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olgikh-ma\Desktop\Уточнение бюджета 2020-2022\Март\Приложения\Приложения для ПГД\"/>
    </mc:Choice>
  </mc:AlternateContent>
  <bookViews>
    <workbookView xWindow="0" yWindow="0" windowWidth="20730" windowHeight="11760"/>
  </bookViews>
  <sheets>
    <sheet name="Приложение 3" sheetId="12" r:id="rId1"/>
  </sheets>
  <definedNames>
    <definedName name="_xlnm._FilterDatabase" localSheetId="0" hidden="1">'Приложение 3'!$A$15:$AH$2495</definedName>
    <definedName name="_xlnm.Print_Titles" localSheetId="0">'Приложение 3'!$14:$15</definedName>
    <definedName name="_xlnm.Print_Area" localSheetId="0">'Приложение 3'!$A$1:$AD$2495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1021" i="12" l="1"/>
  <c r="AE1020" i="12" s="1"/>
  <c r="AE1019" i="12" s="1"/>
  <c r="Y977" i="12" l="1"/>
  <c r="Y216" i="12" l="1"/>
  <c r="AB258" i="12" l="1"/>
  <c r="AC258" i="12"/>
  <c r="AD258" i="12"/>
  <c r="AB963" i="12"/>
  <c r="AC963" i="12"/>
  <c r="AD963" i="12"/>
  <c r="AB997" i="12"/>
  <c r="AD997" i="12"/>
  <c r="AB1001" i="12"/>
  <c r="AC1001" i="12"/>
  <c r="AD1001" i="12"/>
  <c r="AB1005" i="12"/>
  <c r="AB1254" i="12"/>
  <c r="AC1254" i="12"/>
  <c r="AD1254" i="12"/>
  <c r="AB1266" i="12"/>
  <c r="AC1266" i="12"/>
  <c r="AD1266" i="12"/>
  <c r="AB1449" i="12"/>
  <c r="AC1449" i="12"/>
  <c r="AD1449" i="12"/>
  <c r="AB1517" i="12"/>
  <c r="AC1517" i="12"/>
  <c r="AD1517" i="12"/>
  <c r="AD1588" i="12"/>
  <c r="AB1700" i="12"/>
  <c r="AC1700" i="12"/>
  <c r="AD1700" i="12"/>
  <c r="AC1809" i="12"/>
  <c r="AD1809" i="12"/>
  <c r="AA1005" i="12" l="1"/>
  <c r="AD1005" i="12" s="1"/>
  <c r="Z1005" i="12"/>
  <c r="AC1005" i="12" s="1"/>
  <c r="Z997" i="12"/>
  <c r="AC997" i="12" s="1"/>
  <c r="W996" i="12"/>
  <c r="X996" i="12"/>
  <c r="Y996" i="12"/>
  <c r="Y995" i="12" s="1"/>
  <c r="Y994" i="12" s="1"/>
  <c r="Z996" i="12"/>
  <c r="Z995" i="12" s="1"/>
  <c r="Z994" i="12" s="1"/>
  <c r="AA996" i="12"/>
  <c r="AA995" i="12" s="1"/>
  <c r="AA994" i="12" s="1"/>
  <c r="AE996" i="12"/>
  <c r="AE995" i="12" s="1"/>
  <c r="AE994" i="12" s="1"/>
  <c r="W1000" i="12"/>
  <c r="X1000" i="12"/>
  <c r="Y1000" i="12"/>
  <c r="Y999" i="12" s="1"/>
  <c r="Y998" i="12" s="1"/>
  <c r="Z1000" i="12"/>
  <c r="Z999" i="12" s="1"/>
  <c r="Z998" i="12" s="1"/>
  <c r="AA1000" i="12"/>
  <c r="AA999" i="12" s="1"/>
  <c r="AA998" i="12" s="1"/>
  <c r="AE1000" i="12"/>
  <c r="AE999" i="12" s="1"/>
  <c r="AE998" i="12" s="1"/>
  <c r="W1004" i="12"/>
  <c r="X1004" i="12"/>
  <c r="Y1004" i="12"/>
  <c r="Y1003" i="12" s="1"/>
  <c r="Y1002" i="12" s="1"/>
  <c r="Z1004" i="12"/>
  <c r="Z1003" i="12" s="1"/>
  <c r="Z1002" i="12" s="1"/>
  <c r="AE1004" i="12"/>
  <c r="AE1003" i="12" s="1"/>
  <c r="AE1002" i="12" s="1"/>
  <c r="V996" i="12"/>
  <c r="V1000" i="12"/>
  <c r="V1004" i="12"/>
  <c r="Z923" i="12"/>
  <c r="Y923" i="12"/>
  <c r="AA947" i="12"/>
  <c r="Z947" i="12"/>
  <c r="Y939" i="12"/>
  <c r="Z977" i="12"/>
  <c r="Z981" i="12"/>
  <c r="Y981" i="12"/>
  <c r="Z967" i="12"/>
  <c r="Y967" i="12"/>
  <c r="AA967" i="12"/>
  <c r="AA1055" i="12"/>
  <c r="Z1055" i="12"/>
  <c r="AA1004" i="12" l="1"/>
  <c r="AA1003" i="12" s="1"/>
  <c r="AA1002" i="12" s="1"/>
  <c r="X999" i="12"/>
  <c r="AD1000" i="12"/>
  <c r="V995" i="12"/>
  <c r="AB996" i="12"/>
  <c r="W999" i="12"/>
  <c r="AC1000" i="12"/>
  <c r="X1003" i="12"/>
  <c r="AD1004" i="12"/>
  <c r="X995" i="12"/>
  <c r="AD996" i="12"/>
  <c r="V999" i="12"/>
  <c r="AB1000" i="12"/>
  <c r="V1003" i="12"/>
  <c r="AB1004" i="12"/>
  <c r="W1003" i="12"/>
  <c r="AC1004" i="12"/>
  <c r="W995" i="12"/>
  <c r="AC996" i="12"/>
  <c r="W257" i="12"/>
  <c r="X257" i="12"/>
  <c r="Y257" i="12"/>
  <c r="Y256" i="12" s="1"/>
  <c r="Y255" i="12" s="1"/>
  <c r="Z257" i="12"/>
  <c r="Z256" i="12" s="1"/>
  <c r="Z255" i="12" s="1"/>
  <c r="AA257" i="12"/>
  <c r="AA256" i="12" s="1"/>
  <c r="AA255" i="12" s="1"/>
  <c r="AE257" i="12"/>
  <c r="AE256" i="12" s="1"/>
  <c r="AE255" i="12" s="1"/>
  <c r="V257" i="12"/>
  <c r="X256" i="12" l="1"/>
  <c r="AD257" i="12"/>
  <c r="W256" i="12"/>
  <c r="AC257" i="12"/>
  <c r="W1002" i="12"/>
  <c r="AC1002" i="12" s="1"/>
  <c r="AC1003" i="12"/>
  <c r="V998" i="12"/>
  <c r="AB998" i="12" s="1"/>
  <c r="AB999" i="12"/>
  <c r="X1002" i="12"/>
  <c r="AD1002" i="12" s="1"/>
  <c r="AD1003" i="12"/>
  <c r="V994" i="12"/>
  <c r="AB994" i="12" s="1"/>
  <c r="AB995" i="12"/>
  <c r="V256" i="12"/>
  <c r="AB257" i="12"/>
  <c r="W994" i="12"/>
  <c r="AC994" i="12" s="1"/>
  <c r="AC995" i="12"/>
  <c r="V1002" i="12"/>
  <c r="AB1002" i="12" s="1"/>
  <c r="AB1003" i="12"/>
  <c r="X994" i="12"/>
  <c r="AD994" i="12" s="1"/>
  <c r="AD995" i="12"/>
  <c r="W998" i="12"/>
  <c r="AC998" i="12" s="1"/>
  <c r="AC999" i="12"/>
  <c r="X998" i="12"/>
  <c r="AD998" i="12" s="1"/>
  <c r="AD999" i="12"/>
  <c r="W255" i="12" l="1"/>
  <c r="AC255" i="12" s="1"/>
  <c r="AC256" i="12"/>
  <c r="V255" i="12"/>
  <c r="AB255" i="12" s="1"/>
  <c r="AB256" i="12"/>
  <c r="X255" i="12"/>
  <c r="AD255" i="12" s="1"/>
  <c r="AD256" i="12"/>
  <c r="W1516" i="12"/>
  <c r="X1516" i="12"/>
  <c r="Y1516" i="12"/>
  <c r="Y1515" i="12" s="1"/>
  <c r="Y1514" i="12" s="1"/>
  <c r="Z1516" i="12"/>
  <c r="Z1515" i="12" s="1"/>
  <c r="Z1514" i="12" s="1"/>
  <c r="AA1516" i="12"/>
  <c r="AA1515" i="12" s="1"/>
  <c r="AA1514" i="12" s="1"/>
  <c r="AE1516" i="12"/>
  <c r="AE1515" i="12" s="1"/>
  <c r="AE1514" i="12" s="1"/>
  <c r="V1516" i="12"/>
  <c r="W1265" i="12"/>
  <c r="X1265" i="12"/>
  <c r="Y1265" i="12"/>
  <c r="Y1264" i="12" s="1"/>
  <c r="Y1263" i="12" s="1"/>
  <c r="Z1265" i="12"/>
  <c r="Z1264" i="12" s="1"/>
  <c r="Z1263" i="12" s="1"/>
  <c r="AA1265" i="12"/>
  <c r="AA1264" i="12" s="1"/>
  <c r="AA1263" i="12" s="1"/>
  <c r="AE1265" i="12"/>
  <c r="AE1264" i="12" s="1"/>
  <c r="AE1263" i="12" s="1"/>
  <c r="V1265" i="12"/>
  <c r="W1253" i="12"/>
  <c r="X1253" i="12"/>
  <c r="Y1253" i="12"/>
  <c r="Y1252" i="12" s="1"/>
  <c r="Y1251" i="12" s="1"/>
  <c r="Z1253" i="12"/>
  <c r="Z1252" i="12" s="1"/>
  <c r="Z1251" i="12" s="1"/>
  <c r="AA1253" i="12"/>
  <c r="AA1252" i="12" s="1"/>
  <c r="AA1251" i="12" s="1"/>
  <c r="AE1253" i="12"/>
  <c r="AE1252" i="12" s="1"/>
  <c r="AE1251" i="12" s="1"/>
  <c r="V1253" i="12"/>
  <c r="Y1445" i="12"/>
  <c r="W1448" i="12"/>
  <c r="X1448" i="12"/>
  <c r="Y1448" i="12"/>
  <c r="Y1447" i="12" s="1"/>
  <c r="Y1446" i="12" s="1"/>
  <c r="Z1448" i="12"/>
  <c r="Z1447" i="12" s="1"/>
  <c r="Z1446" i="12" s="1"/>
  <c r="AA1448" i="12"/>
  <c r="AA1447" i="12" s="1"/>
  <c r="AA1446" i="12" s="1"/>
  <c r="AE1448" i="12"/>
  <c r="AE1447" i="12" s="1"/>
  <c r="AE1446" i="12" s="1"/>
  <c r="V1448" i="12"/>
  <c r="AA1445" i="12"/>
  <c r="Z1445" i="12"/>
  <c r="V1264" i="12" l="1"/>
  <c r="AB1265" i="12"/>
  <c r="X1515" i="12"/>
  <c r="AD1516" i="12"/>
  <c r="V1252" i="12"/>
  <c r="AB1253" i="12"/>
  <c r="X1264" i="12"/>
  <c r="AD1265" i="12"/>
  <c r="W1515" i="12"/>
  <c r="AC1516" i="12"/>
  <c r="X1447" i="12"/>
  <c r="AD1448" i="12"/>
  <c r="X1252" i="12"/>
  <c r="AD1253" i="12"/>
  <c r="W1264" i="12"/>
  <c r="AC1265" i="12"/>
  <c r="V1447" i="12"/>
  <c r="AB1448" i="12"/>
  <c r="W1447" i="12"/>
  <c r="AC1448" i="12"/>
  <c r="W1252" i="12"/>
  <c r="AC1253" i="12"/>
  <c r="V1515" i="12"/>
  <c r="AB1516" i="12"/>
  <c r="Z1584" i="12"/>
  <c r="Y1584" i="12"/>
  <c r="V1514" i="12" l="1"/>
  <c r="AB1514" i="12" s="1"/>
  <c r="AB1515" i="12"/>
  <c r="W1446" i="12"/>
  <c r="AC1446" i="12" s="1"/>
  <c r="AC1447" i="12"/>
  <c r="W1263" i="12"/>
  <c r="AC1263" i="12" s="1"/>
  <c r="AC1264" i="12"/>
  <c r="X1446" i="12"/>
  <c r="AD1446" i="12" s="1"/>
  <c r="AD1447" i="12"/>
  <c r="X1263" i="12"/>
  <c r="AD1263" i="12" s="1"/>
  <c r="AD1264" i="12"/>
  <c r="X1514" i="12"/>
  <c r="AD1514" i="12" s="1"/>
  <c r="AD1515" i="12"/>
  <c r="W1251" i="12"/>
  <c r="AC1251" i="12" s="1"/>
  <c r="AC1252" i="12"/>
  <c r="V1446" i="12"/>
  <c r="AB1446" i="12" s="1"/>
  <c r="AB1447" i="12"/>
  <c r="X1251" i="12"/>
  <c r="AD1251" i="12" s="1"/>
  <c r="AD1252" i="12"/>
  <c r="W1514" i="12"/>
  <c r="AC1514" i="12" s="1"/>
  <c r="AC1515" i="12"/>
  <c r="V1251" i="12"/>
  <c r="AB1251" i="12" s="1"/>
  <c r="AB1252" i="12"/>
  <c r="V1263" i="12"/>
  <c r="AB1263" i="12" s="1"/>
  <c r="AB1264" i="12"/>
  <c r="Y1809" i="12"/>
  <c r="AB1809" i="12" s="1"/>
  <c r="W1808" i="12"/>
  <c r="X1808" i="12"/>
  <c r="Y1808" i="12"/>
  <c r="Y1807" i="12" s="1"/>
  <c r="Y1806" i="12" s="1"/>
  <c r="Y1805" i="12" s="1"/>
  <c r="Z1808" i="12"/>
  <c r="Z1807" i="12" s="1"/>
  <c r="Z1806" i="12" s="1"/>
  <c r="Z1805" i="12" s="1"/>
  <c r="AA1808" i="12"/>
  <c r="AA1807" i="12" s="1"/>
  <c r="AA1806" i="12" s="1"/>
  <c r="AA1805" i="12" s="1"/>
  <c r="AE1808" i="12"/>
  <c r="AE1807" i="12" s="1"/>
  <c r="AE1806" i="12" s="1"/>
  <c r="AE1805" i="12" s="1"/>
  <c r="V1808" i="12"/>
  <c r="W1807" i="12" l="1"/>
  <c r="AC1808" i="12"/>
  <c r="V1807" i="12"/>
  <c r="AB1808" i="12"/>
  <c r="X1807" i="12"/>
  <c r="AD1808" i="12"/>
  <c r="AA1201" i="12"/>
  <c r="Y1201" i="12"/>
  <c r="AA1453" i="12"/>
  <c r="Z1453" i="12"/>
  <c r="Y1453" i="12"/>
  <c r="AB1453" i="12" s="1"/>
  <c r="W1452" i="12"/>
  <c r="X1452" i="12"/>
  <c r="AE1452" i="12"/>
  <c r="AE1451" i="12" s="1"/>
  <c r="AE1450" i="12" s="1"/>
  <c r="V1452" i="12"/>
  <c r="AA1197" i="12"/>
  <c r="Z1197" i="12"/>
  <c r="AA1226" i="12"/>
  <c r="Z1226" i="12"/>
  <c r="Y1226" i="12"/>
  <c r="AA1416" i="12"/>
  <c r="Z1416" i="12"/>
  <c r="Y1416" i="12"/>
  <c r="AB1416" i="12" s="1"/>
  <c r="W1415" i="12"/>
  <c r="X1415" i="12"/>
  <c r="AE1415" i="12"/>
  <c r="AE1414" i="12" s="1"/>
  <c r="AE1413" i="12" s="1"/>
  <c r="V1415" i="12"/>
  <c r="Y1415" i="12" l="1"/>
  <c r="Y1414" i="12" s="1"/>
  <c r="Y1413" i="12" s="1"/>
  <c r="Z1415" i="12"/>
  <c r="Z1414" i="12" s="1"/>
  <c r="Z1413" i="12" s="1"/>
  <c r="AC1416" i="12"/>
  <c r="Z1452" i="12"/>
  <c r="Z1451" i="12" s="1"/>
  <c r="Z1450" i="12" s="1"/>
  <c r="AC1453" i="12"/>
  <c r="AA1415" i="12"/>
  <c r="AA1414" i="12" s="1"/>
  <c r="AA1413" i="12" s="1"/>
  <c r="AD1416" i="12"/>
  <c r="Y1452" i="12"/>
  <c r="Y1451" i="12" s="1"/>
  <c r="Y1450" i="12" s="1"/>
  <c r="AA1452" i="12"/>
  <c r="AA1451" i="12" s="1"/>
  <c r="AA1450" i="12" s="1"/>
  <c r="AD1453" i="12"/>
  <c r="V1451" i="12"/>
  <c r="W1451" i="12"/>
  <c r="V1806" i="12"/>
  <c r="AB1807" i="12"/>
  <c r="X1414" i="12"/>
  <c r="V1414" i="12"/>
  <c r="AB1415" i="12"/>
  <c r="W1414" i="12"/>
  <c r="AC1415" i="12"/>
  <c r="X1451" i="12"/>
  <c r="AD1452" i="12"/>
  <c r="X1806" i="12"/>
  <c r="AD1807" i="12"/>
  <c r="W1806" i="12"/>
  <c r="AC1807" i="12"/>
  <c r="AA1597" i="12"/>
  <c r="Y1597" i="12"/>
  <c r="AB1452" i="12" l="1"/>
  <c r="AD1415" i="12"/>
  <c r="AC1452" i="12"/>
  <c r="X1805" i="12"/>
  <c r="AD1805" i="12" s="1"/>
  <c r="AD1806" i="12"/>
  <c r="X1413" i="12"/>
  <c r="AD1413" i="12" s="1"/>
  <c r="AD1414" i="12"/>
  <c r="W1450" i="12"/>
  <c r="AC1450" i="12" s="1"/>
  <c r="AC1451" i="12"/>
  <c r="W1413" i="12"/>
  <c r="AC1413" i="12" s="1"/>
  <c r="AC1414" i="12"/>
  <c r="W1805" i="12"/>
  <c r="AC1805" i="12" s="1"/>
  <c r="AC1806" i="12"/>
  <c r="X1450" i="12"/>
  <c r="AD1450" i="12" s="1"/>
  <c r="AD1451" i="12"/>
  <c r="V1413" i="12"/>
  <c r="AB1413" i="12" s="1"/>
  <c r="AB1414" i="12"/>
  <c r="V1805" i="12"/>
  <c r="AB1805" i="12" s="1"/>
  <c r="AB1806" i="12"/>
  <c r="V1450" i="12"/>
  <c r="AB1450" i="12" s="1"/>
  <c r="AB1451" i="12"/>
  <c r="Z1580" i="12"/>
  <c r="Y1580" i="12"/>
  <c r="Z1588" i="12"/>
  <c r="Y1588" i="12"/>
  <c r="AB1588" i="12" s="1"/>
  <c r="W1587" i="12"/>
  <c r="X1587" i="12"/>
  <c r="AA1587" i="12"/>
  <c r="AA1586" i="12" s="1"/>
  <c r="AA1585" i="12" s="1"/>
  <c r="AE1587" i="12"/>
  <c r="AE1586" i="12" s="1"/>
  <c r="AE1585" i="12" s="1"/>
  <c r="V1587" i="12"/>
  <c r="Y1587" i="12" l="1"/>
  <c r="Y1586" i="12" s="1"/>
  <c r="Y1585" i="12" s="1"/>
  <c r="Z1587" i="12"/>
  <c r="Z1586" i="12" s="1"/>
  <c r="Z1585" i="12" s="1"/>
  <c r="AC1588" i="12"/>
  <c r="V1586" i="12"/>
  <c r="AB1587" i="12"/>
  <c r="W1586" i="12"/>
  <c r="X1586" i="12"/>
  <c r="AD1587" i="12"/>
  <c r="W962" i="12"/>
  <c r="X962" i="12"/>
  <c r="Y962" i="12"/>
  <c r="Y961" i="12" s="1"/>
  <c r="Y960" i="12" s="1"/>
  <c r="Z962" i="12"/>
  <c r="Z961" i="12" s="1"/>
  <c r="Z960" i="12" s="1"/>
  <c r="AA962" i="12"/>
  <c r="AA961" i="12" s="1"/>
  <c r="AA960" i="12" s="1"/>
  <c r="AE962" i="12"/>
  <c r="AE961" i="12" s="1"/>
  <c r="AE960" i="12" s="1"/>
  <c r="V962" i="12"/>
  <c r="AC1587" i="12" l="1"/>
  <c r="W1585" i="12"/>
  <c r="AC1585" i="12" s="1"/>
  <c r="AC1586" i="12"/>
  <c r="X961" i="12"/>
  <c r="AD962" i="12"/>
  <c r="W961" i="12"/>
  <c r="AC962" i="12"/>
  <c r="V961" i="12"/>
  <c r="AB962" i="12"/>
  <c r="X1585" i="12"/>
  <c r="AD1585" i="12" s="1"/>
  <c r="AD1586" i="12"/>
  <c r="V1585" i="12"/>
  <c r="AB1585" i="12" s="1"/>
  <c r="AB1586" i="12"/>
  <c r="W1699" i="12"/>
  <c r="X1699" i="12"/>
  <c r="Y1699" i="12"/>
  <c r="Y1698" i="12" s="1"/>
  <c r="Y1697" i="12" s="1"/>
  <c r="Z1699" i="12"/>
  <c r="Z1698" i="12" s="1"/>
  <c r="Z1697" i="12" s="1"/>
  <c r="AA1699" i="12"/>
  <c r="AA1698" i="12" s="1"/>
  <c r="AA1697" i="12" s="1"/>
  <c r="AE1699" i="12"/>
  <c r="AE1698" i="12" s="1"/>
  <c r="AE1697" i="12" s="1"/>
  <c r="V1699" i="12"/>
  <c r="V960" i="12" l="1"/>
  <c r="AB960" i="12" s="1"/>
  <c r="AB961" i="12"/>
  <c r="X960" i="12"/>
  <c r="AD960" i="12" s="1"/>
  <c r="AD961" i="12"/>
  <c r="V1698" i="12"/>
  <c r="AB1699" i="12"/>
  <c r="X1698" i="12"/>
  <c r="AD1699" i="12"/>
  <c r="W1698" i="12"/>
  <c r="AC1699" i="12"/>
  <c r="W960" i="12"/>
  <c r="AC960" i="12" s="1"/>
  <c r="AC961" i="12"/>
  <c r="AA2492" i="12"/>
  <c r="AA2491" i="12" s="1"/>
  <c r="Z2492" i="12"/>
  <c r="Z2491" i="12" s="1"/>
  <c r="Y2492" i="12"/>
  <c r="Y2491" i="12" s="1"/>
  <c r="AA2489" i="12"/>
  <c r="AA2488" i="12" s="1"/>
  <c r="Z2489" i="12"/>
  <c r="Z2488" i="12" s="1"/>
  <c r="Y2489" i="12"/>
  <c r="Y2488" i="12" s="1"/>
  <c r="AA2486" i="12"/>
  <c r="AA2485" i="12" s="1"/>
  <c r="Z2486" i="12"/>
  <c r="Z2485" i="12" s="1"/>
  <c r="Y2486" i="12"/>
  <c r="Y2485" i="12" s="1"/>
  <c r="AA2480" i="12"/>
  <c r="AA2479" i="12" s="1"/>
  <c r="AA2478" i="12" s="1"/>
  <c r="AA2477" i="12" s="1"/>
  <c r="Z2480" i="12"/>
  <c r="Z2479" i="12" s="1"/>
  <c r="Z2478" i="12" s="1"/>
  <c r="Z2477" i="12" s="1"/>
  <c r="Y2480" i="12"/>
  <c r="Y2479" i="12" s="1"/>
  <c r="Y2478" i="12" s="1"/>
  <c r="Y2477" i="12" s="1"/>
  <c r="AA2475" i="12"/>
  <c r="AA2474" i="12" s="1"/>
  <c r="AA2473" i="12" s="1"/>
  <c r="AA2472" i="12" s="1"/>
  <c r="Z2475" i="12"/>
  <c r="Z2474" i="12" s="1"/>
  <c r="Z2473" i="12" s="1"/>
  <c r="Z2472" i="12" s="1"/>
  <c r="Y2475" i="12"/>
  <c r="Y2474" i="12" s="1"/>
  <c r="Y2473" i="12" s="1"/>
  <c r="Y2472" i="12" s="1"/>
  <c r="AA2470" i="12"/>
  <c r="AA2469" i="12" s="1"/>
  <c r="AA2468" i="12" s="1"/>
  <c r="AA2467" i="12" s="1"/>
  <c r="Z2470" i="12"/>
  <c r="Z2469" i="12" s="1"/>
  <c r="Z2468" i="12" s="1"/>
  <c r="Z2467" i="12" s="1"/>
  <c r="Y2470" i="12"/>
  <c r="Y2469" i="12" s="1"/>
  <c r="Y2468" i="12" s="1"/>
  <c r="Y2467" i="12" s="1"/>
  <c r="AA2464" i="12"/>
  <c r="AA2463" i="12" s="1"/>
  <c r="Z2464" i="12"/>
  <c r="Z2463" i="12" s="1"/>
  <c r="Y2464" i="12"/>
  <c r="Y2463" i="12" s="1"/>
  <c r="AA2461" i="12"/>
  <c r="AA2460" i="12" s="1"/>
  <c r="Z2461" i="12"/>
  <c r="Z2460" i="12" s="1"/>
  <c r="Y2461" i="12"/>
  <c r="Y2460" i="12" s="1"/>
  <c r="AA2458" i="12"/>
  <c r="AA2457" i="12" s="1"/>
  <c r="Z2458" i="12"/>
  <c r="Z2457" i="12" s="1"/>
  <c r="Y2458" i="12"/>
  <c r="Y2457" i="12" s="1"/>
  <c r="AA2454" i="12"/>
  <c r="AA2453" i="12" s="1"/>
  <c r="AA2452" i="12" s="1"/>
  <c r="Z2454" i="12"/>
  <c r="Z2453" i="12" s="1"/>
  <c r="Z2452" i="12" s="1"/>
  <c r="Y2454" i="12"/>
  <c r="Y2453" i="12" s="1"/>
  <c r="Y2452" i="12" s="1"/>
  <c r="AA2448" i="12"/>
  <c r="AA2447" i="12" s="1"/>
  <c r="Z2448" i="12"/>
  <c r="Z2447" i="12" s="1"/>
  <c r="Y2448" i="12"/>
  <c r="Y2447" i="12" s="1"/>
  <c r="AA2436" i="12"/>
  <c r="AA2435" i="12" s="1"/>
  <c r="Z2436" i="12"/>
  <c r="Z2435" i="12" s="1"/>
  <c r="Y2436" i="12"/>
  <c r="Y2435" i="12" s="1"/>
  <c r="AA2425" i="12"/>
  <c r="AA2424" i="12" s="1"/>
  <c r="Z2425" i="12"/>
  <c r="Z2424" i="12" s="1"/>
  <c r="Y2425" i="12"/>
  <c r="Y2424" i="12" s="1"/>
  <c r="AA2412" i="12"/>
  <c r="AA2411" i="12" s="1"/>
  <c r="AA2410" i="12" s="1"/>
  <c r="Z2412" i="12"/>
  <c r="Z2411" i="12" s="1"/>
  <c r="Z2410" i="12" s="1"/>
  <c r="Y2412" i="12"/>
  <c r="Y2411" i="12" s="1"/>
  <c r="Y2410" i="12" s="1"/>
  <c r="AA2407" i="12"/>
  <c r="AA2406" i="12" s="1"/>
  <c r="Z2407" i="12"/>
  <c r="Z2406" i="12" s="1"/>
  <c r="Y2407" i="12"/>
  <c r="Y2406" i="12" s="1"/>
  <c r="AA2404" i="12"/>
  <c r="AA2403" i="12" s="1"/>
  <c r="Z2404" i="12"/>
  <c r="Z2403" i="12" s="1"/>
  <c r="Y2404" i="12"/>
  <c r="Y2403" i="12" s="1"/>
  <c r="AA2401" i="12"/>
  <c r="AA2400" i="12" s="1"/>
  <c r="Z2401" i="12"/>
  <c r="Z2400" i="12" s="1"/>
  <c r="Y2401" i="12"/>
  <c r="Y2400" i="12" s="1"/>
  <c r="AA2397" i="12"/>
  <c r="AA2396" i="12" s="1"/>
  <c r="AA2395" i="12" s="1"/>
  <c r="Z2397" i="12"/>
  <c r="Z2396" i="12" s="1"/>
  <c r="Z2395" i="12" s="1"/>
  <c r="Y2397" i="12"/>
  <c r="Y2396" i="12" s="1"/>
  <c r="Y2395" i="12" s="1"/>
  <c r="AA2392" i="12"/>
  <c r="AA2391" i="12" s="1"/>
  <c r="AA2390" i="12" s="1"/>
  <c r="AA2389" i="12" s="1"/>
  <c r="Z2392" i="12"/>
  <c r="Z2391" i="12" s="1"/>
  <c r="Z2390" i="12" s="1"/>
  <c r="Z2389" i="12" s="1"/>
  <c r="Y2392" i="12"/>
  <c r="Y2391" i="12" s="1"/>
  <c r="Y2390" i="12" s="1"/>
  <c r="Y2389" i="12" s="1"/>
  <c r="AA2386" i="12"/>
  <c r="AA2385" i="12" s="1"/>
  <c r="Z2386" i="12"/>
  <c r="Z2385" i="12" s="1"/>
  <c r="Y2386" i="12"/>
  <c r="Y2385" i="12" s="1"/>
  <c r="AA2383" i="12"/>
  <c r="AA2382" i="12" s="1"/>
  <c r="Z2383" i="12"/>
  <c r="Z2382" i="12" s="1"/>
  <c r="Y2383" i="12"/>
  <c r="Y2382" i="12" s="1"/>
  <c r="AA2379" i="12"/>
  <c r="AA2378" i="12" s="1"/>
  <c r="AA2377" i="12" s="1"/>
  <c r="Z2379" i="12"/>
  <c r="Z2378" i="12" s="1"/>
  <c r="Z2377" i="12" s="1"/>
  <c r="Y2379" i="12"/>
  <c r="Y2378" i="12" s="1"/>
  <c r="Y2377" i="12" s="1"/>
  <c r="AA2374" i="12"/>
  <c r="AA2373" i="12" s="1"/>
  <c r="AA2372" i="12" s="1"/>
  <c r="AA2371" i="12" s="1"/>
  <c r="Z2374" i="12"/>
  <c r="Z2373" i="12" s="1"/>
  <c r="Z2372" i="12" s="1"/>
  <c r="Z2371" i="12" s="1"/>
  <c r="Y2374" i="12"/>
  <c r="Y2373" i="12" s="1"/>
  <c r="Y2372" i="12" s="1"/>
  <c r="Y2371" i="12" s="1"/>
  <c r="AA2368" i="12"/>
  <c r="AA2367" i="12" s="1"/>
  <c r="Z2368" i="12"/>
  <c r="Z2367" i="12" s="1"/>
  <c r="Y2368" i="12"/>
  <c r="Y2367" i="12" s="1"/>
  <c r="AA2365" i="12"/>
  <c r="AA2364" i="12" s="1"/>
  <c r="Z2365" i="12"/>
  <c r="Z2364" i="12" s="1"/>
  <c r="Y2365" i="12"/>
  <c r="Y2364" i="12" s="1"/>
  <c r="AA2362" i="12"/>
  <c r="AA2361" i="12" s="1"/>
  <c r="Z2362" i="12"/>
  <c r="Z2361" i="12" s="1"/>
  <c r="Y2362" i="12"/>
  <c r="Y2361" i="12" s="1"/>
  <c r="AA2358" i="12"/>
  <c r="AA2357" i="12" s="1"/>
  <c r="AA2356" i="12" s="1"/>
  <c r="Z2358" i="12"/>
  <c r="Z2357" i="12" s="1"/>
  <c r="Z2356" i="12" s="1"/>
  <c r="Y2358" i="12"/>
  <c r="Y2357" i="12" s="1"/>
  <c r="Y2356" i="12" s="1"/>
  <c r="AA2353" i="12"/>
  <c r="AA2352" i="12" s="1"/>
  <c r="AA2351" i="12" s="1"/>
  <c r="AA2350" i="12" s="1"/>
  <c r="Z2353" i="12"/>
  <c r="Z2352" i="12" s="1"/>
  <c r="Z2351" i="12" s="1"/>
  <c r="Z2350" i="12" s="1"/>
  <c r="Y2353" i="12"/>
  <c r="Y2352" i="12" s="1"/>
  <c r="Y2351" i="12" s="1"/>
  <c r="Y2350" i="12" s="1"/>
  <c r="AA2347" i="12"/>
  <c r="AA2346" i="12" s="1"/>
  <c r="Z2347" i="12"/>
  <c r="Z2346" i="12" s="1"/>
  <c r="Y2347" i="12"/>
  <c r="Y2346" i="12" s="1"/>
  <c r="AA2344" i="12"/>
  <c r="AA2343" i="12" s="1"/>
  <c r="Z2344" i="12"/>
  <c r="Z2343" i="12" s="1"/>
  <c r="Y2344" i="12"/>
  <c r="Y2343" i="12" s="1"/>
  <c r="AA2340" i="12"/>
  <c r="AA2339" i="12" s="1"/>
  <c r="AA2338" i="12" s="1"/>
  <c r="Z2340" i="12"/>
  <c r="Z2339" i="12" s="1"/>
  <c r="Z2338" i="12" s="1"/>
  <c r="Y2340" i="12"/>
  <c r="Y2339" i="12" s="1"/>
  <c r="Y2338" i="12" s="1"/>
  <c r="AA2335" i="12"/>
  <c r="AA2334" i="12" s="1"/>
  <c r="AA2333" i="12" s="1"/>
  <c r="Z2335" i="12"/>
  <c r="Z2334" i="12" s="1"/>
  <c r="Z2333" i="12" s="1"/>
  <c r="Y2335" i="12"/>
  <c r="Y2334" i="12" s="1"/>
  <c r="Y2333" i="12" s="1"/>
  <c r="AA2331" i="12"/>
  <c r="AA2330" i="12" s="1"/>
  <c r="AA2329" i="12" s="1"/>
  <c r="Z2331" i="12"/>
  <c r="Z2330" i="12" s="1"/>
  <c r="Z2329" i="12" s="1"/>
  <c r="Y2331" i="12"/>
  <c r="Y2330" i="12" s="1"/>
  <c r="Y2329" i="12" s="1"/>
  <c r="AA2325" i="12"/>
  <c r="AA2324" i="12" s="1"/>
  <c r="Z2325" i="12"/>
  <c r="Z2324" i="12" s="1"/>
  <c r="Y2325" i="12"/>
  <c r="Y2324" i="12" s="1"/>
  <c r="AA2322" i="12"/>
  <c r="AA2321" i="12" s="1"/>
  <c r="Z2322" i="12"/>
  <c r="Z2321" i="12" s="1"/>
  <c r="Y2322" i="12"/>
  <c r="Y2321" i="12" s="1"/>
  <c r="AA2318" i="12"/>
  <c r="AA2317" i="12" s="1"/>
  <c r="AA2316" i="12" s="1"/>
  <c r="Z2318" i="12"/>
  <c r="Z2317" i="12" s="1"/>
  <c r="Z2316" i="12" s="1"/>
  <c r="Y2318" i="12"/>
  <c r="Y2317" i="12" s="1"/>
  <c r="Y2316" i="12" s="1"/>
  <c r="AA2314" i="12"/>
  <c r="AA2313" i="12" s="1"/>
  <c r="AA2312" i="12" s="1"/>
  <c r="Z2314" i="12"/>
  <c r="Z2313" i="12" s="1"/>
  <c r="Z2312" i="12" s="1"/>
  <c r="Y2314" i="12"/>
  <c r="Y2313" i="12" s="1"/>
  <c r="Y2312" i="12" s="1"/>
  <c r="AA2310" i="12"/>
  <c r="AA2309" i="12" s="1"/>
  <c r="AA2308" i="12" s="1"/>
  <c r="Z2310" i="12"/>
  <c r="Z2309" i="12" s="1"/>
  <c r="Z2308" i="12" s="1"/>
  <c r="Y2310" i="12"/>
  <c r="Y2309" i="12" s="1"/>
  <c r="Y2308" i="12" s="1"/>
  <c r="AA2306" i="12"/>
  <c r="AA2305" i="12" s="1"/>
  <c r="AA2304" i="12" s="1"/>
  <c r="Z2306" i="12"/>
  <c r="Z2305" i="12" s="1"/>
  <c r="Z2304" i="12" s="1"/>
  <c r="Y2306" i="12"/>
  <c r="Y2305" i="12" s="1"/>
  <c r="Y2304" i="12" s="1"/>
  <c r="AA2302" i="12"/>
  <c r="AA2301" i="12" s="1"/>
  <c r="Z2302" i="12"/>
  <c r="Z2301" i="12" s="1"/>
  <c r="Y2302" i="12"/>
  <c r="Y2301" i="12" s="1"/>
  <c r="AA2299" i="12"/>
  <c r="AA2298" i="12" s="1"/>
  <c r="Z2299" i="12"/>
  <c r="Z2298" i="12" s="1"/>
  <c r="Y2299" i="12"/>
  <c r="Y2298" i="12" s="1"/>
  <c r="AA2296" i="12"/>
  <c r="AA2295" i="12" s="1"/>
  <c r="Z2296" i="12"/>
  <c r="Z2295" i="12" s="1"/>
  <c r="Y2296" i="12"/>
  <c r="Y2295" i="12" s="1"/>
  <c r="AA2292" i="12"/>
  <c r="AA2291" i="12" s="1"/>
  <c r="AA2290" i="12" s="1"/>
  <c r="Z2292" i="12"/>
  <c r="Z2291" i="12" s="1"/>
  <c r="Z2290" i="12" s="1"/>
  <c r="Y2292" i="12"/>
  <c r="Y2291" i="12" s="1"/>
  <c r="Y2290" i="12" s="1"/>
  <c r="AA2288" i="12"/>
  <c r="AA2287" i="12" s="1"/>
  <c r="AA2286" i="12" s="1"/>
  <c r="Z2288" i="12"/>
  <c r="Z2287" i="12" s="1"/>
  <c r="Z2286" i="12" s="1"/>
  <c r="Y2288" i="12"/>
  <c r="Y2287" i="12" s="1"/>
  <c r="Y2286" i="12" s="1"/>
  <c r="AA2284" i="12"/>
  <c r="AA2283" i="12" s="1"/>
  <c r="Z2284" i="12"/>
  <c r="Z2283" i="12" s="1"/>
  <c r="Y2284" i="12"/>
  <c r="Y2283" i="12" s="1"/>
  <c r="AA2281" i="12"/>
  <c r="AA2280" i="12" s="1"/>
  <c r="Z2281" i="12"/>
  <c r="Z2280" i="12" s="1"/>
  <c r="Y2281" i="12"/>
  <c r="Y2280" i="12" s="1"/>
  <c r="AA2277" i="12"/>
  <c r="AA2276" i="12" s="1"/>
  <c r="AA2275" i="12" s="1"/>
  <c r="Z2277" i="12"/>
  <c r="Z2276" i="12" s="1"/>
  <c r="Z2275" i="12" s="1"/>
  <c r="Y2277" i="12"/>
  <c r="Y2276" i="12" s="1"/>
  <c r="Y2275" i="12" s="1"/>
  <c r="AA2273" i="12"/>
  <c r="AA2272" i="12" s="1"/>
  <c r="AA2271" i="12" s="1"/>
  <c r="Z2273" i="12"/>
  <c r="Z2272" i="12" s="1"/>
  <c r="Z2271" i="12" s="1"/>
  <c r="Y2273" i="12"/>
  <c r="Y2272" i="12" s="1"/>
  <c r="Y2271" i="12" s="1"/>
  <c r="AA2269" i="12"/>
  <c r="AA2268" i="12" s="1"/>
  <c r="Z2269" i="12"/>
  <c r="Z2268" i="12" s="1"/>
  <c r="Y2269" i="12"/>
  <c r="Y2268" i="12" s="1"/>
  <c r="AA2266" i="12"/>
  <c r="AA2265" i="12" s="1"/>
  <c r="Z2266" i="12"/>
  <c r="Z2265" i="12" s="1"/>
  <c r="Y2266" i="12"/>
  <c r="Y2265" i="12" s="1"/>
  <c r="AA2262" i="12"/>
  <c r="AA2261" i="12" s="1"/>
  <c r="AA2260" i="12" s="1"/>
  <c r="Z2262" i="12"/>
  <c r="Z2261" i="12" s="1"/>
  <c r="Z2260" i="12" s="1"/>
  <c r="Y2262" i="12"/>
  <c r="Y2261" i="12" s="1"/>
  <c r="Y2260" i="12" s="1"/>
  <c r="AA2258" i="12"/>
  <c r="AA2257" i="12" s="1"/>
  <c r="AA2256" i="12" s="1"/>
  <c r="Z2258" i="12"/>
  <c r="Z2257" i="12" s="1"/>
  <c r="Z2256" i="12" s="1"/>
  <c r="Y2258" i="12"/>
  <c r="Y2257" i="12" s="1"/>
  <c r="Y2256" i="12" s="1"/>
  <c r="AA2254" i="12"/>
  <c r="AA2253" i="12" s="1"/>
  <c r="AA2252" i="12" s="1"/>
  <c r="Z2254" i="12"/>
  <c r="Z2253" i="12" s="1"/>
  <c r="Z2252" i="12" s="1"/>
  <c r="Y2254" i="12"/>
  <c r="Y2253" i="12" s="1"/>
  <c r="Y2252" i="12" s="1"/>
  <c r="AA2250" i="12"/>
  <c r="AA2249" i="12" s="1"/>
  <c r="AA2248" i="12" s="1"/>
  <c r="Z2250" i="12"/>
  <c r="Z2249" i="12" s="1"/>
  <c r="Z2248" i="12" s="1"/>
  <c r="Y2250" i="12"/>
  <c r="Y2249" i="12" s="1"/>
  <c r="Y2248" i="12" s="1"/>
  <c r="AA2246" i="12"/>
  <c r="AA2245" i="12" s="1"/>
  <c r="AA2244" i="12" s="1"/>
  <c r="Z2246" i="12"/>
  <c r="Z2245" i="12" s="1"/>
  <c r="Z2244" i="12" s="1"/>
  <c r="Y2246" i="12"/>
  <c r="Y2245" i="12" s="1"/>
  <c r="Y2244" i="12" s="1"/>
  <c r="AA2242" i="12"/>
  <c r="Z2242" i="12"/>
  <c r="Y2242" i="12"/>
  <c r="AA2240" i="12"/>
  <c r="Z2240" i="12"/>
  <c r="Y2240" i="12"/>
  <c r="AA2236" i="12"/>
  <c r="AA2235" i="12" s="1"/>
  <c r="AA2234" i="12" s="1"/>
  <c r="Z2236" i="12"/>
  <c r="Z2235" i="12" s="1"/>
  <c r="Z2234" i="12" s="1"/>
  <c r="Y2236" i="12"/>
  <c r="Y2235" i="12" s="1"/>
  <c r="Y2234" i="12" s="1"/>
  <c r="AA2232" i="12"/>
  <c r="AA2231" i="12" s="1"/>
  <c r="AA2230" i="12" s="1"/>
  <c r="Z2232" i="12"/>
  <c r="Z2231" i="12" s="1"/>
  <c r="Z2230" i="12" s="1"/>
  <c r="Y2232" i="12"/>
  <c r="Y2231" i="12" s="1"/>
  <c r="Y2230" i="12" s="1"/>
  <c r="AA2228" i="12"/>
  <c r="AA2227" i="12" s="1"/>
  <c r="Z2228" i="12"/>
  <c r="Z2227" i="12" s="1"/>
  <c r="Y2228" i="12"/>
  <c r="Y2227" i="12" s="1"/>
  <c r="AA2225" i="12"/>
  <c r="AA2224" i="12" s="1"/>
  <c r="Z2225" i="12"/>
  <c r="Z2224" i="12" s="1"/>
  <c r="Y2225" i="12"/>
  <c r="Y2224" i="12" s="1"/>
  <c r="AA2222" i="12"/>
  <c r="AA2221" i="12" s="1"/>
  <c r="Z2222" i="12"/>
  <c r="Z2221" i="12" s="1"/>
  <c r="Y2222" i="12"/>
  <c r="Y2221" i="12" s="1"/>
  <c r="AA2218" i="12"/>
  <c r="AA2217" i="12" s="1"/>
  <c r="Z2218" i="12"/>
  <c r="Z2217" i="12" s="1"/>
  <c r="Y2218" i="12"/>
  <c r="Y2217" i="12" s="1"/>
  <c r="AA2215" i="12"/>
  <c r="AA2214" i="12" s="1"/>
  <c r="Z2215" i="12"/>
  <c r="Z2214" i="12" s="1"/>
  <c r="Y2215" i="12"/>
  <c r="Y2214" i="12" s="1"/>
  <c r="AA2211" i="12"/>
  <c r="AA2210" i="12" s="1"/>
  <c r="AA2209" i="12" s="1"/>
  <c r="Z2211" i="12"/>
  <c r="Z2210" i="12" s="1"/>
  <c r="Z2209" i="12" s="1"/>
  <c r="Y2211" i="12"/>
  <c r="Y2210" i="12" s="1"/>
  <c r="Y2209" i="12" s="1"/>
  <c r="AA2207" i="12"/>
  <c r="AA2206" i="12" s="1"/>
  <c r="AA2205" i="12" s="1"/>
  <c r="Z2207" i="12"/>
  <c r="Z2206" i="12" s="1"/>
  <c r="Z2205" i="12" s="1"/>
  <c r="Y2207" i="12"/>
  <c r="Y2206" i="12" s="1"/>
  <c r="Y2205" i="12" s="1"/>
  <c r="AA2203" i="12"/>
  <c r="AA2202" i="12" s="1"/>
  <c r="AA2201" i="12" s="1"/>
  <c r="Z2203" i="12"/>
  <c r="Z2202" i="12" s="1"/>
  <c r="Z2201" i="12" s="1"/>
  <c r="Y2203" i="12"/>
  <c r="Y2202" i="12" s="1"/>
  <c r="Y2201" i="12" s="1"/>
  <c r="AA2199" i="12"/>
  <c r="AA2198" i="12" s="1"/>
  <c r="AA2197" i="12" s="1"/>
  <c r="Z2199" i="12"/>
  <c r="Z2198" i="12" s="1"/>
  <c r="Z2197" i="12" s="1"/>
  <c r="Y2199" i="12"/>
  <c r="Y2198" i="12" s="1"/>
  <c r="Y2197" i="12" s="1"/>
  <c r="AA2195" i="12"/>
  <c r="AA2194" i="12" s="1"/>
  <c r="AA2193" i="12" s="1"/>
  <c r="Z2195" i="12"/>
  <c r="Z2194" i="12" s="1"/>
  <c r="Z2193" i="12" s="1"/>
  <c r="Y2195" i="12"/>
  <c r="Y2194" i="12" s="1"/>
  <c r="Y2193" i="12" s="1"/>
  <c r="AA2191" i="12"/>
  <c r="AA2190" i="12" s="1"/>
  <c r="AA2189" i="12" s="1"/>
  <c r="Z2191" i="12"/>
  <c r="Z2190" i="12" s="1"/>
  <c r="Z2189" i="12" s="1"/>
  <c r="Y2191" i="12"/>
  <c r="Y2190" i="12" s="1"/>
  <c r="Y2189" i="12" s="1"/>
  <c r="AA2185" i="12"/>
  <c r="AA2184" i="12" s="1"/>
  <c r="Z2185" i="12"/>
  <c r="Z2184" i="12" s="1"/>
  <c r="Y2185" i="12"/>
  <c r="Y2184" i="12" s="1"/>
  <c r="AA2179" i="12"/>
  <c r="AA2178" i="12" s="1"/>
  <c r="Z2179" i="12"/>
  <c r="Z2178" i="12" s="1"/>
  <c r="Y2179" i="12"/>
  <c r="Y2178" i="12" s="1"/>
  <c r="AA2175" i="12"/>
  <c r="AA2174" i="12" s="1"/>
  <c r="Z2175" i="12"/>
  <c r="Z2174" i="12" s="1"/>
  <c r="Y2175" i="12"/>
  <c r="Y2174" i="12" s="1"/>
  <c r="AA2172" i="12"/>
  <c r="AA2171" i="12" s="1"/>
  <c r="Z2172" i="12"/>
  <c r="Z2171" i="12" s="1"/>
  <c r="Y2172" i="12"/>
  <c r="Y2171" i="12" s="1"/>
  <c r="AA2168" i="12"/>
  <c r="AA2167" i="12" s="1"/>
  <c r="AA2166" i="12" s="1"/>
  <c r="Z2168" i="12"/>
  <c r="Z2167" i="12" s="1"/>
  <c r="Z2166" i="12" s="1"/>
  <c r="Y2168" i="12"/>
  <c r="Y2167" i="12" s="1"/>
  <c r="Y2166" i="12" s="1"/>
  <c r="AA2164" i="12"/>
  <c r="AA2163" i="12" s="1"/>
  <c r="AA2162" i="12" s="1"/>
  <c r="Z2164" i="12"/>
  <c r="Z2163" i="12" s="1"/>
  <c r="Z2162" i="12" s="1"/>
  <c r="Y2164" i="12"/>
  <c r="Y2163" i="12" s="1"/>
  <c r="Y2162" i="12" s="1"/>
  <c r="AA2160" i="12"/>
  <c r="AA2159" i="12" s="1"/>
  <c r="Z2160" i="12"/>
  <c r="Z2159" i="12" s="1"/>
  <c r="Y2160" i="12"/>
  <c r="Y2159" i="12" s="1"/>
  <c r="AA2157" i="12"/>
  <c r="AA2156" i="12" s="1"/>
  <c r="Z2157" i="12"/>
  <c r="Z2156" i="12" s="1"/>
  <c r="Y2157" i="12"/>
  <c r="Y2156" i="12" s="1"/>
  <c r="AA2154" i="12"/>
  <c r="AA2153" i="12" s="1"/>
  <c r="Z2154" i="12"/>
  <c r="Z2153" i="12" s="1"/>
  <c r="Y2154" i="12"/>
  <c r="Y2153" i="12" s="1"/>
  <c r="AA2149" i="12"/>
  <c r="AA2148" i="12" s="1"/>
  <c r="AA2147" i="12" s="1"/>
  <c r="Z2149" i="12"/>
  <c r="Z2148" i="12" s="1"/>
  <c r="Z2147" i="12" s="1"/>
  <c r="Y2149" i="12"/>
  <c r="Y2148" i="12" s="1"/>
  <c r="Y2147" i="12" s="1"/>
  <c r="AA2145" i="12"/>
  <c r="AA2144" i="12" s="1"/>
  <c r="AA2143" i="12" s="1"/>
  <c r="Z2145" i="12"/>
  <c r="Z2144" i="12" s="1"/>
  <c r="Z2143" i="12" s="1"/>
  <c r="Y2145" i="12"/>
  <c r="Y2144" i="12" s="1"/>
  <c r="Y2143" i="12" s="1"/>
  <c r="AA2140" i="12"/>
  <c r="AA2139" i="12" s="1"/>
  <c r="AA2138" i="12" s="1"/>
  <c r="Z2140" i="12"/>
  <c r="Z2139" i="12" s="1"/>
  <c r="Z2138" i="12" s="1"/>
  <c r="Y2140" i="12"/>
  <c r="Y2139" i="12" s="1"/>
  <c r="Y2138" i="12" s="1"/>
  <c r="AA2136" i="12"/>
  <c r="AA2135" i="12" s="1"/>
  <c r="Z2136" i="12"/>
  <c r="Z2135" i="12" s="1"/>
  <c r="Y2136" i="12"/>
  <c r="Y2135" i="12" s="1"/>
  <c r="AA2133" i="12"/>
  <c r="AA2132" i="12" s="1"/>
  <c r="Z2133" i="12"/>
  <c r="Z2132" i="12" s="1"/>
  <c r="Y2133" i="12"/>
  <c r="Y2132" i="12" s="1"/>
  <c r="AA2129" i="12"/>
  <c r="AA2128" i="12" s="1"/>
  <c r="Z2129" i="12"/>
  <c r="Z2128" i="12" s="1"/>
  <c r="Y2129" i="12"/>
  <c r="Y2128" i="12" s="1"/>
  <c r="AA2126" i="12"/>
  <c r="AA2125" i="12" s="1"/>
  <c r="Z2126" i="12"/>
  <c r="Z2125" i="12" s="1"/>
  <c r="Y2126" i="12"/>
  <c r="Y2125" i="12" s="1"/>
  <c r="AA2123" i="12"/>
  <c r="AA2122" i="12" s="1"/>
  <c r="Z2123" i="12"/>
  <c r="Z2122" i="12" s="1"/>
  <c r="Y2123" i="12"/>
  <c r="Y2122" i="12" s="1"/>
  <c r="AA2118" i="12"/>
  <c r="AA2117" i="12" s="1"/>
  <c r="Z2118" i="12"/>
  <c r="Z2117" i="12" s="1"/>
  <c r="Y2118" i="12"/>
  <c r="Y2117" i="12" s="1"/>
  <c r="AA2115" i="12"/>
  <c r="AA2114" i="12" s="1"/>
  <c r="Z2115" i="12"/>
  <c r="Z2114" i="12" s="1"/>
  <c r="Y2115" i="12"/>
  <c r="Y2114" i="12" s="1"/>
  <c r="AA2112" i="12"/>
  <c r="AA2111" i="12" s="1"/>
  <c r="Z2112" i="12"/>
  <c r="Z2111" i="12" s="1"/>
  <c r="Y2112" i="12"/>
  <c r="Y2111" i="12" s="1"/>
  <c r="AA2107" i="12"/>
  <c r="AA2106" i="12" s="1"/>
  <c r="Z2107" i="12"/>
  <c r="Z2106" i="12" s="1"/>
  <c r="Y2107" i="12"/>
  <c r="Y2106" i="12" s="1"/>
  <c r="AA2104" i="12"/>
  <c r="AA2103" i="12" s="1"/>
  <c r="Z2104" i="12"/>
  <c r="Z2103" i="12" s="1"/>
  <c r="Y2104" i="12"/>
  <c r="Y2103" i="12" s="1"/>
  <c r="AA2097" i="12"/>
  <c r="AA2096" i="12" s="1"/>
  <c r="Z2097" i="12"/>
  <c r="Z2096" i="12" s="1"/>
  <c r="Y2097" i="12"/>
  <c r="Y2096" i="12" s="1"/>
  <c r="AA2091" i="12"/>
  <c r="AA2090" i="12" s="1"/>
  <c r="Z2091" i="12"/>
  <c r="Z2090" i="12" s="1"/>
  <c r="Y2091" i="12"/>
  <c r="Y2090" i="12" s="1"/>
  <c r="AA2085" i="12"/>
  <c r="AA2084" i="12" s="1"/>
  <c r="AA2083" i="12" s="1"/>
  <c r="Z2085" i="12"/>
  <c r="Z2084" i="12" s="1"/>
  <c r="Z2083" i="12" s="1"/>
  <c r="Y2085" i="12"/>
  <c r="Y2084" i="12" s="1"/>
  <c r="Y2083" i="12" s="1"/>
  <c r="AA2081" i="12"/>
  <c r="AA2080" i="12" s="1"/>
  <c r="AA2079" i="12" s="1"/>
  <c r="Z2081" i="12"/>
  <c r="Z2080" i="12" s="1"/>
  <c r="Z2079" i="12" s="1"/>
  <c r="Y2081" i="12"/>
  <c r="Y2080" i="12" s="1"/>
  <c r="Y2079" i="12" s="1"/>
  <c r="AA2075" i="12"/>
  <c r="AA2074" i="12" s="1"/>
  <c r="AA2073" i="12" s="1"/>
  <c r="Z2075" i="12"/>
  <c r="Z2074" i="12" s="1"/>
  <c r="Z2073" i="12" s="1"/>
  <c r="Y2075" i="12"/>
  <c r="Y2074" i="12" s="1"/>
  <c r="Y2073" i="12" s="1"/>
  <c r="AA2071" i="12"/>
  <c r="AA2070" i="12" s="1"/>
  <c r="AA2069" i="12" s="1"/>
  <c r="Z2071" i="12"/>
  <c r="Z2070" i="12" s="1"/>
  <c r="Z2069" i="12" s="1"/>
  <c r="Y2071" i="12"/>
  <c r="Y2070" i="12" s="1"/>
  <c r="Y2069" i="12" s="1"/>
  <c r="AA2067" i="12"/>
  <c r="AA2066" i="12" s="1"/>
  <c r="Z2067" i="12"/>
  <c r="Z2066" i="12" s="1"/>
  <c r="Y2067" i="12"/>
  <c r="Y2066" i="12" s="1"/>
  <c r="AA2064" i="12"/>
  <c r="AA2063" i="12" s="1"/>
  <c r="Z2064" i="12"/>
  <c r="Z2063" i="12" s="1"/>
  <c r="Y2064" i="12"/>
  <c r="Y2063" i="12" s="1"/>
  <c r="AA2057" i="12"/>
  <c r="AA2056" i="12" s="1"/>
  <c r="AA2055" i="12" s="1"/>
  <c r="Z2057" i="12"/>
  <c r="Z2056" i="12" s="1"/>
  <c r="Z2055" i="12" s="1"/>
  <c r="Y2057" i="12"/>
  <c r="Y2056" i="12" s="1"/>
  <c r="Y2055" i="12" s="1"/>
  <c r="AA2053" i="12"/>
  <c r="AA2052" i="12" s="1"/>
  <c r="AA2051" i="12" s="1"/>
  <c r="Z2053" i="12"/>
  <c r="Z2052" i="12" s="1"/>
  <c r="Z2051" i="12" s="1"/>
  <c r="Y2053" i="12"/>
  <c r="Y2052" i="12" s="1"/>
  <c r="Y2051" i="12" s="1"/>
  <c r="AA2047" i="12"/>
  <c r="AA2046" i="12" s="1"/>
  <c r="AA2045" i="12" s="1"/>
  <c r="AA2044" i="12" s="1"/>
  <c r="Z2047" i="12"/>
  <c r="Z2046" i="12" s="1"/>
  <c r="Z2045" i="12" s="1"/>
  <c r="Z2044" i="12" s="1"/>
  <c r="Y2047" i="12"/>
  <c r="Y2046" i="12" s="1"/>
  <c r="Y2045" i="12" s="1"/>
  <c r="Y2044" i="12" s="1"/>
  <c r="AA2042" i="12"/>
  <c r="AA2041" i="12" s="1"/>
  <c r="Z2042" i="12"/>
  <c r="Z2041" i="12" s="1"/>
  <c r="Y2042" i="12"/>
  <c r="Y2041" i="12" s="1"/>
  <c r="AA2039" i="12"/>
  <c r="AA2038" i="12" s="1"/>
  <c r="Z2039" i="12"/>
  <c r="Z2038" i="12" s="1"/>
  <c r="Y2039" i="12"/>
  <c r="Y2038" i="12" s="1"/>
  <c r="AA2035" i="12"/>
  <c r="AA2034" i="12" s="1"/>
  <c r="AA2033" i="12" s="1"/>
  <c r="Z2035" i="12"/>
  <c r="Z2034" i="12" s="1"/>
  <c r="Z2033" i="12" s="1"/>
  <c r="Y2035" i="12"/>
  <c r="Y2034" i="12" s="1"/>
  <c r="Y2033" i="12" s="1"/>
  <c r="AA2030" i="12"/>
  <c r="AA2029" i="12" s="1"/>
  <c r="Z2030" i="12"/>
  <c r="Z2029" i="12" s="1"/>
  <c r="Y2030" i="12"/>
  <c r="Y2029" i="12" s="1"/>
  <c r="AA2027" i="12"/>
  <c r="AA2026" i="12" s="1"/>
  <c r="Z2027" i="12"/>
  <c r="Z2026" i="12" s="1"/>
  <c r="Y2027" i="12"/>
  <c r="Y2026" i="12" s="1"/>
  <c r="AA2023" i="12"/>
  <c r="AA2022" i="12" s="1"/>
  <c r="AA2021" i="12" s="1"/>
  <c r="Z2023" i="12"/>
  <c r="Z2022" i="12" s="1"/>
  <c r="Z2021" i="12" s="1"/>
  <c r="Y2023" i="12"/>
  <c r="Y2022" i="12" s="1"/>
  <c r="Y2021" i="12" s="1"/>
  <c r="AA2018" i="12"/>
  <c r="AA2017" i="12" s="1"/>
  <c r="AA2016" i="12" s="1"/>
  <c r="AA2015" i="12" s="1"/>
  <c r="Z2018" i="12"/>
  <c r="Z2017" i="12" s="1"/>
  <c r="Z2016" i="12" s="1"/>
  <c r="Z2015" i="12" s="1"/>
  <c r="Y2018" i="12"/>
  <c r="Y2017" i="12" s="1"/>
  <c r="Y2016" i="12" s="1"/>
  <c r="Y2015" i="12" s="1"/>
  <c r="AA2013" i="12"/>
  <c r="AA2012" i="12" s="1"/>
  <c r="AA2011" i="12" s="1"/>
  <c r="Z2013" i="12"/>
  <c r="Z2012" i="12" s="1"/>
  <c r="Z2011" i="12" s="1"/>
  <c r="Y2013" i="12"/>
  <c r="Y2012" i="12" s="1"/>
  <c r="Y2011" i="12" s="1"/>
  <c r="AA2009" i="12"/>
  <c r="AA2008" i="12" s="1"/>
  <c r="Z2009" i="12"/>
  <c r="Z2008" i="12" s="1"/>
  <c r="Y2009" i="12"/>
  <c r="Y2008" i="12" s="1"/>
  <c r="AA2006" i="12"/>
  <c r="AA2005" i="12" s="1"/>
  <c r="Z2006" i="12"/>
  <c r="Z2005" i="12" s="1"/>
  <c r="Y2006" i="12"/>
  <c r="Y2005" i="12" s="1"/>
  <c r="AA2003" i="12"/>
  <c r="AA2002" i="12" s="1"/>
  <c r="Z2003" i="12"/>
  <c r="Z2002" i="12" s="1"/>
  <c r="Y2003" i="12"/>
  <c r="Y2002" i="12" s="1"/>
  <c r="AA1996" i="12"/>
  <c r="AA1995" i="12" s="1"/>
  <c r="AA1994" i="12" s="1"/>
  <c r="Z1996" i="12"/>
  <c r="Z1995" i="12" s="1"/>
  <c r="Z1994" i="12" s="1"/>
  <c r="Y1996" i="12"/>
  <c r="Y1995" i="12" s="1"/>
  <c r="Y1994" i="12" s="1"/>
  <c r="AA1992" i="12"/>
  <c r="AA1991" i="12" s="1"/>
  <c r="AA1990" i="12" s="1"/>
  <c r="Z1992" i="12"/>
  <c r="Z1991" i="12" s="1"/>
  <c r="Z1990" i="12" s="1"/>
  <c r="Y1992" i="12"/>
  <c r="Y1991" i="12" s="1"/>
  <c r="Y1990" i="12" s="1"/>
  <c r="AA1987" i="12"/>
  <c r="AA1986" i="12" s="1"/>
  <c r="AA1985" i="12" s="1"/>
  <c r="AA1984" i="12" s="1"/>
  <c r="Z1987" i="12"/>
  <c r="Z1986" i="12" s="1"/>
  <c r="Z1985" i="12" s="1"/>
  <c r="Z1984" i="12" s="1"/>
  <c r="Y1987" i="12"/>
  <c r="Y1986" i="12" s="1"/>
  <c r="Y1985" i="12" s="1"/>
  <c r="Y1984" i="12" s="1"/>
  <c r="AA1982" i="12"/>
  <c r="AA1981" i="12" s="1"/>
  <c r="AA1980" i="12" s="1"/>
  <c r="AA1979" i="12" s="1"/>
  <c r="Z1982" i="12"/>
  <c r="Z1981" i="12" s="1"/>
  <c r="Z1980" i="12" s="1"/>
  <c r="Z1979" i="12" s="1"/>
  <c r="Y1982" i="12"/>
  <c r="Y1981" i="12" s="1"/>
  <c r="Y1980" i="12" s="1"/>
  <c r="Y1979" i="12" s="1"/>
  <c r="AA1976" i="12"/>
  <c r="AA1975" i="12" s="1"/>
  <c r="Z1976" i="12"/>
  <c r="Z1975" i="12" s="1"/>
  <c r="Y1976" i="12"/>
  <c r="Y1975" i="12" s="1"/>
  <c r="AA1973" i="12"/>
  <c r="AA1972" i="12" s="1"/>
  <c r="Z1973" i="12"/>
  <c r="Z1972" i="12" s="1"/>
  <c r="Y1973" i="12"/>
  <c r="Y1972" i="12" s="1"/>
  <c r="AA1969" i="12"/>
  <c r="AA1968" i="12" s="1"/>
  <c r="AA1967" i="12" s="1"/>
  <c r="Z1969" i="12"/>
  <c r="Z1968" i="12" s="1"/>
  <c r="Z1967" i="12" s="1"/>
  <c r="Y1969" i="12"/>
  <c r="Y1968" i="12" s="1"/>
  <c r="Y1967" i="12" s="1"/>
  <c r="AA1964" i="12"/>
  <c r="AA1963" i="12" s="1"/>
  <c r="AA1962" i="12" s="1"/>
  <c r="AA1961" i="12" s="1"/>
  <c r="Z1964" i="12"/>
  <c r="Z1963" i="12" s="1"/>
  <c r="Z1962" i="12" s="1"/>
  <c r="Z1961" i="12" s="1"/>
  <c r="Y1964" i="12"/>
  <c r="Y1963" i="12" s="1"/>
  <c r="Y1962" i="12" s="1"/>
  <c r="Y1961" i="12" s="1"/>
  <c r="AA1958" i="12"/>
  <c r="AA1957" i="12" s="1"/>
  <c r="AA1956" i="12" s="1"/>
  <c r="Z1958" i="12"/>
  <c r="Z1957" i="12" s="1"/>
  <c r="Z1956" i="12" s="1"/>
  <c r="Y1958" i="12"/>
  <c r="Y1957" i="12" s="1"/>
  <c r="Y1956" i="12" s="1"/>
  <c r="AA1954" i="12"/>
  <c r="AA1953" i="12" s="1"/>
  <c r="AA1952" i="12" s="1"/>
  <c r="Z1954" i="12"/>
  <c r="Z1953" i="12" s="1"/>
  <c r="Z1952" i="12" s="1"/>
  <c r="Y1954" i="12"/>
  <c r="Y1953" i="12" s="1"/>
  <c r="Y1952" i="12" s="1"/>
  <c r="AA1950" i="12"/>
  <c r="AA1949" i="12" s="1"/>
  <c r="Z1950" i="12"/>
  <c r="Z1949" i="12" s="1"/>
  <c r="Y1950" i="12"/>
  <c r="Y1949" i="12" s="1"/>
  <c r="AA1947" i="12"/>
  <c r="AA1946" i="12" s="1"/>
  <c r="Z1947" i="12"/>
  <c r="Z1946" i="12" s="1"/>
  <c r="Y1947" i="12"/>
  <c r="Y1946" i="12" s="1"/>
  <c r="AA1944" i="12"/>
  <c r="AA1943" i="12" s="1"/>
  <c r="Z1944" i="12"/>
  <c r="Z1943" i="12" s="1"/>
  <c r="Y1944" i="12"/>
  <c r="Y1943" i="12" s="1"/>
  <c r="AA1938" i="12"/>
  <c r="AA1937" i="12" s="1"/>
  <c r="AA1936" i="12" s="1"/>
  <c r="AA1935" i="12" s="1"/>
  <c r="Z1938" i="12"/>
  <c r="Z1937" i="12" s="1"/>
  <c r="Z1936" i="12" s="1"/>
  <c r="Z1935" i="12" s="1"/>
  <c r="Y1938" i="12"/>
  <c r="Y1937" i="12" s="1"/>
  <c r="Y1936" i="12" s="1"/>
  <c r="Y1935" i="12" s="1"/>
  <c r="AA1933" i="12"/>
  <c r="AA1932" i="12" s="1"/>
  <c r="AA1931" i="12" s="1"/>
  <c r="AA1930" i="12" s="1"/>
  <c r="Z1933" i="12"/>
  <c r="Z1932" i="12" s="1"/>
  <c r="Z1931" i="12" s="1"/>
  <c r="Z1930" i="12" s="1"/>
  <c r="Y1933" i="12"/>
  <c r="Y1932" i="12" s="1"/>
  <c r="Y1931" i="12" s="1"/>
  <c r="Y1930" i="12" s="1"/>
  <c r="AA1928" i="12"/>
  <c r="AA1927" i="12" s="1"/>
  <c r="AA1926" i="12" s="1"/>
  <c r="AA1925" i="12" s="1"/>
  <c r="Z1928" i="12"/>
  <c r="Z1927" i="12" s="1"/>
  <c r="Z1926" i="12" s="1"/>
  <c r="Z1925" i="12" s="1"/>
  <c r="Y1928" i="12"/>
  <c r="Y1927" i="12" s="1"/>
  <c r="Y1926" i="12" s="1"/>
  <c r="Y1925" i="12" s="1"/>
  <c r="AA1923" i="12"/>
  <c r="AA1922" i="12" s="1"/>
  <c r="AA1921" i="12" s="1"/>
  <c r="Z1923" i="12"/>
  <c r="Z1922" i="12" s="1"/>
  <c r="Z1921" i="12" s="1"/>
  <c r="Y1923" i="12"/>
  <c r="Y1922" i="12" s="1"/>
  <c r="Y1921" i="12" s="1"/>
  <c r="AA1919" i="12"/>
  <c r="AA1918" i="12" s="1"/>
  <c r="AA1917" i="12" s="1"/>
  <c r="Z1919" i="12"/>
  <c r="Z1918" i="12" s="1"/>
  <c r="Z1917" i="12" s="1"/>
  <c r="Y1919" i="12"/>
  <c r="Y1918" i="12" s="1"/>
  <c r="Y1917" i="12" s="1"/>
  <c r="AA1913" i="12"/>
  <c r="AA1912" i="12" s="1"/>
  <c r="AA1911" i="12" s="1"/>
  <c r="AA1910" i="12" s="1"/>
  <c r="Z1913" i="12"/>
  <c r="Z1912" i="12" s="1"/>
  <c r="Z1911" i="12" s="1"/>
  <c r="Z1910" i="12" s="1"/>
  <c r="Y1913" i="12"/>
  <c r="Y1912" i="12" s="1"/>
  <c r="Y1911" i="12" s="1"/>
  <c r="Y1910" i="12" s="1"/>
  <c r="AA1908" i="12"/>
  <c r="AA1907" i="12" s="1"/>
  <c r="AA1906" i="12" s="1"/>
  <c r="AA1905" i="12" s="1"/>
  <c r="Z1908" i="12"/>
  <c r="Z1907" i="12" s="1"/>
  <c r="Z1906" i="12" s="1"/>
  <c r="Z1905" i="12" s="1"/>
  <c r="Y1908" i="12"/>
  <c r="Y1907" i="12" s="1"/>
  <c r="Y1906" i="12" s="1"/>
  <c r="Y1905" i="12" s="1"/>
  <c r="AA1902" i="12"/>
  <c r="AA1901" i="12" s="1"/>
  <c r="AA1900" i="12" s="1"/>
  <c r="Z1902" i="12"/>
  <c r="Z1901" i="12" s="1"/>
  <c r="Z1900" i="12" s="1"/>
  <c r="Y1902" i="12"/>
  <c r="Y1901" i="12" s="1"/>
  <c r="Y1900" i="12" s="1"/>
  <c r="AA1898" i="12"/>
  <c r="AA1897" i="12" s="1"/>
  <c r="AA1896" i="12" s="1"/>
  <c r="Z1898" i="12"/>
  <c r="Z1897" i="12" s="1"/>
  <c r="Z1896" i="12" s="1"/>
  <c r="Y1898" i="12"/>
  <c r="Y1897" i="12" s="1"/>
  <c r="Y1896" i="12" s="1"/>
  <c r="AA1893" i="12"/>
  <c r="AA1892" i="12" s="1"/>
  <c r="AA1891" i="12" s="1"/>
  <c r="Z1893" i="12"/>
  <c r="Z1892" i="12" s="1"/>
  <c r="Z1891" i="12" s="1"/>
  <c r="Y1893" i="12"/>
  <c r="Y1892" i="12" s="1"/>
  <c r="Y1891" i="12" s="1"/>
  <c r="AA1889" i="12"/>
  <c r="AA1888" i="12" s="1"/>
  <c r="AA1887" i="12" s="1"/>
  <c r="Z1889" i="12"/>
  <c r="Z1888" i="12" s="1"/>
  <c r="Z1887" i="12" s="1"/>
  <c r="Y1889" i="12"/>
  <c r="Y1888" i="12" s="1"/>
  <c r="Y1887" i="12" s="1"/>
  <c r="AA1884" i="12"/>
  <c r="AA1883" i="12" s="1"/>
  <c r="AA1882" i="12" s="1"/>
  <c r="AA1881" i="12" s="1"/>
  <c r="Z1884" i="12"/>
  <c r="Z1883" i="12" s="1"/>
  <c r="Z1882" i="12" s="1"/>
  <c r="Z1881" i="12" s="1"/>
  <c r="Y1884" i="12"/>
  <c r="Y1883" i="12" s="1"/>
  <c r="Y1882" i="12" s="1"/>
  <c r="Y1881" i="12" s="1"/>
  <c r="AA1879" i="12"/>
  <c r="AA1878" i="12" s="1"/>
  <c r="AA1877" i="12" s="1"/>
  <c r="Z1879" i="12"/>
  <c r="Z1878" i="12" s="1"/>
  <c r="Z1877" i="12" s="1"/>
  <c r="Y1879" i="12"/>
  <c r="Y1878" i="12" s="1"/>
  <c r="Y1877" i="12" s="1"/>
  <c r="AA1875" i="12"/>
  <c r="AA1874" i="12" s="1"/>
  <c r="AA1873" i="12" s="1"/>
  <c r="Z1875" i="12"/>
  <c r="Z1874" i="12" s="1"/>
  <c r="Z1873" i="12" s="1"/>
  <c r="Y1875" i="12"/>
  <c r="Y1874" i="12" s="1"/>
  <c r="Y1873" i="12" s="1"/>
  <c r="AA1871" i="12"/>
  <c r="AA1870" i="12" s="1"/>
  <c r="AA1869" i="12" s="1"/>
  <c r="Z1871" i="12"/>
  <c r="Z1870" i="12" s="1"/>
  <c r="Z1869" i="12" s="1"/>
  <c r="Y1871" i="12"/>
  <c r="Y1870" i="12" s="1"/>
  <c r="Y1869" i="12" s="1"/>
  <c r="AA1867" i="12"/>
  <c r="AA1866" i="12" s="1"/>
  <c r="AA1865" i="12" s="1"/>
  <c r="Z1867" i="12"/>
  <c r="Z1866" i="12" s="1"/>
  <c r="Z1865" i="12" s="1"/>
  <c r="Y1867" i="12"/>
  <c r="Y1866" i="12" s="1"/>
  <c r="Y1865" i="12" s="1"/>
  <c r="AA1863" i="12"/>
  <c r="AA1862" i="12" s="1"/>
  <c r="AA1861" i="12" s="1"/>
  <c r="Z1863" i="12"/>
  <c r="Z1862" i="12" s="1"/>
  <c r="Z1861" i="12" s="1"/>
  <c r="Y1863" i="12"/>
  <c r="Y1862" i="12" s="1"/>
  <c r="Y1861" i="12" s="1"/>
  <c r="AA1859" i="12"/>
  <c r="AA1858" i="12" s="1"/>
  <c r="AA1857" i="12" s="1"/>
  <c r="Z1859" i="12"/>
  <c r="Z1858" i="12" s="1"/>
  <c r="Z1857" i="12" s="1"/>
  <c r="Y1859" i="12"/>
  <c r="Y1858" i="12" s="1"/>
  <c r="Y1857" i="12" s="1"/>
  <c r="AA1855" i="12"/>
  <c r="AA1854" i="12" s="1"/>
  <c r="AA1853" i="12" s="1"/>
  <c r="Z1855" i="12"/>
  <c r="Z1854" i="12" s="1"/>
  <c r="Z1853" i="12" s="1"/>
  <c r="Y1855" i="12"/>
  <c r="Y1854" i="12" s="1"/>
  <c r="Y1853" i="12" s="1"/>
  <c r="AA1851" i="12"/>
  <c r="AA1850" i="12" s="1"/>
  <c r="AA1849" i="12" s="1"/>
  <c r="Z1851" i="12"/>
  <c r="Z1850" i="12" s="1"/>
  <c r="Z1849" i="12" s="1"/>
  <c r="Y1851" i="12"/>
  <c r="Y1850" i="12" s="1"/>
  <c r="Y1849" i="12" s="1"/>
  <c r="AA1847" i="12"/>
  <c r="AA1846" i="12" s="1"/>
  <c r="AA1845" i="12" s="1"/>
  <c r="Z1847" i="12"/>
  <c r="Z1846" i="12" s="1"/>
  <c r="Z1845" i="12" s="1"/>
  <c r="Y1847" i="12"/>
  <c r="Y1846" i="12" s="1"/>
  <c r="Y1845" i="12" s="1"/>
  <c r="AA1843" i="12"/>
  <c r="AA1842" i="12" s="1"/>
  <c r="AA1841" i="12" s="1"/>
  <c r="Z1843" i="12"/>
  <c r="Z1842" i="12" s="1"/>
  <c r="Z1841" i="12" s="1"/>
  <c r="Y1843" i="12"/>
  <c r="Y1842" i="12" s="1"/>
  <c r="Y1841" i="12" s="1"/>
  <c r="AA1839" i="12"/>
  <c r="AA1838" i="12" s="1"/>
  <c r="AA1837" i="12" s="1"/>
  <c r="Z1839" i="12"/>
  <c r="Z1838" i="12" s="1"/>
  <c r="Z1837" i="12" s="1"/>
  <c r="Y1839" i="12"/>
  <c r="Y1838" i="12" s="1"/>
  <c r="Y1837" i="12" s="1"/>
  <c r="AA1835" i="12"/>
  <c r="AA1834" i="12" s="1"/>
  <c r="AA1833" i="12" s="1"/>
  <c r="Z1835" i="12"/>
  <c r="Z1834" i="12" s="1"/>
  <c r="Z1833" i="12" s="1"/>
  <c r="Y1835" i="12"/>
  <c r="Y1834" i="12" s="1"/>
  <c r="Y1833" i="12" s="1"/>
  <c r="AA1828" i="12"/>
  <c r="AA1827" i="12" s="1"/>
  <c r="AA1826" i="12" s="1"/>
  <c r="Z1828" i="12"/>
  <c r="Z1827" i="12" s="1"/>
  <c r="Z1826" i="12" s="1"/>
  <c r="Y1828" i="12"/>
  <c r="Y1827" i="12" s="1"/>
  <c r="Y1826" i="12" s="1"/>
  <c r="AA1824" i="12"/>
  <c r="AA1823" i="12" s="1"/>
  <c r="AA1822" i="12" s="1"/>
  <c r="Z1824" i="12"/>
  <c r="Z1823" i="12" s="1"/>
  <c r="Z1822" i="12" s="1"/>
  <c r="Y1824" i="12"/>
  <c r="Y1823" i="12" s="1"/>
  <c r="Y1822" i="12" s="1"/>
  <c r="AA1820" i="12"/>
  <c r="AA1819" i="12" s="1"/>
  <c r="Z1820" i="12"/>
  <c r="Z1819" i="12" s="1"/>
  <c r="Y1820" i="12"/>
  <c r="Y1819" i="12" s="1"/>
  <c r="AA1817" i="12"/>
  <c r="AA1816" i="12" s="1"/>
  <c r="Z1817" i="12"/>
  <c r="Z1816" i="12" s="1"/>
  <c r="Y1817" i="12"/>
  <c r="Y1816" i="12" s="1"/>
  <c r="AA1814" i="12"/>
  <c r="AA1813" i="12" s="1"/>
  <c r="Z1814" i="12"/>
  <c r="Z1813" i="12" s="1"/>
  <c r="Y1814" i="12"/>
  <c r="Y1813" i="12" s="1"/>
  <c r="AA1803" i="12"/>
  <c r="Z1803" i="12"/>
  <c r="Y1803" i="12"/>
  <c r="AA1801" i="12"/>
  <c r="Z1801" i="12"/>
  <c r="Y1801" i="12"/>
  <c r="AA1798" i="12"/>
  <c r="AA1797" i="12" s="1"/>
  <c r="Z1798" i="12"/>
  <c r="Z1797" i="12" s="1"/>
  <c r="Y1798" i="12"/>
  <c r="Y1797" i="12" s="1"/>
  <c r="AA1794" i="12"/>
  <c r="AA1793" i="12" s="1"/>
  <c r="AA1792" i="12" s="1"/>
  <c r="Z1794" i="12"/>
  <c r="Z1793" i="12" s="1"/>
  <c r="Z1792" i="12" s="1"/>
  <c r="Y1794" i="12"/>
  <c r="Y1793" i="12" s="1"/>
  <c r="Y1792" i="12" s="1"/>
  <c r="AA1787" i="12"/>
  <c r="AA1786" i="12" s="1"/>
  <c r="AA1785" i="12" s="1"/>
  <c r="Z1787" i="12"/>
  <c r="Z1786" i="12" s="1"/>
  <c r="Z1785" i="12" s="1"/>
  <c r="Y1787" i="12"/>
  <c r="Y1786" i="12" s="1"/>
  <c r="Y1785" i="12" s="1"/>
  <c r="AA1783" i="12"/>
  <c r="AA1782" i="12" s="1"/>
  <c r="AA1781" i="12" s="1"/>
  <c r="Z1783" i="12"/>
  <c r="Z1782" i="12" s="1"/>
  <c r="Z1781" i="12" s="1"/>
  <c r="Y1783" i="12"/>
  <c r="Y1782" i="12" s="1"/>
  <c r="Y1781" i="12" s="1"/>
  <c r="AA1779" i="12"/>
  <c r="AA1778" i="12" s="1"/>
  <c r="AA1777" i="12" s="1"/>
  <c r="Z1779" i="12"/>
  <c r="Z1778" i="12" s="1"/>
  <c r="Z1777" i="12" s="1"/>
  <c r="Y1779" i="12"/>
  <c r="Y1778" i="12" s="1"/>
  <c r="Y1777" i="12" s="1"/>
  <c r="AA1775" i="12"/>
  <c r="AA1774" i="12" s="1"/>
  <c r="Z1775" i="12"/>
  <c r="Z1774" i="12" s="1"/>
  <c r="Y1775" i="12"/>
  <c r="Y1774" i="12" s="1"/>
  <c r="AA1772" i="12"/>
  <c r="AA1771" i="12" s="1"/>
  <c r="Z1772" i="12"/>
  <c r="Z1771" i="12" s="1"/>
  <c r="Y1772" i="12"/>
  <c r="Y1771" i="12" s="1"/>
  <c r="AA1767" i="12"/>
  <c r="AA1766" i="12" s="1"/>
  <c r="AA1765" i="12" s="1"/>
  <c r="Z1767" i="12"/>
  <c r="Z1766" i="12" s="1"/>
  <c r="Z1765" i="12" s="1"/>
  <c r="Y1767" i="12"/>
  <c r="Y1766" i="12" s="1"/>
  <c r="Y1765" i="12" s="1"/>
  <c r="AA1763" i="12"/>
  <c r="AA1762" i="12" s="1"/>
  <c r="AA1761" i="12" s="1"/>
  <c r="Z1763" i="12"/>
  <c r="Z1762" i="12" s="1"/>
  <c r="Z1761" i="12" s="1"/>
  <c r="Y1763" i="12"/>
  <c r="Y1762" i="12" s="1"/>
  <c r="Y1761" i="12" s="1"/>
  <c r="AA1759" i="12"/>
  <c r="AA1758" i="12" s="1"/>
  <c r="AA1757" i="12" s="1"/>
  <c r="Z1759" i="12"/>
  <c r="Z1758" i="12" s="1"/>
  <c r="Z1757" i="12" s="1"/>
  <c r="Y1759" i="12"/>
  <c r="Y1758" i="12" s="1"/>
  <c r="Y1757" i="12" s="1"/>
  <c r="AA1754" i="12"/>
  <c r="AA1753" i="12" s="1"/>
  <c r="Z1754" i="12"/>
  <c r="Z1753" i="12" s="1"/>
  <c r="Y1754" i="12"/>
  <c r="Y1753" i="12" s="1"/>
  <c r="AA1751" i="12"/>
  <c r="AA1750" i="12" s="1"/>
  <c r="Z1751" i="12"/>
  <c r="Z1750" i="12" s="1"/>
  <c r="Y1751" i="12"/>
  <c r="Y1750" i="12" s="1"/>
  <c r="AA1746" i="12"/>
  <c r="AA1745" i="12" s="1"/>
  <c r="Z1746" i="12"/>
  <c r="Z1745" i="12" s="1"/>
  <c r="Y1746" i="12"/>
  <c r="Y1745" i="12" s="1"/>
  <c r="AA1743" i="12"/>
  <c r="AA1742" i="12" s="1"/>
  <c r="Z1743" i="12"/>
  <c r="Z1742" i="12" s="1"/>
  <c r="Y1743" i="12"/>
  <c r="Y1742" i="12" s="1"/>
  <c r="AA1739" i="12"/>
  <c r="AA1738" i="12" s="1"/>
  <c r="Z1739" i="12"/>
  <c r="Z1738" i="12" s="1"/>
  <c r="Y1739" i="12"/>
  <c r="Y1738" i="12" s="1"/>
  <c r="AA1736" i="12"/>
  <c r="AA1735" i="12" s="1"/>
  <c r="Z1736" i="12"/>
  <c r="Z1735" i="12" s="1"/>
  <c r="Y1736" i="12"/>
  <c r="Y1735" i="12" s="1"/>
  <c r="AA1733" i="12"/>
  <c r="AA1732" i="12" s="1"/>
  <c r="Z1733" i="12"/>
  <c r="Z1732" i="12" s="1"/>
  <c r="Y1733" i="12"/>
  <c r="Y1732" i="12" s="1"/>
  <c r="AA1727" i="12"/>
  <c r="AA1726" i="12" s="1"/>
  <c r="Z1727" i="12"/>
  <c r="Z1726" i="12" s="1"/>
  <c r="Y1727" i="12"/>
  <c r="Y1726" i="12" s="1"/>
  <c r="AA1724" i="12"/>
  <c r="AA1723" i="12" s="1"/>
  <c r="Z1724" i="12"/>
  <c r="Z1723" i="12" s="1"/>
  <c r="Y1724" i="12"/>
  <c r="Y1723" i="12" s="1"/>
  <c r="AA1720" i="12"/>
  <c r="AA1719" i="12" s="1"/>
  <c r="AA1718" i="12" s="1"/>
  <c r="Z1720" i="12"/>
  <c r="Z1719" i="12" s="1"/>
  <c r="Z1718" i="12" s="1"/>
  <c r="Y1720" i="12"/>
  <c r="Y1719" i="12" s="1"/>
  <c r="Y1718" i="12" s="1"/>
  <c r="AA1716" i="12"/>
  <c r="AA1715" i="12" s="1"/>
  <c r="AA1714" i="12" s="1"/>
  <c r="Z1716" i="12"/>
  <c r="Z1715" i="12" s="1"/>
  <c r="Z1714" i="12" s="1"/>
  <c r="Y1716" i="12"/>
  <c r="Y1715" i="12" s="1"/>
  <c r="Y1714" i="12" s="1"/>
  <c r="AA1712" i="12"/>
  <c r="AA1711" i="12" s="1"/>
  <c r="AA1710" i="12" s="1"/>
  <c r="Z1712" i="12"/>
  <c r="Z1711" i="12" s="1"/>
  <c r="Z1710" i="12" s="1"/>
  <c r="Y1712" i="12"/>
  <c r="Y1711" i="12" s="1"/>
  <c r="Y1710" i="12" s="1"/>
  <c r="AA1708" i="12"/>
  <c r="AA1707" i="12" s="1"/>
  <c r="AA1706" i="12" s="1"/>
  <c r="Z1708" i="12"/>
  <c r="Z1707" i="12" s="1"/>
  <c r="Z1706" i="12" s="1"/>
  <c r="Y1708" i="12"/>
  <c r="Y1707" i="12" s="1"/>
  <c r="Y1706" i="12" s="1"/>
  <c r="AA1703" i="12"/>
  <c r="AA1702" i="12" s="1"/>
  <c r="AA1701" i="12" s="1"/>
  <c r="Z1703" i="12"/>
  <c r="Z1702" i="12" s="1"/>
  <c r="Z1701" i="12" s="1"/>
  <c r="Y1703" i="12"/>
  <c r="Y1702" i="12" s="1"/>
  <c r="Y1701" i="12" s="1"/>
  <c r="AA1695" i="12"/>
  <c r="AA1694" i="12" s="1"/>
  <c r="AA1693" i="12" s="1"/>
  <c r="Z1695" i="12"/>
  <c r="Z1694" i="12" s="1"/>
  <c r="Z1693" i="12" s="1"/>
  <c r="Y1695" i="12"/>
  <c r="Y1694" i="12" s="1"/>
  <c r="Y1693" i="12" s="1"/>
  <c r="AA1691" i="12"/>
  <c r="AA1690" i="12" s="1"/>
  <c r="AA1689" i="12" s="1"/>
  <c r="Z1691" i="12"/>
  <c r="Z1690" i="12" s="1"/>
  <c r="Z1689" i="12" s="1"/>
  <c r="Y1691" i="12"/>
  <c r="Y1690" i="12" s="1"/>
  <c r="Y1689" i="12" s="1"/>
  <c r="AA1684" i="12"/>
  <c r="AA1683" i="12" s="1"/>
  <c r="AA1682" i="12" s="1"/>
  <c r="AA1681" i="12" s="1"/>
  <c r="Z1684" i="12"/>
  <c r="Z1683" i="12" s="1"/>
  <c r="Z1682" i="12" s="1"/>
  <c r="Z1681" i="12" s="1"/>
  <c r="Y1684" i="12"/>
  <c r="Y1683" i="12" s="1"/>
  <c r="Y1682" i="12" s="1"/>
  <c r="Y1681" i="12" s="1"/>
  <c r="AA1679" i="12"/>
  <c r="AA1678" i="12" s="1"/>
  <c r="AA1677" i="12" s="1"/>
  <c r="Z1679" i="12"/>
  <c r="Z1678" i="12" s="1"/>
  <c r="Z1677" i="12" s="1"/>
  <c r="Y1679" i="12"/>
  <c r="Y1678" i="12" s="1"/>
  <c r="Y1677" i="12" s="1"/>
  <c r="AA1675" i="12"/>
  <c r="AA1674" i="12" s="1"/>
  <c r="Z1675" i="12"/>
  <c r="Z1674" i="12" s="1"/>
  <c r="Y1675" i="12"/>
  <c r="Y1674" i="12" s="1"/>
  <c r="AA1672" i="12"/>
  <c r="AA1671" i="12" s="1"/>
  <c r="Z1672" i="12"/>
  <c r="Z1671" i="12" s="1"/>
  <c r="Y1672" i="12"/>
  <c r="Y1671" i="12" s="1"/>
  <c r="AA1669" i="12"/>
  <c r="AA1668" i="12" s="1"/>
  <c r="Z1669" i="12"/>
  <c r="Z1668" i="12" s="1"/>
  <c r="Y1669" i="12"/>
  <c r="Y1668" i="12" s="1"/>
  <c r="AA1664" i="12"/>
  <c r="AA1663" i="12" s="1"/>
  <c r="AA1662" i="12" s="1"/>
  <c r="AA1661" i="12" s="1"/>
  <c r="Z1664" i="12"/>
  <c r="Z1663" i="12" s="1"/>
  <c r="Z1662" i="12" s="1"/>
  <c r="Z1661" i="12" s="1"/>
  <c r="Y1664" i="12"/>
  <c r="Y1663" i="12" s="1"/>
  <c r="Y1662" i="12" s="1"/>
  <c r="Y1661" i="12" s="1"/>
  <c r="AA1658" i="12"/>
  <c r="AA1657" i="12" s="1"/>
  <c r="AA1656" i="12" s="1"/>
  <c r="AA1655" i="12" s="1"/>
  <c r="Z1658" i="12"/>
  <c r="Z1657" i="12" s="1"/>
  <c r="Z1656" i="12" s="1"/>
  <c r="Z1655" i="12" s="1"/>
  <c r="Y1658" i="12"/>
  <c r="Y1657" i="12" s="1"/>
  <c r="Y1656" i="12" s="1"/>
  <c r="Y1655" i="12" s="1"/>
  <c r="AA1653" i="12"/>
  <c r="AA1652" i="12" s="1"/>
  <c r="AA1651" i="12" s="1"/>
  <c r="AA1650" i="12" s="1"/>
  <c r="Z1653" i="12"/>
  <c r="Z1652" i="12" s="1"/>
  <c r="Z1651" i="12" s="1"/>
  <c r="Z1650" i="12" s="1"/>
  <c r="Y1653" i="12"/>
  <c r="Y1652" i="12" s="1"/>
  <c r="Y1651" i="12" s="1"/>
  <c r="Y1650" i="12" s="1"/>
  <c r="AA1648" i="12"/>
  <c r="AA1647" i="12" s="1"/>
  <c r="AA1646" i="12" s="1"/>
  <c r="AA1645" i="12" s="1"/>
  <c r="Z1648" i="12"/>
  <c r="Z1647" i="12" s="1"/>
  <c r="Z1646" i="12" s="1"/>
  <c r="Z1645" i="12" s="1"/>
  <c r="Y1648" i="12"/>
  <c r="Y1647" i="12" s="1"/>
  <c r="Y1646" i="12" s="1"/>
  <c r="Y1645" i="12" s="1"/>
  <c r="AA1643" i="12"/>
  <c r="AA1642" i="12" s="1"/>
  <c r="AA1641" i="12" s="1"/>
  <c r="AA1640" i="12" s="1"/>
  <c r="Z1643" i="12"/>
  <c r="Z1642" i="12" s="1"/>
  <c r="Z1641" i="12" s="1"/>
  <c r="Z1640" i="12" s="1"/>
  <c r="Y1643" i="12"/>
  <c r="Y1642" i="12" s="1"/>
  <c r="Y1641" i="12" s="1"/>
  <c r="Y1640" i="12" s="1"/>
  <c r="AA1638" i="12"/>
  <c r="AA1637" i="12" s="1"/>
  <c r="AA1636" i="12" s="1"/>
  <c r="Z1638" i="12"/>
  <c r="Z1637" i="12" s="1"/>
  <c r="Z1636" i="12" s="1"/>
  <c r="Y1638" i="12"/>
  <c r="Y1637" i="12" s="1"/>
  <c r="Y1636" i="12" s="1"/>
  <c r="AA1634" i="12"/>
  <c r="AA1633" i="12" s="1"/>
  <c r="AA1632" i="12" s="1"/>
  <c r="Z1634" i="12"/>
  <c r="Z1633" i="12" s="1"/>
  <c r="Z1632" i="12" s="1"/>
  <c r="Y1634" i="12"/>
  <c r="Y1633" i="12" s="1"/>
  <c r="Y1632" i="12" s="1"/>
  <c r="AA1627" i="12"/>
  <c r="AA1626" i="12" s="1"/>
  <c r="AA1625" i="12" s="1"/>
  <c r="Z1627" i="12"/>
  <c r="Z1626" i="12" s="1"/>
  <c r="Z1625" i="12" s="1"/>
  <c r="Y1627" i="12"/>
  <c r="Y1626" i="12" s="1"/>
  <c r="Y1625" i="12" s="1"/>
  <c r="AA1623" i="12"/>
  <c r="AA1622" i="12" s="1"/>
  <c r="AA1621" i="12" s="1"/>
  <c r="Z1623" i="12"/>
  <c r="Z1622" i="12" s="1"/>
  <c r="Z1621" i="12" s="1"/>
  <c r="Y1623" i="12"/>
  <c r="Y1622" i="12" s="1"/>
  <c r="Y1621" i="12" s="1"/>
  <c r="AA1618" i="12"/>
  <c r="AA1617" i="12" s="1"/>
  <c r="AA1616" i="12" s="1"/>
  <c r="Z1618" i="12"/>
  <c r="Z1617" i="12" s="1"/>
  <c r="Z1616" i="12" s="1"/>
  <c r="Y1618" i="12"/>
  <c r="Y1617" i="12" s="1"/>
  <c r="Y1616" i="12" s="1"/>
  <c r="AA1614" i="12"/>
  <c r="AA1613" i="12" s="1"/>
  <c r="AA1612" i="12" s="1"/>
  <c r="Z1614" i="12"/>
  <c r="Z1613" i="12" s="1"/>
  <c r="Z1612" i="12" s="1"/>
  <c r="Y1614" i="12"/>
  <c r="Y1613" i="12" s="1"/>
  <c r="Y1612" i="12" s="1"/>
  <c r="AA1608" i="12"/>
  <c r="AA1607" i="12" s="1"/>
  <c r="AA1606" i="12" s="1"/>
  <c r="AA1605" i="12" s="1"/>
  <c r="Z1608" i="12"/>
  <c r="Z1607" i="12" s="1"/>
  <c r="Z1606" i="12" s="1"/>
  <c r="Z1605" i="12" s="1"/>
  <c r="Y1608" i="12"/>
  <c r="Y1607" i="12" s="1"/>
  <c r="Y1606" i="12" s="1"/>
  <c r="Y1605" i="12" s="1"/>
  <c r="AA1603" i="12"/>
  <c r="AA1602" i="12" s="1"/>
  <c r="AA1601" i="12" s="1"/>
  <c r="AA1600" i="12" s="1"/>
  <c r="Z1603" i="12"/>
  <c r="Z1602" i="12" s="1"/>
  <c r="Z1601" i="12" s="1"/>
  <c r="Z1600" i="12" s="1"/>
  <c r="Y1603" i="12"/>
  <c r="Y1602" i="12" s="1"/>
  <c r="Y1601" i="12" s="1"/>
  <c r="Y1600" i="12" s="1"/>
  <c r="AA1596" i="12"/>
  <c r="AA1595" i="12" s="1"/>
  <c r="AA1594" i="12" s="1"/>
  <c r="Z1596" i="12"/>
  <c r="Z1595" i="12" s="1"/>
  <c r="Z1594" i="12" s="1"/>
  <c r="Y1596" i="12"/>
  <c r="Y1595" i="12" s="1"/>
  <c r="Y1594" i="12" s="1"/>
  <c r="AA1592" i="12"/>
  <c r="AA1591" i="12" s="1"/>
  <c r="AA1590" i="12" s="1"/>
  <c r="Z1592" i="12"/>
  <c r="Z1591" i="12" s="1"/>
  <c r="Z1590" i="12" s="1"/>
  <c r="Y1592" i="12"/>
  <c r="Y1591" i="12" s="1"/>
  <c r="Y1590" i="12" s="1"/>
  <c r="AA1583" i="12"/>
  <c r="AA1582" i="12" s="1"/>
  <c r="AA1581" i="12" s="1"/>
  <c r="Z1583" i="12"/>
  <c r="Z1582" i="12" s="1"/>
  <c r="Z1581" i="12" s="1"/>
  <c r="Y1583" i="12"/>
  <c r="Y1582" i="12" s="1"/>
  <c r="Y1581" i="12" s="1"/>
  <c r="AA1579" i="12"/>
  <c r="AA1578" i="12" s="1"/>
  <c r="AA1577" i="12" s="1"/>
  <c r="Z1579" i="12"/>
  <c r="Z1578" i="12" s="1"/>
  <c r="Z1577" i="12" s="1"/>
  <c r="Y1579" i="12"/>
  <c r="Y1578" i="12" s="1"/>
  <c r="Y1577" i="12" s="1"/>
  <c r="AA1574" i="12"/>
  <c r="AA1573" i="12" s="1"/>
  <c r="Z1574" i="12"/>
  <c r="Z1573" i="12" s="1"/>
  <c r="Y1574" i="12"/>
  <c r="Y1573" i="12" s="1"/>
  <c r="AA1571" i="12"/>
  <c r="AA1570" i="12" s="1"/>
  <c r="Z1571" i="12"/>
  <c r="Z1570" i="12" s="1"/>
  <c r="Y1571" i="12"/>
  <c r="Y1570" i="12" s="1"/>
  <c r="AA1568" i="12"/>
  <c r="AA1567" i="12" s="1"/>
  <c r="Z1568" i="12"/>
  <c r="Z1567" i="12" s="1"/>
  <c r="Y1568" i="12"/>
  <c r="Y1567" i="12" s="1"/>
  <c r="AA1563" i="12"/>
  <c r="AA1562" i="12" s="1"/>
  <c r="AA1561" i="12" s="1"/>
  <c r="Z1563" i="12"/>
  <c r="Z1562" i="12" s="1"/>
  <c r="Z1561" i="12" s="1"/>
  <c r="Y1563" i="12"/>
  <c r="Y1562" i="12" s="1"/>
  <c r="Y1561" i="12" s="1"/>
  <c r="AA1559" i="12"/>
  <c r="AA1558" i="12" s="1"/>
  <c r="AA1557" i="12" s="1"/>
  <c r="Z1559" i="12"/>
  <c r="Z1558" i="12" s="1"/>
  <c r="Z1557" i="12" s="1"/>
  <c r="Y1559" i="12"/>
  <c r="Y1558" i="12" s="1"/>
  <c r="Y1557" i="12" s="1"/>
  <c r="AA1555" i="12"/>
  <c r="AA1554" i="12" s="1"/>
  <c r="AA1553" i="12" s="1"/>
  <c r="Z1555" i="12"/>
  <c r="Z1554" i="12" s="1"/>
  <c r="Z1553" i="12" s="1"/>
  <c r="Y1555" i="12"/>
  <c r="Y1554" i="12" s="1"/>
  <c r="Y1553" i="12" s="1"/>
  <c r="AA1551" i="12"/>
  <c r="AA1550" i="12" s="1"/>
  <c r="AA1549" i="12" s="1"/>
  <c r="Z1551" i="12"/>
  <c r="Z1550" i="12" s="1"/>
  <c r="Z1549" i="12" s="1"/>
  <c r="Y1551" i="12"/>
  <c r="Y1550" i="12" s="1"/>
  <c r="Y1549" i="12" s="1"/>
  <c r="AA1547" i="12"/>
  <c r="AA1546" i="12" s="1"/>
  <c r="AA1545" i="12" s="1"/>
  <c r="Z1547" i="12"/>
  <c r="Z1546" i="12" s="1"/>
  <c r="Z1545" i="12" s="1"/>
  <c r="Y1547" i="12"/>
  <c r="Y1546" i="12" s="1"/>
  <c r="Y1545" i="12" s="1"/>
  <c r="AA1543" i="12"/>
  <c r="AA1542" i="12" s="1"/>
  <c r="AA1541" i="12" s="1"/>
  <c r="Z1543" i="12"/>
  <c r="Z1542" i="12" s="1"/>
  <c r="Z1541" i="12" s="1"/>
  <c r="Y1543" i="12"/>
  <c r="Y1542" i="12" s="1"/>
  <c r="Y1541" i="12" s="1"/>
  <c r="AA1539" i="12"/>
  <c r="AA1538" i="12" s="1"/>
  <c r="AA1537" i="12" s="1"/>
  <c r="Z1539" i="12"/>
  <c r="Z1538" i="12" s="1"/>
  <c r="Z1537" i="12" s="1"/>
  <c r="Y1539" i="12"/>
  <c r="Y1538" i="12" s="1"/>
  <c r="Y1537" i="12" s="1"/>
  <c r="AA1535" i="12"/>
  <c r="AA1534" i="12" s="1"/>
  <c r="AA1533" i="12" s="1"/>
  <c r="Z1535" i="12"/>
  <c r="Z1534" i="12" s="1"/>
  <c r="Z1533" i="12" s="1"/>
  <c r="Y1535" i="12"/>
  <c r="Y1534" i="12" s="1"/>
  <c r="Y1533" i="12" s="1"/>
  <c r="AA1531" i="12"/>
  <c r="AA1530" i="12" s="1"/>
  <c r="AA1529" i="12" s="1"/>
  <c r="Z1531" i="12"/>
  <c r="Z1530" i="12" s="1"/>
  <c r="Z1529" i="12" s="1"/>
  <c r="Y1531" i="12"/>
  <c r="Y1530" i="12" s="1"/>
  <c r="Y1529" i="12" s="1"/>
  <c r="AA1524" i="12"/>
  <c r="AA1523" i="12" s="1"/>
  <c r="AA1522" i="12" s="1"/>
  <c r="Z1524" i="12"/>
  <c r="Z1523" i="12" s="1"/>
  <c r="Z1522" i="12" s="1"/>
  <c r="Y1524" i="12"/>
  <c r="Y1523" i="12" s="1"/>
  <c r="Y1522" i="12" s="1"/>
  <c r="AA1520" i="12"/>
  <c r="AA1519" i="12" s="1"/>
  <c r="AA1518" i="12" s="1"/>
  <c r="Z1520" i="12"/>
  <c r="Z1519" i="12" s="1"/>
  <c r="Z1518" i="12" s="1"/>
  <c r="Y1520" i="12"/>
  <c r="Y1519" i="12" s="1"/>
  <c r="Y1518" i="12" s="1"/>
  <c r="AA1511" i="12"/>
  <c r="AA1510" i="12" s="1"/>
  <c r="AA1509" i="12" s="1"/>
  <c r="Z1511" i="12"/>
  <c r="Z1510" i="12" s="1"/>
  <c r="Z1509" i="12" s="1"/>
  <c r="Y1511" i="12"/>
  <c r="Y1510" i="12" s="1"/>
  <c r="Y1509" i="12" s="1"/>
  <c r="AA1507" i="12"/>
  <c r="AA1506" i="12" s="1"/>
  <c r="AA1505" i="12" s="1"/>
  <c r="Z1507" i="12"/>
  <c r="Z1506" i="12" s="1"/>
  <c r="Z1505" i="12" s="1"/>
  <c r="Y1507" i="12"/>
  <c r="Y1506" i="12" s="1"/>
  <c r="Y1505" i="12" s="1"/>
  <c r="AA1503" i="12"/>
  <c r="AA1502" i="12" s="1"/>
  <c r="AA1501" i="12" s="1"/>
  <c r="Z1503" i="12"/>
  <c r="Z1502" i="12" s="1"/>
  <c r="Z1501" i="12" s="1"/>
  <c r="Y1503" i="12"/>
  <c r="Y1502" i="12" s="1"/>
  <c r="Y1501" i="12" s="1"/>
  <c r="AA1499" i="12"/>
  <c r="AA1498" i="12" s="1"/>
  <c r="AA1497" i="12" s="1"/>
  <c r="Z1499" i="12"/>
  <c r="Z1498" i="12" s="1"/>
  <c r="Z1497" i="12" s="1"/>
  <c r="Y1499" i="12"/>
  <c r="Y1498" i="12" s="1"/>
  <c r="Y1497" i="12" s="1"/>
  <c r="AA1493" i="12"/>
  <c r="AA1492" i="12" s="1"/>
  <c r="AA1491" i="12" s="1"/>
  <c r="Z1493" i="12"/>
  <c r="Z1492" i="12" s="1"/>
  <c r="Z1491" i="12" s="1"/>
  <c r="Y1493" i="12"/>
  <c r="Y1492" i="12" s="1"/>
  <c r="Y1491" i="12" s="1"/>
  <c r="AA1489" i="12"/>
  <c r="AA1488" i="12" s="1"/>
  <c r="AA1487" i="12" s="1"/>
  <c r="Z1489" i="12"/>
  <c r="Z1488" i="12" s="1"/>
  <c r="Z1487" i="12" s="1"/>
  <c r="Y1489" i="12"/>
  <c r="Y1488" i="12" s="1"/>
  <c r="Y1487" i="12" s="1"/>
  <c r="AA1485" i="12"/>
  <c r="AA1484" i="12" s="1"/>
  <c r="AA1483" i="12" s="1"/>
  <c r="Z1485" i="12"/>
  <c r="Z1484" i="12" s="1"/>
  <c r="Z1483" i="12" s="1"/>
  <c r="Y1485" i="12"/>
  <c r="Y1484" i="12" s="1"/>
  <c r="Y1483" i="12" s="1"/>
  <c r="AA1481" i="12"/>
  <c r="AA1480" i="12" s="1"/>
  <c r="AA1479" i="12" s="1"/>
  <c r="Z1481" i="12"/>
  <c r="Z1480" i="12" s="1"/>
  <c r="Z1479" i="12" s="1"/>
  <c r="Y1481" i="12"/>
  <c r="Y1480" i="12" s="1"/>
  <c r="Y1479" i="12" s="1"/>
  <c r="AA1477" i="12"/>
  <c r="AA1476" i="12" s="1"/>
  <c r="AA1475" i="12" s="1"/>
  <c r="Z1477" i="12"/>
  <c r="Z1476" i="12" s="1"/>
  <c r="Z1475" i="12" s="1"/>
  <c r="Y1477" i="12"/>
  <c r="Y1476" i="12" s="1"/>
  <c r="Y1475" i="12" s="1"/>
  <c r="AA1473" i="12"/>
  <c r="AA1472" i="12" s="1"/>
  <c r="AA1471" i="12" s="1"/>
  <c r="Z1473" i="12"/>
  <c r="Z1472" i="12" s="1"/>
  <c r="Z1471" i="12" s="1"/>
  <c r="Y1473" i="12"/>
  <c r="Y1472" i="12" s="1"/>
  <c r="Y1471" i="12" s="1"/>
  <c r="AA1469" i="12"/>
  <c r="AA1468" i="12" s="1"/>
  <c r="AA1467" i="12" s="1"/>
  <c r="Z1469" i="12"/>
  <c r="Z1468" i="12" s="1"/>
  <c r="Z1467" i="12" s="1"/>
  <c r="Y1469" i="12"/>
  <c r="Y1468" i="12" s="1"/>
  <c r="Y1467" i="12" s="1"/>
  <c r="AA1465" i="12"/>
  <c r="AA1464" i="12" s="1"/>
  <c r="AA1463" i="12" s="1"/>
  <c r="Z1465" i="12"/>
  <c r="Z1464" i="12" s="1"/>
  <c r="Z1463" i="12" s="1"/>
  <c r="Y1465" i="12"/>
  <c r="Y1464" i="12" s="1"/>
  <c r="Y1463" i="12" s="1"/>
  <c r="AA1461" i="12"/>
  <c r="AA1460" i="12" s="1"/>
  <c r="AA1459" i="12" s="1"/>
  <c r="Z1461" i="12"/>
  <c r="Z1460" i="12" s="1"/>
  <c r="Z1459" i="12" s="1"/>
  <c r="Y1461" i="12"/>
  <c r="Y1460" i="12" s="1"/>
  <c r="Y1459" i="12" s="1"/>
  <c r="AA1457" i="12"/>
  <c r="AA1456" i="12" s="1"/>
  <c r="AA1455" i="12" s="1"/>
  <c r="Z1457" i="12"/>
  <c r="Z1456" i="12" s="1"/>
  <c r="Z1455" i="12" s="1"/>
  <c r="Y1457" i="12"/>
  <c r="Y1456" i="12" s="1"/>
  <c r="Y1455" i="12" s="1"/>
  <c r="AA1444" i="12"/>
  <c r="AA1443" i="12" s="1"/>
  <c r="AA1442" i="12" s="1"/>
  <c r="Z1444" i="12"/>
  <c r="Z1443" i="12" s="1"/>
  <c r="Z1442" i="12" s="1"/>
  <c r="Y1444" i="12"/>
  <c r="Y1443" i="12" s="1"/>
  <c r="Y1442" i="12" s="1"/>
  <c r="AA1440" i="12"/>
  <c r="AA1439" i="12" s="1"/>
  <c r="AA1438" i="12" s="1"/>
  <c r="Z1440" i="12"/>
  <c r="Z1439" i="12" s="1"/>
  <c r="Z1438" i="12" s="1"/>
  <c r="Y1440" i="12"/>
  <c r="Y1439" i="12" s="1"/>
  <c r="Y1438" i="12" s="1"/>
  <c r="AA1436" i="12"/>
  <c r="AA1435" i="12" s="1"/>
  <c r="AA1434" i="12" s="1"/>
  <c r="Z1436" i="12"/>
  <c r="Z1435" i="12" s="1"/>
  <c r="Z1434" i="12" s="1"/>
  <c r="Y1436" i="12"/>
  <c r="Y1435" i="12" s="1"/>
  <c r="Y1434" i="12" s="1"/>
  <c r="AA1432" i="12"/>
  <c r="AA1431" i="12" s="1"/>
  <c r="Z1432" i="12"/>
  <c r="Z1431" i="12" s="1"/>
  <c r="Y1432" i="12"/>
  <c r="Y1431" i="12" s="1"/>
  <c r="AA1429" i="12"/>
  <c r="AA1428" i="12" s="1"/>
  <c r="Z1429" i="12"/>
  <c r="Z1428" i="12" s="1"/>
  <c r="Y1429" i="12"/>
  <c r="Y1428" i="12" s="1"/>
  <c r="AA1423" i="12"/>
  <c r="AA1422" i="12" s="1"/>
  <c r="Z1423" i="12"/>
  <c r="Z1422" i="12" s="1"/>
  <c r="Y1423" i="12"/>
  <c r="Y1422" i="12" s="1"/>
  <c r="AA1420" i="12"/>
  <c r="AA1419" i="12" s="1"/>
  <c r="Z1420" i="12"/>
  <c r="Z1419" i="12" s="1"/>
  <c r="Y1420" i="12"/>
  <c r="Y1419" i="12" s="1"/>
  <c r="AA1411" i="12"/>
  <c r="AA1410" i="12" s="1"/>
  <c r="AA1409" i="12" s="1"/>
  <c r="Z1411" i="12"/>
  <c r="Z1410" i="12" s="1"/>
  <c r="Z1409" i="12" s="1"/>
  <c r="Y1411" i="12"/>
  <c r="Y1410" i="12" s="1"/>
  <c r="Y1409" i="12" s="1"/>
  <c r="AA1407" i="12"/>
  <c r="AA1406" i="12" s="1"/>
  <c r="AA1405" i="12" s="1"/>
  <c r="Z1407" i="12"/>
  <c r="Z1406" i="12" s="1"/>
  <c r="Z1405" i="12" s="1"/>
  <c r="Y1407" i="12"/>
  <c r="Y1406" i="12" s="1"/>
  <c r="Y1405" i="12" s="1"/>
  <c r="AA1402" i="12"/>
  <c r="AA1401" i="12" s="1"/>
  <c r="AA1400" i="12" s="1"/>
  <c r="AA1399" i="12" s="1"/>
  <c r="Z1402" i="12"/>
  <c r="Z1401" i="12" s="1"/>
  <c r="Z1400" i="12" s="1"/>
  <c r="Z1399" i="12" s="1"/>
  <c r="Y1402" i="12"/>
  <c r="Y1401" i="12" s="1"/>
  <c r="Y1400" i="12" s="1"/>
  <c r="Y1399" i="12" s="1"/>
  <c r="AA1395" i="12"/>
  <c r="AA1394" i="12" s="1"/>
  <c r="Z1395" i="12"/>
  <c r="Z1394" i="12" s="1"/>
  <c r="Y1395" i="12"/>
  <c r="Y1394" i="12" s="1"/>
  <c r="AA1391" i="12"/>
  <c r="AA1390" i="12" s="1"/>
  <c r="Z1391" i="12"/>
  <c r="Z1390" i="12" s="1"/>
  <c r="Y1391" i="12"/>
  <c r="Y1390" i="12" s="1"/>
  <c r="AA1387" i="12"/>
  <c r="AA1386" i="12" s="1"/>
  <c r="Z1387" i="12"/>
  <c r="Z1386" i="12" s="1"/>
  <c r="Y1387" i="12"/>
  <c r="Y1386" i="12" s="1"/>
  <c r="AA1381" i="12"/>
  <c r="AA1380" i="12" s="1"/>
  <c r="AA1379" i="12" s="1"/>
  <c r="AA1378" i="12" s="1"/>
  <c r="Z1381" i="12"/>
  <c r="Z1380" i="12" s="1"/>
  <c r="Z1379" i="12" s="1"/>
  <c r="Z1378" i="12" s="1"/>
  <c r="Y1381" i="12"/>
  <c r="Y1380" i="12" s="1"/>
  <c r="Y1379" i="12" s="1"/>
  <c r="Y1378" i="12" s="1"/>
  <c r="AA1376" i="12"/>
  <c r="AA1375" i="12" s="1"/>
  <c r="AA1374" i="12" s="1"/>
  <c r="AA1373" i="12" s="1"/>
  <c r="Z1376" i="12"/>
  <c r="Z1375" i="12" s="1"/>
  <c r="Z1374" i="12" s="1"/>
  <c r="Z1373" i="12" s="1"/>
  <c r="Y1376" i="12"/>
  <c r="Y1375" i="12" s="1"/>
  <c r="Y1374" i="12" s="1"/>
  <c r="Y1373" i="12" s="1"/>
  <c r="AA1371" i="12"/>
  <c r="AA1370" i="12" s="1"/>
  <c r="AA1369" i="12" s="1"/>
  <c r="AA1368" i="12" s="1"/>
  <c r="Z1371" i="12"/>
  <c r="Z1370" i="12" s="1"/>
  <c r="Z1369" i="12" s="1"/>
  <c r="Z1368" i="12" s="1"/>
  <c r="Y1371" i="12"/>
  <c r="Y1370" i="12" s="1"/>
  <c r="Y1369" i="12" s="1"/>
  <c r="Y1368" i="12" s="1"/>
  <c r="AA1366" i="12"/>
  <c r="AA1365" i="12" s="1"/>
  <c r="AA1364" i="12" s="1"/>
  <c r="Z1366" i="12"/>
  <c r="Z1365" i="12" s="1"/>
  <c r="Z1364" i="12" s="1"/>
  <c r="Y1366" i="12"/>
  <c r="Y1365" i="12" s="1"/>
  <c r="Y1364" i="12" s="1"/>
  <c r="AA1362" i="12"/>
  <c r="AA1361" i="12" s="1"/>
  <c r="AA1360" i="12" s="1"/>
  <c r="Z1362" i="12"/>
  <c r="Z1361" i="12" s="1"/>
  <c r="Z1360" i="12" s="1"/>
  <c r="Y1362" i="12"/>
  <c r="Y1361" i="12" s="1"/>
  <c r="Y1360" i="12" s="1"/>
  <c r="AA1357" i="12"/>
  <c r="AA1356" i="12" s="1"/>
  <c r="AA1355" i="12" s="1"/>
  <c r="Z1357" i="12"/>
  <c r="Z1356" i="12" s="1"/>
  <c r="Z1355" i="12" s="1"/>
  <c r="Y1357" i="12"/>
  <c r="Y1356" i="12" s="1"/>
  <c r="Y1355" i="12" s="1"/>
  <c r="AA1353" i="12"/>
  <c r="AA1352" i="12" s="1"/>
  <c r="AA1351" i="12" s="1"/>
  <c r="Z1353" i="12"/>
  <c r="Z1352" i="12" s="1"/>
  <c r="Z1351" i="12" s="1"/>
  <c r="Y1353" i="12"/>
  <c r="Y1352" i="12" s="1"/>
  <c r="Y1351" i="12" s="1"/>
  <c r="AA1349" i="12"/>
  <c r="AA1348" i="12" s="1"/>
  <c r="AA1347" i="12" s="1"/>
  <c r="Z1349" i="12"/>
  <c r="Z1348" i="12" s="1"/>
  <c r="Z1347" i="12" s="1"/>
  <c r="Y1349" i="12"/>
  <c r="Y1348" i="12" s="1"/>
  <c r="Y1347" i="12" s="1"/>
  <c r="AA1345" i="12"/>
  <c r="AA1344" i="12" s="1"/>
  <c r="AA1343" i="12" s="1"/>
  <c r="Z1345" i="12"/>
  <c r="Z1344" i="12" s="1"/>
  <c r="Z1343" i="12" s="1"/>
  <c r="Y1345" i="12"/>
  <c r="Y1344" i="12" s="1"/>
  <c r="Y1343" i="12" s="1"/>
  <c r="AA1341" i="12"/>
  <c r="AA1340" i="12" s="1"/>
  <c r="AA1339" i="12" s="1"/>
  <c r="Z1341" i="12"/>
  <c r="Z1340" i="12" s="1"/>
  <c r="Z1339" i="12" s="1"/>
  <c r="Y1341" i="12"/>
  <c r="Y1340" i="12" s="1"/>
  <c r="Y1339" i="12" s="1"/>
  <c r="AA1337" i="12"/>
  <c r="AA1336" i="12" s="1"/>
  <c r="AA1335" i="12" s="1"/>
  <c r="Z1337" i="12"/>
  <c r="Z1336" i="12" s="1"/>
  <c r="Z1335" i="12" s="1"/>
  <c r="Y1337" i="12"/>
  <c r="Y1336" i="12" s="1"/>
  <c r="Y1335" i="12" s="1"/>
  <c r="AA1333" i="12"/>
  <c r="AA1332" i="12" s="1"/>
  <c r="AA1331" i="12" s="1"/>
  <c r="Z1333" i="12"/>
  <c r="Z1332" i="12" s="1"/>
  <c r="Z1331" i="12" s="1"/>
  <c r="Y1333" i="12"/>
  <c r="Y1332" i="12" s="1"/>
  <c r="Y1331" i="12" s="1"/>
  <c r="AA1329" i="12"/>
  <c r="AA1328" i="12" s="1"/>
  <c r="AA1327" i="12" s="1"/>
  <c r="Z1329" i="12"/>
  <c r="Z1328" i="12" s="1"/>
  <c r="Z1327" i="12" s="1"/>
  <c r="Y1329" i="12"/>
  <c r="Y1328" i="12" s="1"/>
  <c r="Y1327" i="12" s="1"/>
  <c r="AA1325" i="12"/>
  <c r="AA1324" i="12" s="1"/>
  <c r="AA1323" i="12" s="1"/>
  <c r="Z1325" i="12"/>
  <c r="Z1324" i="12" s="1"/>
  <c r="Z1323" i="12" s="1"/>
  <c r="Y1325" i="12"/>
  <c r="Y1324" i="12" s="1"/>
  <c r="Y1323" i="12" s="1"/>
  <c r="AA1321" i="12"/>
  <c r="AA1320" i="12" s="1"/>
  <c r="AA1319" i="12" s="1"/>
  <c r="Z1321" i="12"/>
  <c r="Z1320" i="12" s="1"/>
  <c r="Z1319" i="12" s="1"/>
  <c r="Y1321" i="12"/>
  <c r="Y1320" i="12" s="1"/>
  <c r="Y1319" i="12" s="1"/>
  <c r="AA1317" i="12"/>
  <c r="AA1316" i="12" s="1"/>
  <c r="AA1315" i="12" s="1"/>
  <c r="Z1317" i="12"/>
  <c r="Z1316" i="12" s="1"/>
  <c r="Z1315" i="12" s="1"/>
  <c r="Y1317" i="12"/>
  <c r="Y1316" i="12" s="1"/>
  <c r="Y1315" i="12" s="1"/>
  <c r="AA1313" i="12"/>
  <c r="AA1312" i="12" s="1"/>
  <c r="AA1311" i="12" s="1"/>
  <c r="Z1313" i="12"/>
  <c r="Z1312" i="12" s="1"/>
  <c r="Z1311" i="12" s="1"/>
  <c r="Y1313" i="12"/>
  <c r="Y1312" i="12" s="1"/>
  <c r="Y1311" i="12" s="1"/>
  <c r="AA1309" i="12"/>
  <c r="AA1308" i="12" s="1"/>
  <c r="AA1307" i="12" s="1"/>
  <c r="Z1309" i="12"/>
  <c r="Z1308" i="12" s="1"/>
  <c r="Z1307" i="12" s="1"/>
  <c r="Y1309" i="12"/>
  <c r="Y1308" i="12" s="1"/>
  <c r="Y1307" i="12" s="1"/>
  <c r="AA1305" i="12"/>
  <c r="AA1304" i="12" s="1"/>
  <c r="AA1303" i="12" s="1"/>
  <c r="Z1305" i="12"/>
  <c r="Z1304" i="12" s="1"/>
  <c r="Z1303" i="12" s="1"/>
  <c r="Y1305" i="12"/>
  <c r="Y1304" i="12" s="1"/>
  <c r="Y1303" i="12" s="1"/>
  <c r="AA1301" i="12"/>
  <c r="AA1300" i="12" s="1"/>
  <c r="AA1299" i="12" s="1"/>
  <c r="Z1301" i="12"/>
  <c r="Z1300" i="12" s="1"/>
  <c r="Z1299" i="12" s="1"/>
  <c r="Y1301" i="12"/>
  <c r="Y1300" i="12" s="1"/>
  <c r="Y1299" i="12" s="1"/>
  <c r="AA1297" i="12"/>
  <c r="AA1296" i="12" s="1"/>
  <c r="AA1295" i="12" s="1"/>
  <c r="Z1297" i="12"/>
  <c r="Z1296" i="12" s="1"/>
  <c r="Z1295" i="12" s="1"/>
  <c r="Y1297" i="12"/>
  <c r="Y1296" i="12" s="1"/>
  <c r="Y1295" i="12" s="1"/>
  <c r="AA1293" i="12"/>
  <c r="AA1292" i="12" s="1"/>
  <c r="AA1291" i="12" s="1"/>
  <c r="Z1293" i="12"/>
  <c r="Z1292" i="12" s="1"/>
  <c r="Z1291" i="12" s="1"/>
  <c r="Y1293" i="12"/>
  <c r="Y1292" i="12" s="1"/>
  <c r="Y1291" i="12" s="1"/>
  <c r="AA1289" i="12"/>
  <c r="AA1288" i="12" s="1"/>
  <c r="AA1287" i="12" s="1"/>
  <c r="Z1289" i="12"/>
  <c r="Z1288" i="12" s="1"/>
  <c r="Z1287" i="12" s="1"/>
  <c r="Y1289" i="12"/>
  <c r="Y1288" i="12" s="1"/>
  <c r="Y1287" i="12" s="1"/>
  <c r="AA1285" i="12"/>
  <c r="AA1284" i="12" s="1"/>
  <c r="AA1283" i="12" s="1"/>
  <c r="Z1285" i="12"/>
  <c r="Z1284" i="12" s="1"/>
  <c r="Z1283" i="12" s="1"/>
  <c r="Y1285" i="12"/>
  <c r="Y1284" i="12" s="1"/>
  <c r="Y1283" i="12" s="1"/>
  <c r="AA1281" i="12"/>
  <c r="AA1280" i="12" s="1"/>
  <c r="AA1279" i="12" s="1"/>
  <c r="Z1281" i="12"/>
  <c r="Z1280" i="12" s="1"/>
  <c r="Z1279" i="12" s="1"/>
  <c r="Y1281" i="12"/>
  <c r="Y1280" i="12" s="1"/>
  <c r="Y1279" i="12" s="1"/>
  <c r="AA1277" i="12"/>
  <c r="AA1276" i="12" s="1"/>
  <c r="AA1275" i="12" s="1"/>
  <c r="Z1277" i="12"/>
  <c r="Z1276" i="12" s="1"/>
  <c r="Z1275" i="12" s="1"/>
  <c r="Y1277" i="12"/>
  <c r="Y1276" i="12" s="1"/>
  <c r="Y1275" i="12" s="1"/>
  <c r="AA1273" i="12"/>
  <c r="AA1272" i="12" s="1"/>
  <c r="AA1271" i="12" s="1"/>
  <c r="Z1273" i="12"/>
  <c r="Z1272" i="12" s="1"/>
  <c r="Z1271" i="12" s="1"/>
  <c r="Y1273" i="12"/>
  <c r="Y1272" i="12" s="1"/>
  <c r="Y1271" i="12" s="1"/>
  <c r="AA1269" i="12"/>
  <c r="AA1268" i="12" s="1"/>
  <c r="AA1267" i="12" s="1"/>
  <c r="Z1269" i="12"/>
  <c r="Z1268" i="12" s="1"/>
  <c r="Z1267" i="12" s="1"/>
  <c r="Y1269" i="12"/>
  <c r="Y1268" i="12" s="1"/>
  <c r="Y1267" i="12" s="1"/>
  <c r="AA1261" i="12"/>
  <c r="AA1260" i="12" s="1"/>
  <c r="AA1259" i="12" s="1"/>
  <c r="Z1261" i="12"/>
  <c r="Z1260" i="12" s="1"/>
  <c r="Z1259" i="12" s="1"/>
  <c r="Y1261" i="12"/>
  <c r="Y1260" i="12" s="1"/>
  <c r="Y1259" i="12" s="1"/>
  <c r="AA1257" i="12"/>
  <c r="AA1256" i="12" s="1"/>
  <c r="AA1255" i="12" s="1"/>
  <c r="Z1257" i="12"/>
  <c r="Z1256" i="12" s="1"/>
  <c r="Z1255" i="12" s="1"/>
  <c r="Y1257" i="12"/>
  <c r="Y1256" i="12" s="1"/>
  <c r="Y1255" i="12" s="1"/>
  <c r="AA1249" i="12"/>
  <c r="AA1248" i="12" s="1"/>
  <c r="AA1247" i="12" s="1"/>
  <c r="Z1249" i="12"/>
  <c r="Z1248" i="12" s="1"/>
  <c r="Z1247" i="12" s="1"/>
  <c r="Y1249" i="12"/>
  <c r="Y1248" i="12" s="1"/>
  <c r="Y1247" i="12" s="1"/>
  <c r="AA1245" i="12"/>
  <c r="AA1244" i="12" s="1"/>
  <c r="AA1243" i="12" s="1"/>
  <c r="Z1245" i="12"/>
  <c r="Z1244" i="12" s="1"/>
  <c r="Z1243" i="12" s="1"/>
  <c r="Y1245" i="12"/>
  <c r="Y1244" i="12" s="1"/>
  <c r="Y1243" i="12" s="1"/>
  <c r="AA1241" i="12"/>
  <c r="AA1240" i="12" s="1"/>
  <c r="AA1239" i="12" s="1"/>
  <c r="Z1241" i="12"/>
  <c r="Z1240" i="12" s="1"/>
  <c r="Z1239" i="12" s="1"/>
  <c r="Y1241" i="12"/>
  <c r="Y1240" i="12" s="1"/>
  <c r="Y1239" i="12" s="1"/>
  <c r="AA1235" i="12"/>
  <c r="AA1234" i="12" s="1"/>
  <c r="AA1233" i="12" s="1"/>
  <c r="AA1232" i="12" s="1"/>
  <c r="Z1235" i="12"/>
  <c r="Z1234" i="12" s="1"/>
  <c r="Z1233" i="12" s="1"/>
  <c r="Z1232" i="12" s="1"/>
  <c r="Y1235" i="12"/>
  <c r="Y1234" i="12" s="1"/>
  <c r="Y1233" i="12" s="1"/>
  <c r="Y1232" i="12" s="1"/>
  <c r="AA1230" i="12"/>
  <c r="AA1229" i="12" s="1"/>
  <c r="AA1228" i="12" s="1"/>
  <c r="AA1227" i="12" s="1"/>
  <c r="Z1230" i="12"/>
  <c r="Z1229" i="12" s="1"/>
  <c r="Z1228" i="12" s="1"/>
  <c r="Z1227" i="12" s="1"/>
  <c r="Y1230" i="12"/>
  <c r="Y1229" i="12" s="1"/>
  <c r="Y1228" i="12" s="1"/>
  <c r="Y1227" i="12" s="1"/>
  <c r="AA1225" i="12"/>
  <c r="AA1224" i="12" s="1"/>
  <c r="AA1223" i="12" s="1"/>
  <c r="Z1225" i="12"/>
  <c r="Z1224" i="12" s="1"/>
  <c r="Z1223" i="12" s="1"/>
  <c r="Y1225" i="12"/>
  <c r="Y1224" i="12" s="1"/>
  <c r="Y1223" i="12" s="1"/>
  <c r="AA1221" i="12"/>
  <c r="AA1220" i="12" s="1"/>
  <c r="AA1219" i="12" s="1"/>
  <c r="Z1221" i="12"/>
  <c r="Z1220" i="12" s="1"/>
  <c r="Z1219" i="12" s="1"/>
  <c r="Y1221" i="12"/>
  <c r="Y1220" i="12" s="1"/>
  <c r="Y1219" i="12" s="1"/>
  <c r="AA1216" i="12"/>
  <c r="AA1215" i="12" s="1"/>
  <c r="AA1214" i="12" s="1"/>
  <c r="Z1216" i="12"/>
  <c r="Z1215" i="12" s="1"/>
  <c r="Z1214" i="12" s="1"/>
  <c r="Y1216" i="12"/>
  <c r="Y1215" i="12" s="1"/>
  <c r="Y1214" i="12" s="1"/>
  <c r="AA1212" i="12"/>
  <c r="AA1211" i="12" s="1"/>
  <c r="AA1210" i="12" s="1"/>
  <c r="Z1212" i="12"/>
  <c r="Z1211" i="12" s="1"/>
  <c r="Z1210" i="12" s="1"/>
  <c r="Y1212" i="12"/>
  <c r="Y1211" i="12" s="1"/>
  <c r="Y1210" i="12" s="1"/>
  <c r="AA1208" i="12"/>
  <c r="AA1207" i="12" s="1"/>
  <c r="AA1206" i="12" s="1"/>
  <c r="Z1208" i="12"/>
  <c r="Z1207" i="12" s="1"/>
  <c r="Z1206" i="12" s="1"/>
  <c r="Y1208" i="12"/>
  <c r="Y1207" i="12" s="1"/>
  <c r="Y1206" i="12" s="1"/>
  <c r="AA1203" i="12"/>
  <c r="AA1202" i="12" s="1"/>
  <c r="Z1203" i="12"/>
  <c r="Z1202" i="12" s="1"/>
  <c r="Y1203" i="12"/>
  <c r="Y1202" i="12" s="1"/>
  <c r="AA1200" i="12"/>
  <c r="AA1199" i="12" s="1"/>
  <c r="Z1200" i="12"/>
  <c r="Z1199" i="12" s="1"/>
  <c r="Y1200" i="12"/>
  <c r="Y1199" i="12" s="1"/>
  <c r="AA1196" i="12"/>
  <c r="AA1195" i="12" s="1"/>
  <c r="AA1194" i="12" s="1"/>
  <c r="Z1196" i="12"/>
  <c r="Z1195" i="12" s="1"/>
  <c r="Z1194" i="12" s="1"/>
  <c r="Y1196" i="12"/>
  <c r="Y1195" i="12" s="1"/>
  <c r="Y1194" i="12" s="1"/>
  <c r="AA1192" i="12"/>
  <c r="AA1191" i="12" s="1"/>
  <c r="AA1190" i="12" s="1"/>
  <c r="Z1192" i="12"/>
  <c r="Z1191" i="12" s="1"/>
  <c r="Z1190" i="12" s="1"/>
  <c r="Y1192" i="12"/>
  <c r="Y1191" i="12" s="1"/>
  <c r="Y1190" i="12" s="1"/>
  <c r="AA1188" i="12"/>
  <c r="AA1187" i="12" s="1"/>
  <c r="AA1186" i="12" s="1"/>
  <c r="Z1188" i="12"/>
  <c r="Z1187" i="12" s="1"/>
  <c r="Z1186" i="12" s="1"/>
  <c r="Y1188" i="12"/>
  <c r="Y1187" i="12" s="1"/>
  <c r="Y1186" i="12" s="1"/>
  <c r="AA1183" i="12"/>
  <c r="AA1182" i="12" s="1"/>
  <c r="AA1181" i="12" s="1"/>
  <c r="Z1183" i="12"/>
  <c r="Z1182" i="12" s="1"/>
  <c r="Z1181" i="12" s="1"/>
  <c r="Y1183" i="12"/>
  <c r="Y1182" i="12" s="1"/>
  <c r="Y1181" i="12" s="1"/>
  <c r="AA1179" i="12"/>
  <c r="AA1178" i="12" s="1"/>
  <c r="AA1177" i="12" s="1"/>
  <c r="Z1179" i="12"/>
  <c r="Z1178" i="12" s="1"/>
  <c r="Z1177" i="12" s="1"/>
  <c r="Y1179" i="12"/>
  <c r="Y1178" i="12" s="1"/>
  <c r="Y1177" i="12" s="1"/>
  <c r="AA1175" i="12"/>
  <c r="AA1174" i="12" s="1"/>
  <c r="AA1173" i="12" s="1"/>
  <c r="Z1175" i="12"/>
  <c r="Z1174" i="12" s="1"/>
  <c r="Z1173" i="12" s="1"/>
  <c r="Y1175" i="12"/>
  <c r="Y1174" i="12" s="1"/>
  <c r="Y1173" i="12" s="1"/>
  <c r="AA1171" i="12"/>
  <c r="AA1170" i="12" s="1"/>
  <c r="AA1169" i="12" s="1"/>
  <c r="Z1171" i="12"/>
  <c r="Z1170" i="12" s="1"/>
  <c r="Z1169" i="12" s="1"/>
  <c r="Y1171" i="12"/>
  <c r="Y1170" i="12" s="1"/>
  <c r="Y1169" i="12" s="1"/>
  <c r="AA1164" i="12"/>
  <c r="AA1163" i="12" s="1"/>
  <c r="Z1164" i="12"/>
  <c r="Z1163" i="12" s="1"/>
  <c r="Y1164" i="12"/>
  <c r="Y1163" i="12" s="1"/>
  <c r="AA1161" i="12"/>
  <c r="AA1160" i="12" s="1"/>
  <c r="Z1161" i="12"/>
  <c r="Z1160" i="12" s="1"/>
  <c r="Y1161" i="12"/>
  <c r="Y1160" i="12" s="1"/>
  <c r="AA1157" i="12"/>
  <c r="AA1156" i="12" s="1"/>
  <c r="AA1155" i="12" s="1"/>
  <c r="Z1157" i="12"/>
  <c r="Z1156" i="12" s="1"/>
  <c r="Z1155" i="12" s="1"/>
  <c r="Y1157" i="12"/>
  <c r="Y1156" i="12" s="1"/>
  <c r="Y1155" i="12" s="1"/>
  <c r="AA1152" i="12"/>
  <c r="AA1151" i="12" s="1"/>
  <c r="AA1150" i="12" s="1"/>
  <c r="AA1149" i="12" s="1"/>
  <c r="Z1152" i="12"/>
  <c r="Z1151" i="12" s="1"/>
  <c r="Z1150" i="12" s="1"/>
  <c r="Z1149" i="12" s="1"/>
  <c r="Y1152" i="12"/>
  <c r="Y1151" i="12" s="1"/>
  <c r="Y1150" i="12" s="1"/>
  <c r="Y1149" i="12" s="1"/>
  <c r="AA1147" i="12"/>
  <c r="AA1146" i="12" s="1"/>
  <c r="AA1145" i="12" s="1"/>
  <c r="AA1144" i="12" s="1"/>
  <c r="Z1147" i="12"/>
  <c r="Z1146" i="12" s="1"/>
  <c r="Z1145" i="12" s="1"/>
  <c r="Z1144" i="12" s="1"/>
  <c r="Y1147" i="12"/>
  <c r="Y1146" i="12" s="1"/>
  <c r="Y1145" i="12" s="1"/>
  <c r="Y1144" i="12" s="1"/>
  <c r="AA1141" i="12"/>
  <c r="AA1140" i="12" s="1"/>
  <c r="AA1139" i="12" s="1"/>
  <c r="Z1141" i="12"/>
  <c r="Z1140" i="12" s="1"/>
  <c r="Z1139" i="12" s="1"/>
  <c r="Y1141" i="12"/>
  <c r="Y1140" i="12" s="1"/>
  <c r="Y1139" i="12" s="1"/>
  <c r="AA1137" i="12"/>
  <c r="AA1136" i="12" s="1"/>
  <c r="AA1135" i="12" s="1"/>
  <c r="Z1137" i="12"/>
  <c r="Z1136" i="12" s="1"/>
  <c r="Z1135" i="12" s="1"/>
  <c r="Y1137" i="12"/>
  <c r="Y1136" i="12" s="1"/>
  <c r="Y1135" i="12" s="1"/>
  <c r="AA1133" i="12"/>
  <c r="AA1132" i="12" s="1"/>
  <c r="AA1131" i="12" s="1"/>
  <c r="Z1133" i="12"/>
  <c r="Z1132" i="12" s="1"/>
  <c r="Z1131" i="12" s="1"/>
  <c r="Y1133" i="12"/>
  <c r="Y1132" i="12" s="1"/>
  <c r="Y1131" i="12" s="1"/>
  <c r="AA1128" i="12"/>
  <c r="AA1127" i="12" s="1"/>
  <c r="Z1128" i="12"/>
  <c r="Z1127" i="12" s="1"/>
  <c r="Y1128" i="12"/>
  <c r="Y1127" i="12" s="1"/>
  <c r="AA1125" i="12"/>
  <c r="AA1124" i="12" s="1"/>
  <c r="Z1125" i="12"/>
  <c r="Z1124" i="12" s="1"/>
  <c r="Y1125" i="12"/>
  <c r="Y1124" i="12" s="1"/>
  <c r="AA1121" i="12"/>
  <c r="AA1120" i="12" s="1"/>
  <c r="Z1121" i="12"/>
  <c r="Z1120" i="12" s="1"/>
  <c r="Y1121" i="12"/>
  <c r="Y1120" i="12" s="1"/>
  <c r="AA1118" i="12"/>
  <c r="AA1117" i="12" s="1"/>
  <c r="Z1118" i="12"/>
  <c r="Z1117" i="12" s="1"/>
  <c r="Y1118" i="12"/>
  <c r="Y1117" i="12" s="1"/>
  <c r="AA1115" i="12"/>
  <c r="AA1114" i="12" s="1"/>
  <c r="Z1115" i="12"/>
  <c r="Z1114" i="12" s="1"/>
  <c r="Y1115" i="12"/>
  <c r="Y1114" i="12" s="1"/>
  <c r="AA1109" i="12"/>
  <c r="AA1108" i="12" s="1"/>
  <c r="Z1109" i="12"/>
  <c r="Z1108" i="12" s="1"/>
  <c r="Y1109" i="12"/>
  <c r="Y1108" i="12" s="1"/>
  <c r="AA1106" i="12"/>
  <c r="AA1105" i="12" s="1"/>
  <c r="Z1106" i="12"/>
  <c r="Z1105" i="12" s="1"/>
  <c r="Y1106" i="12"/>
  <c r="Y1105" i="12" s="1"/>
  <c r="AA1101" i="12"/>
  <c r="AA1100" i="12" s="1"/>
  <c r="AA1099" i="12" s="1"/>
  <c r="AA1098" i="12" s="1"/>
  <c r="Z1101" i="12"/>
  <c r="Z1100" i="12" s="1"/>
  <c r="Z1099" i="12" s="1"/>
  <c r="Z1098" i="12" s="1"/>
  <c r="Y1101" i="12"/>
  <c r="Y1100" i="12" s="1"/>
  <c r="Y1099" i="12" s="1"/>
  <c r="Y1098" i="12" s="1"/>
  <c r="AA1094" i="12"/>
  <c r="AA1093" i="12" s="1"/>
  <c r="AA1092" i="12" s="1"/>
  <c r="AA1091" i="12" s="1"/>
  <c r="Z1094" i="12"/>
  <c r="Z1093" i="12" s="1"/>
  <c r="Z1092" i="12" s="1"/>
  <c r="Z1091" i="12" s="1"/>
  <c r="Y1094" i="12"/>
  <c r="Y1093" i="12" s="1"/>
  <c r="Y1092" i="12" s="1"/>
  <c r="Y1091" i="12" s="1"/>
  <c r="AA1089" i="12"/>
  <c r="AA1088" i="12" s="1"/>
  <c r="AA1087" i="12" s="1"/>
  <c r="Z1089" i="12"/>
  <c r="Z1088" i="12" s="1"/>
  <c r="Z1087" i="12" s="1"/>
  <c r="Y1089" i="12"/>
  <c r="Y1088" i="12" s="1"/>
  <c r="Y1087" i="12" s="1"/>
  <c r="AA1083" i="12"/>
  <c r="Z1083" i="12"/>
  <c r="Y1083" i="12"/>
  <c r="AA1081" i="12"/>
  <c r="Z1081" i="12"/>
  <c r="Y1081" i="12"/>
  <c r="AA1075" i="12"/>
  <c r="Z1075" i="12"/>
  <c r="Y1075" i="12"/>
  <c r="AA1073" i="12"/>
  <c r="Z1073" i="12"/>
  <c r="Y1073" i="12"/>
  <c r="AA1070" i="12"/>
  <c r="AA1069" i="12" s="1"/>
  <c r="Z1070" i="12"/>
  <c r="Z1069" i="12" s="1"/>
  <c r="Y1070" i="12"/>
  <c r="Y1069" i="12" s="1"/>
  <c r="AA1065" i="12"/>
  <c r="AA1064" i="12" s="1"/>
  <c r="AA1063" i="12" s="1"/>
  <c r="AA1062" i="12" s="1"/>
  <c r="Z1065" i="12"/>
  <c r="Z1064" i="12" s="1"/>
  <c r="Z1063" i="12" s="1"/>
  <c r="Z1062" i="12" s="1"/>
  <c r="Y1065" i="12"/>
  <c r="Y1064" i="12" s="1"/>
  <c r="Y1063" i="12" s="1"/>
  <c r="Y1062" i="12" s="1"/>
  <c r="AA1059" i="12"/>
  <c r="AA1058" i="12" s="1"/>
  <c r="AA1057" i="12" s="1"/>
  <c r="AA1056" i="12" s="1"/>
  <c r="Z1059" i="12"/>
  <c r="Z1058" i="12" s="1"/>
  <c r="Z1057" i="12" s="1"/>
  <c r="Z1056" i="12" s="1"/>
  <c r="Y1059" i="12"/>
  <c r="Y1058" i="12" s="1"/>
  <c r="Y1057" i="12" s="1"/>
  <c r="Y1056" i="12" s="1"/>
  <c r="AA1054" i="12"/>
  <c r="AA1053" i="12" s="1"/>
  <c r="AA1052" i="12" s="1"/>
  <c r="AA1051" i="12" s="1"/>
  <c r="Z1054" i="12"/>
  <c r="Z1053" i="12" s="1"/>
  <c r="Z1052" i="12" s="1"/>
  <c r="Z1051" i="12" s="1"/>
  <c r="Y1054" i="12"/>
  <c r="Y1053" i="12" s="1"/>
  <c r="Y1052" i="12" s="1"/>
  <c r="Y1051" i="12" s="1"/>
  <c r="AA1049" i="12"/>
  <c r="AA1048" i="12" s="1"/>
  <c r="AA1047" i="12" s="1"/>
  <c r="Z1049" i="12"/>
  <c r="Z1048" i="12" s="1"/>
  <c r="Z1047" i="12" s="1"/>
  <c r="Y1049" i="12"/>
  <c r="Y1048" i="12" s="1"/>
  <c r="Y1047" i="12" s="1"/>
  <c r="AA1045" i="12"/>
  <c r="AA1044" i="12" s="1"/>
  <c r="AA1043" i="12" s="1"/>
  <c r="Z1045" i="12"/>
  <c r="Z1044" i="12" s="1"/>
  <c r="Z1043" i="12" s="1"/>
  <c r="Y1045" i="12"/>
  <c r="Y1044" i="12" s="1"/>
  <c r="Y1043" i="12" s="1"/>
  <c r="AA1041" i="12"/>
  <c r="AA1040" i="12" s="1"/>
  <c r="AA1039" i="12" s="1"/>
  <c r="Z1041" i="12"/>
  <c r="Z1040" i="12" s="1"/>
  <c r="Z1039" i="12" s="1"/>
  <c r="Y1041" i="12"/>
  <c r="Y1040" i="12" s="1"/>
  <c r="Y1039" i="12" s="1"/>
  <c r="AA1037" i="12"/>
  <c r="AA1036" i="12" s="1"/>
  <c r="AA1035" i="12" s="1"/>
  <c r="Z1037" i="12"/>
  <c r="Z1036" i="12" s="1"/>
  <c r="Z1035" i="12" s="1"/>
  <c r="Y1037" i="12"/>
  <c r="Y1036" i="12" s="1"/>
  <c r="Y1035" i="12" s="1"/>
  <c r="AA1033" i="12"/>
  <c r="AA1032" i="12" s="1"/>
  <c r="AA1031" i="12" s="1"/>
  <c r="Z1033" i="12"/>
  <c r="Z1032" i="12" s="1"/>
  <c r="Z1031" i="12" s="1"/>
  <c r="Y1033" i="12"/>
  <c r="Y1032" i="12" s="1"/>
  <c r="Y1031" i="12" s="1"/>
  <c r="AA1029" i="12"/>
  <c r="AA1028" i="12" s="1"/>
  <c r="AA1027" i="12" s="1"/>
  <c r="Z1029" i="12"/>
  <c r="Z1028" i="12" s="1"/>
  <c r="Z1027" i="12" s="1"/>
  <c r="Y1029" i="12"/>
  <c r="Y1028" i="12" s="1"/>
  <c r="Y1027" i="12" s="1"/>
  <c r="AA1025" i="12"/>
  <c r="AA1024" i="12" s="1"/>
  <c r="AA1023" i="12" s="1"/>
  <c r="Z1025" i="12"/>
  <c r="Z1024" i="12" s="1"/>
  <c r="Z1023" i="12" s="1"/>
  <c r="Y1025" i="12"/>
  <c r="Y1024" i="12" s="1"/>
  <c r="Y1023" i="12" s="1"/>
  <c r="AA1017" i="12"/>
  <c r="AA1016" i="12" s="1"/>
  <c r="AA1015" i="12" s="1"/>
  <c r="Z1017" i="12"/>
  <c r="Z1016" i="12" s="1"/>
  <c r="Z1015" i="12" s="1"/>
  <c r="Y1017" i="12"/>
  <c r="Y1016" i="12" s="1"/>
  <c r="Y1015" i="12" s="1"/>
  <c r="AA1013" i="12"/>
  <c r="AA1012" i="12" s="1"/>
  <c r="AA1011" i="12" s="1"/>
  <c r="Z1013" i="12"/>
  <c r="Z1012" i="12" s="1"/>
  <c r="Z1011" i="12" s="1"/>
  <c r="Y1013" i="12"/>
  <c r="Y1012" i="12" s="1"/>
  <c r="Y1011" i="12" s="1"/>
  <c r="AA1009" i="12"/>
  <c r="AA1008" i="12" s="1"/>
  <c r="AA1007" i="12" s="1"/>
  <c r="Z1009" i="12"/>
  <c r="Z1008" i="12" s="1"/>
  <c r="Z1007" i="12" s="1"/>
  <c r="Y1009" i="12"/>
  <c r="Y1008" i="12" s="1"/>
  <c r="Y1007" i="12" s="1"/>
  <c r="AA992" i="12"/>
  <c r="AA991" i="12" s="1"/>
  <c r="AA990" i="12" s="1"/>
  <c r="Z992" i="12"/>
  <c r="Z991" i="12" s="1"/>
  <c r="Z990" i="12" s="1"/>
  <c r="Y992" i="12"/>
  <c r="Y991" i="12" s="1"/>
  <c r="Y990" i="12" s="1"/>
  <c r="AA988" i="12"/>
  <c r="AA987" i="12" s="1"/>
  <c r="AA986" i="12" s="1"/>
  <c r="Z988" i="12"/>
  <c r="Z987" i="12" s="1"/>
  <c r="Z986" i="12" s="1"/>
  <c r="Y988" i="12"/>
  <c r="Y987" i="12" s="1"/>
  <c r="Y986" i="12" s="1"/>
  <c r="AA984" i="12"/>
  <c r="AA983" i="12" s="1"/>
  <c r="AA982" i="12" s="1"/>
  <c r="Z984" i="12"/>
  <c r="Z983" i="12" s="1"/>
  <c r="Z982" i="12" s="1"/>
  <c r="Y984" i="12"/>
  <c r="Y983" i="12" s="1"/>
  <c r="Y982" i="12" s="1"/>
  <c r="AA980" i="12"/>
  <c r="AA979" i="12" s="1"/>
  <c r="AA978" i="12" s="1"/>
  <c r="Z980" i="12"/>
  <c r="Z979" i="12" s="1"/>
  <c r="Z978" i="12" s="1"/>
  <c r="Y980" i="12"/>
  <c r="Y979" i="12" s="1"/>
  <c r="Y978" i="12" s="1"/>
  <c r="AA976" i="12"/>
  <c r="AA975" i="12" s="1"/>
  <c r="AA974" i="12" s="1"/>
  <c r="Z976" i="12"/>
  <c r="Z975" i="12" s="1"/>
  <c r="Z974" i="12" s="1"/>
  <c r="Y976" i="12"/>
  <c r="Y975" i="12" s="1"/>
  <c r="Y974" i="12" s="1"/>
  <c r="AA972" i="12"/>
  <c r="Z972" i="12"/>
  <c r="Y972" i="12"/>
  <c r="AA970" i="12"/>
  <c r="Z970" i="12"/>
  <c r="Y970" i="12"/>
  <c r="AA966" i="12"/>
  <c r="AA965" i="12" s="1"/>
  <c r="AA964" i="12" s="1"/>
  <c r="Z966" i="12"/>
  <c r="Z965" i="12" s="1"/>
  <c r="Z964" i="12" s="1"/>
  <c r="Y966" i="12"/>
  <c r="Y965" i="12" s="1"/>
  <c r="Y964" i="12" s="1"/>
  <c r="AA958" i="12"/>
  <c r="AA957" i="12" s="1"/>
  <c r="AA956" i="12" s="1"/>
  <c r="Z958" i="12"/>
  <c r="Z957" i="12" s="1"/>
  <c r="Z956" i="12" s="1"/>
  <c r="Y958" i="12"/>
  <c r="Y957" i="12" s="1"/>
  <c r="Y956" i="12" s="1"/>
  <c r="AA954" i="12"/>
  <c r="AA953" i="12" s="1"/>
  <c r="AA952" i="12" s="1"/>
  <c r="Z954" i="12"/>
  <c r="Z953" i="12" s="1"/>
  <c r="Z952" i="12" s="1"/>
  <c r="Y954" i="12"/>
  <c r="Y953" i="12" s="1"/>
  <c r="Y952" i="12" s="1"/>
  <c r="AA950" i="12"/>
  <c r="AA949" i="12" s="1"/>
  <c r="AA948" i="12" s="1"/>
  <c r="Z950" i="12"/>
  <c r="Z949" i="12" s="1"/>
  <c r="Z948" i="12" s="1"/>
  <c r="Y950" i="12"/>
  <c r="Y949" i="12" s="1"/>
  <c r="Y948" i="12" s="1"/>
  <c r="AA946" i="12"/>
  <c r="AA945" i="12" s="1"/>
  <c r="AA944" i="12" s="1"/>
  <c r="Z946" i="12"/>
  <c r="Z945" i="12" s="1"/>
  <c r="Z944" i="12" s="1"/>
  <c r="Y946" i="12"/>
  <c r="Y945" i="12" s="1"/>
  <c r="Y944" i="12" s="1"/>
  <c r="AA942" i="12"/>
  <c r="AA941" i="12" s="1"/>
  <c r="AA940" i="12" s="1"/>
  <c r="Z942" i="12"/>
  <c r="Z941" i="12" s="1"/>
  <c r="Z940" i="12" s="1"/>
  <c r="Y942" i="12"/>
  <c r="Y941" i="12" s="1"/>
  <c r="Y940" i="12" s="1"/>
  <c r="AA938" i="12"/>
  <c r="AA937" i="12" s="1"/>
  <c r="AA936" i="12" s="1"/>
  <c r="Z938" i="12"/>
  <c r="Z937" i="12" s="1"/>
  <c r="Z936" i="12" s="1"/>
  <c r="Y938" i="12"/>
  <c r="Y937" i="12" s="1"/>
  <c r="Y936" i="12" s="1"/>
  <c r="AA934" i="12"/>
  <c r="AA933" i="12" s="1"/>
  <c r="AA932" i="12" s="1"/>
  <c r="Z934" i="12"/>
  <c r="Z933" i="12" s="1"/>
  <c r="Z932" i="12" s="1"/>
  <c r="Y934" i="12"/>
  <c r="Y933" i="12" s="1"/>
  <c r="Y932" i="12" s="1"/>
  <c r="AA930" i="12"/>
  <c r="AA929" i="12" s="1"/>
  <c r="AA928" i="12" s="1"/>
  <c r="Z930" i="12"/>
  <c r="Z929" i="12" s="1"/>
  <c r="Z928" i="12" s="1"/>
  <c r="Y930" i="12"/>
  <c r="Y929" i="12" s="1"/>
  <c r="Y928" i="12" s="1"/>
  <c r="AA926" i="12"/>
  <c r="AA925" i="12" s="1"/>
  <c r="AA924" i="12" s="1"/>
  <c r="Z926" i="12"/>
  <c r="Z925" i="12" s="1"/>
  <c r="Z924" i="12" s="1"/>
  <c r="Y926" i="12"/>
  <c r="Y925" i="12" s="1"/>
  <c r="Y924" i="12" s="1"/>
  <c r="AA922" i="12"/>
  <c r="AA921" i="12" s="1"/>
  <c r="AA920" i="12" s="1"/>
  <c r="Z922" i="12"/>
  <c r="Z921" i="12" s="1"/>
  <c r="Z920" i="12" s="1"/>
  <c r="Y922" i="12"/>
  <c r="Y921" i="12" s="1"/>
  <c r="Y920" i="12" s="1"/>
  <c r="AA916" i="12"/>
  <c r="AA915" i="12" s="1"/>
  <c r="AA914" i="12" s="1"/>
  <c r="Z916" i="12"/>
  <c r="Z915" i="12" s="1"/>
  <c r="Z914" i="12" s="1"/>
  <c r="Y916" i="12"/>
  <c r="Y915" i="12" s="1"/>
  <c r="Y914" i="12" s="1"/>
  <c r="AA912" i="12"/>
  <c r="AA911" i="12" s="1"/>
  <c r="AA910" i="12" s="1"/>
  <c r="Z912" i="12"/>
  <c r="Z911" i="12" s="1"/>
  <c r="Z910" i="12" s="1"/>
  <c r="Y912" i="12"/>
  <c r="Y911" i="12" s="1"/>
  <c r="Y910" i="12" s="1"/>
  <c r="AA907" i="12"/>
  <c r="AA906" i="12" s="1"/>
  <c r="AA905" i="12" s="1"/>
  <c r="Z907" i="12"/>
  <c r="Z906" i="12" s="1"/>
  <c r="Z905" i="12" s="1"/>
  <c r="Y907" i="12"/>
  <c r="Y906" i="12" s="1"/>
  <c r="Y905" i="12" s="1"/>
  <c r="AA903" i="12"/>
  <c r="AA902" i="12" s="1"/>
  <c r="AA901" i="12" s="1"/>
  <c r="Z903" i="12"/>
  <c r="Z902" i="12" s="1"/>
  <c r="Z901" i="12" s="1"/>
  <c r="Y903" i="12"/>
  <c r="Y902" i="12" s="1"/>
  <c r="Y901" i="12" s="1"/>
  <c r="AA899" i="12"/>
  <c r="AA898" i="12" s="1"/>
  <c r="AA897" i="12" s="1"/>
  <c r="Z899" i="12"/>
  <c r="Z898" i="12" s="1"/>
  <c r="Z897" i="12" s="1"/>
  <c r="Y899" i="12"/>
  <c r="Y898" i="12" s="1"/>
  <c r="Y897" i="12" s="1"/>
  <c r="AA895" i="12"/>
  <c r="AA894" i="12" s="1"/>
  <c r="AA893" i="12" s="1"/>
  <c r="Z895" i="12"/>
  <c r="Z894" i="12" s="1"/>
  <c r="Z893" i="12" s="1"/>
  <c r="Y895" i="12"/>
  <c r="Y894" i="12" s="1"/>
  <c r="Y893" i="12" s="1"/>
  <c r="AA891" i="12"/>
  <c r="AA890" i="12" s="1"/>
  <c r="Z891" i="12"/>
  <c r="Z890" i="12" s="1"/>
  <c r="Y891" i="12"/>
  <c r="Y890" i="12" s="1"/>
  <c r="AA888" i="12"/>
  <c r="AA887" i="12" s="1"/>
  <c r="Z888" i="12"/>
  <c r="Z887" i="12" s="1"/>
  <c r="Y888" i="12"/>
  <c r="Y887" i="12" s="1"/>
  <c r="AA884" i="12"/>
  <c r="AA883" i="12" s="1"/>
  <c r="AA882" i="12" s="1"/>
  <c r="Z884" i="12"/>
  <c r="Z883" i="12" s="1"/>
  <c r="Z882" i="12" s="1"/>
  <c r="Y884" i="12"/>
  <c r="Y883" i="12" s="1"/>
  <c r="Y882" i="12" s="1"/>
  <c r="AA880" i="12"/>
  <c r="AA879" i="12" s="1"/>
  <c r="AA878" i="12" s="1"/>
  <c r="Z880" i="12"/>
  <c r="Z879" i="12" s="1"/>
  <c r="Z878" i="12" s="1"/>
  <c r="Y880" i="12"/>
  <c r="Y879" i="12" s="1"/>
  <c r="Y878" i="12" s="1"/>
  <c r="AA876" i="12"/>
  <c r="AA875" i="12" s="1"/>
  <c r="AA874" i="12" s="1"/>
  <c r="Z876" i="12"/>
  <c r="Z875" i="12" s="1"/>
  <c r="Z874" i="12" s="1"/>
  <c r="Y876" i="12"/>
  <c r="Y875" i="12" s="1"/>
  <c r="Y874" i="12" s="1"/>
  <c r="AA872" i="12"/>
  <c r="AA871" i="12" s="1"/>
  <c r="AA870" i="12" s="1"/>
  <c r="Z872" i="12"/>
  <c r="Z871" i="12" s="1"/>
  <c r="Z870" i="12" s="1"/>
  <c r="Y872" i="12"/>
  <c r="Y871" i="12" s="1"/>
  <c r="Y870" i="12" s="1"/>
  <c r="AA868" i="12"/>
  <c r="AA867" i="12" s="1"/>
  <c r="AA866" i="12" s="1"/>
  <c r="Z868" i="12"/>
  <c r="Z867" i="12" s="1"/>
  <c r="Z866" i="12" s="1"/>
  <c r="Y868" i="12"/>
  <c r="Y867" i="12" s="1"/>
  <c r="Y866" i="12" s="1"/>
  <c r="AA861" i="12"/>
  <c r="AA860" i="12" s="1"/>
  <c r="Z861" i="12"/>
  <c r="Z860" i="12" s="1"/>
  <c r="Y861" i="12"/>
  <c r="Y860" i="12" s="1"/>
  <c r="AA857" i="12"/>
  <c r="AA856" i="12" s="1"/>
  <c r="Z857" i="12"/>
  <c r="Z856" i="12" s="1"/>
  <c r="Y857" i="12"/>
  <c r="Y856" i="12" s="1"/>
  <c r="AA854" i="12"/>
  <c r="AA853" i="12" s="1"/>
  <c r="Z854" i="12"/>
  <c r="Z853" i="12" s="1"/>
  <c r="Y854" i="12"/>
  <c r="Y853" i="12" s="1"/>
  <c r="AA851" i="12"/>
  <c r="AA850" i="12" s="1"/>
  <c r="Z851" i="12"/>
  <c r="Z850" i="12" s="1"/>
  <c r="Y851" i="12"/>
  <c r="Y850" i="12" s="1"/>
  <c r="AA846" i="12"/>
  <c r="AA845" i="12" s="1"/>
  <c r="AA844" i="12" s="1"/>
  <c r="Z846" i="12"/>
  <c r="Z845" i="12" s="1"/>
  <c r="Z844" i="12" s="1"/>
  <c r="Y846" i="12"/>
  <c r="Y845" i="12" s="1"/>
  <c r="Y844" i="12" s="1"/>
  <c r="AA842" i="12"/>
  <c r="AA841" i="12" s="1"/>
  <c r="AA840" i="12" s="1"/>
  <c r="Z842" i="12"/>
  <c r="Z841" i="12" s="1"/>
  <c r="Z840" i="12" s="1"/>
  <c r="Y842" i="12"/>
  <c r="Y841" i="12" s="1"/>
  <c r="Y840" i="12" s="1"/>
  <c r="AA838" i="12"/>
  <c r="AA837" i="12" s="1"/>
  <c r="AA836" i="12" s="1"/>
  <c r="Z838" i="12"/>
  <c r="Z837" i="12" s="1"/>
  <c r="Z836" i="12" s="1"/>
  <c r="Y838" i="12"/>
  <c r="Y837" i="12" s="1"/>
  <c r="Y836" i="12" s="1"/>
  <c r="AA834" i="12"/>
  <c r="AA833" i="12" s="1"/>
  <c r="Z834" i="12"/>
  <c r="Z833" i="12" s="1"/>
  <c r="Y834" i="12"/>
  <c r="Y833" i="12" s="1"/>
  <c r="AA831" i="12"/>
  <c r="AA830" i="12" s="1"/>
  <c r="Z831" i="12"/>
  <c r="Z830" i="12" s="1"/>
  <c r="Y831" i="12"/>
  <c r="Y830" i="12" s="1"/>
  <c r="AA825" i="12"/>
  <c r="AA824" i="12" s="1"/>
  <c r="Z825" i="12"/>
  <c r="Z824" i="12" s="1"/>
  <c r="Y825" i="12"/>
  <c r="Y824" i="12" s="1"/>
  <c r="AA822" i="12"/>
  <c r="AA821" i="12" s="1"/>
  <c r="Z822" i="12"/>
  <c r="Z821" i="12" s="1"/>
  <c r="Y822" i="12"/>
  <c r="Y821" i="12" s="1"/>
  <c r="AA817" i="12"/>
  <c r="Z817" i="12"/>
  <c r="Y817" i="12"/>
  <c r="AA815" i="12"/>
  <c r="Z815" i="12"/>
  <c r="Y815" i="12"/>
  <c r="AA813" i="12"/>
  <c r="Z813" i="12"/>
  <c r="Y813" i="12"/>
  <c r="AA808" i="12"/>
  <c r="AA807" i="12" s="1"/>
  <c r="Z808" i="12"/>
  <c r="Z807" i="12" s="1"/>
  <c r="Y808" i="12"/>
  <c r="Y807" i="12" s="1"/>
  <c r="AA805" i="12"/>
  <c r="AA804" i="12" s="1"/>
  <c r="Z805" i="12"/>
  <c r="Z804" i="12" s="1"/>
  <c r="Y805" i="12"/>
  <c r="Y804" i="12" s="1"/>
  <c r="AA802" i="12"/>
  <c r="AA801" i="12" s="1"/>
  <c r="Z802" i="12"/>
  <c r="Z801" i="12" s="1"/>
  <c r="Y802" i="12"/>
  <c r="Y801" i="12" s="1"/>
  <c r="AA798" i="12"/>
  <c r="Z798" i="12"/>
  <c r="Y798" i="12"/>
  <c r="AA796" i="12"/>
  <c r="Z796" i="12"/>
  <c r="Y796" i="12"/>
  <c r="AA792" i="12"/>
  <c r="AA791" i="12" s="1"/>
  <c r="AA790" i="12" s="1"/>
  <c r="Z792" i="12"/>
  <c r="Z791" i="12" s="1"/>
  <c r="Z790" i="12" s="1"/>
  <c r="Y792" i="12"/>
  <c r="Y791" i="12" s="1"/>
  <c r="Y790" i="12" s="1"/>
  <c r="AA787" i="12"/>
  <c r="Z787" i="12"/>
  <c r="Y787" i="12"/>
  <c r="AA785" i="12"/>
  <c r="Z785" i="12"/>
  <c r="Y785" i="12"/>
  <c r="AA781" i="12"/>
  <c r="AA780" i="12" s="1"/>
  <c r="Z781" i="12"/>
  <c r="Z780" i="12" s="1"/>
  <c r="Y781" i="12"/>
  <c r="Y780" i="12" s="1"/>
  <c r="AA777" i="12"/>
  <c r="Z777" i="12"/>
  <c r="Y777" i="12"/>
  <c r="AA775" i="12"/>
  <c r="Z775" i="12"/>
  <c r="Y775" i="12"/>
  <c r="AA772" i="12"/>
  <c r="AA771" i="12" s="1"/>
  <c r="Z772" i="12"/>
  <c r="Z771" i="12" s="1"/>
  <c r="Y772" i="12"/>
  <c r="Y771" i="12" s="1"/>
  <c r="AA769" i="12"/>
  <c r="AA768" i="12" s="1"/>
  <c r="Z769" i="12"/>
  <c r="Z768" i="12" s="1"/>
  <c r="Y769" i="12"/>
  <c r="Y768" i="12" s="1"/>
  <c r="AA762" i="12"/>
  <c r="AA761" i="12" s="1"/>
  <c r="Z762" i="12"/>
  <c r="Z761" i="12" s="1"/>
  <c r="Y762" i="12"/>
  <c r="Y761" i="12" s="1"/>
  <c r="AA759" i="12"/>
  <c r="AA758" i="12" s="1"/>
  <c r="Z759" i="12"/>
  <c r="Z758" i="12" s="1"/>
  <c r="Y759" i="12"/>
  <c r="Y758" i="12" s="1"/>
  <c r="AA755" i="12"/>
  <c r="AA754" i="12" s="1"/>
  <c r="AA753" i="12" s="1"/>
  <c r="Z755" i="12"/>
  <c r="Z754" i="12" s="1"/>
  <c r="Z753" i="12" s="1"/>
  <c r="Y755" i="12"/>
  <c r="Y754" i="12" s="1"/>
  <c r="Y753" i="12" s="1"/>
  <c r="AA751" i="12"/>
  <c r="AA750" i="12" s="1"/>
  <c r="AA749" i="12" s="1"/>
  <c r="Z751" i="12"/>
  <c r="Z750" i="12" s="1"/>
  <c r="Z749" i="12" s="1"/>
  <c r="Y751" i="12"/>
  <c r="Y750" i="12" s="1"/>
  <c r="Y749" i="12" s="1"/>
  <c r="AA747" i="12"/>
  <c r="AA746" i="12" s="1"/>
  <c r="Z747" i="12"/>
  <c r="Z746" i="12" s="1"/>
  <c r="Y747" i="12"/>
  <c r="Y746" i="12" s="1"/>
  <c r="AA744" i="12"/>
  <c r="AA743" i="12" s="1"/>
  <c r="Z744" i="12"/>
  <c r="Z743" i="12" s="1"/>
  <c r="Y744" i="12"/>
  <c r="Y743" i="12" s="1"/>
  <c r="AA741" i="12"/>
  <c r="AA740" i="12" s="1"/>
  <c r="Z741" i="12"/>
  <c r="Z740" i="12" s="1"/>
  <c r="Y741" i="12"/>
  <c r="Y740" i="12" s="1"/>
  <c r="AA738" i="12"/>
  <c r="AA737" i="12" s="1"/>
  <c r="Z738" i="12"/>
  <c r="Z737" i="12" s="1"/>
  <c r="Y738" i="12"/>
  <c r="Y737" i="12" s="1"/>
  <c r="AA732" i="12"/>
  <c r="Z732" i="12"/>
  <c r="Y732" i="12"/>
  <c r="AA730" i="12"/>
  <c r="Z730" i="12"/>
  <c r="Y730" i="12"/>
  <c r="AA726" i="12"/>
  <c r="AA725" i="12" s="1"/>
  <c r="Z726" i="12"/>
  <c r="Z725" i="12" s="1"/>
  <c r="Y726" i="12"/>
  <c r="Y725" i="12" s="1"/>
  <c r="AA723" i="12"/>
  <c r="AA722" i="12" s="1"/>
  <c r="Z723" i="12"/>
  <c r="Z722" i="12" s="1"/>
  <c r="Y723" i="12"/>
  <c r="Y722" i="12" s="1"/>
  <c r="AA719" i="12"/>
  <c r="Z719" i="12"/>
  <c r="Y719" i="12"/>
  <c r="AA716" i="12"/>
  <c r="Z716" i="12"/>
  <c r="Y716" i="12"/>
  <c r="AA713" i="12"/>
  <c r="Z713" i="12"/>
  <c r="Y713" i="12"/>
  <c r="AA710" i="12"/>
  <c r="AA709" i="12" s="1"/>
  <c r="Z710" i="12"/>
  <c r="Z709" i="12" s="1"/>
  <c r="Y710" i="12"/>
  <c r="Y709" i="12" s="1"/>
  <c r="AA705" i="12"/>
  <c r="Z705" i="12"/>
  <c r="Y705" i="12"/>
  <c r="AA703" i="12"/>
  <c r="Z703" i="12"/>
  <c r="Y703" i="12"/>
  <c r="AA699" i="12"/>
  <c r="AA698" i="12" s="1"/>
  <c r="AA697" i="12" s="1"/>
  <c r="Z699" i="12"/>
  <c r="Z698" i="12" s="1"/>
  <c r="Z697" i="12" s="1"/>
  <c r="Y699" i="12"/>
  <c r="Y698" i="12" s="1"/>
  <c r="Y697" i="12" s="1"/>
  <c r="AA695" i="12"/>
  <c r="Z695" i="12"/>
  <c r="Y695" i="12"/>
  <c r="AA693" i="12"/>
  <c r="Z693" i="12"/>
  <c r="Y693" i="12"/>
  <c r="AA689" i="12"/>
  <c r="AA688" i="12" s="1"/>
  <c r="AA687" i="12" s="1"/>
  <c r="Z689" i="12"/>
  <c r="Z688" i="12" s="1"/>
  <c r="Z687" i="12" s="1"/>
  <c r="Y689" i="12"/>
  <c r="Y688" i="12" s="1"/>
  <c r="Y687" i="12" s="1"/>
  <c r="AA685" i="12"/>
  <c r="AA684" i="12" s="1"/>
  <c r="AA683" i="12" s="1"/>
  <c r="Z685" i="12"/>
  <c r="Z684" i="12" s="1"/>
  <c r="Z683" i="12" s="1"/>
  <c r="Y685" i="12"/>
  <c r="Y684" i="12" s="1"/>
  <c r="Y683" i="12" s="1"/>
  <c r="AA681" i="12"/>
  <c r="AA680" i="12" s="1"/>
  <c r="AA679" i="12" s="1"/>
  <c r="Z681" i="12"/>
  <c r="Z680" i="12" s="1"/>
  <c r="Z679" i="12" s="1"/>
  <c r="Y681" i="12"/>
  <c r="Y680" i="12" s="1"/>
  <c r="Y679" i="12" s="1"/>
  <c r="AA677" i="12"/>
  <c r="Z677" i="12"/>
  <c r="Y677" i="12"/>
  <c r="AA675" i="12"/>
  <c r="Z675" i="12"/>
  <c r="Y675" i="12"/>
  <c r="AA669" i="12"/>
  <c r="AA668" i="12" s="1"/>
  <c r="AA667" i="12" s="1"/>
  <c r="Z669" i="12"/>
  <c r="Z668" i="12" s="1"/>
  <c r="Z667" i="12" s="1"/>
  <c r="Y669" i="12"/>
  <c r="Y668" i="12" s="1"/>
  <c r="Y667" i="12" s="1"/>
  <c r="AA663" i="12"/>
  <c r="Z663" i="12"/>
  <c r="Y663" i="12"/>
  <c r="AA659" i="12"/>
  <c r="Z659" i="12"/>
  <c r="Y659" i="12"/>
  <c r="AA656" i="12"/>
  <c r="AA655" i="12" s="1"/>
  <c r="Z656" i="12"/>
  <c r="Z655" i="12" s="1"/>
  <c r="Y656" i="12"/>
  <c r="Y655" i="12" s="1"/>
  <c r="AA653" i="12"/>
  <c r="AA652" i="12" s="1"/>
  <c r="Z653" i="12"/>
  <c r="Z652" i="12" s="1"/>
  <c r="Y653" i="12"/>
  <c r="Y652" i="12" s="1"/>
  <c r="AA650" i="12"/>
  <c r="AA649" i="12" s="1"/>
  <c r="Z650" i="12"/>
  <c r="Z649" i="12" s="1"/>
  <c r="Y650" i="12"/>
  <c r="Y649" i="12" s="1"/>
  <c r="AA645" i="12"/>
  <c r="Z645" i="12"/>
  <c r="Y645" i="12"/>
  <c r="AA643" i="12"/>
  <c r="Z643" i="12"/>
  <c r="Y643" i="12"/>
  <c r="AA639" i="12"/>
  <c r="Z639" i="12"/>
  <c r="Y639" i="12"/>
  <c r="AA637" i="12"/>
  <c r="Z637" i="12"/>
  <c r="Y637" i="12"/>
  <c r="AA630" i="12"/>
  <c r="AA629" i="12" s="1"/>
  <c r="AA628" i="12" s="1"/>
  <c r="AA627" i="12" s="1"/>
  <c r="Z630" i="12"/>
  <c r="Z629" i="12" s="1"/>
  <c r="Z628" i="12" s="1"/>
  <c r="Z627" i="12" s="1"/>
  <c r="Y630" i="12"/>
  <c r="Y629" i="12" s="1"/>
  <c r="Y628" i="12" s="1"/>
  <c r="Y627" i="12" s="1"/>
  <c r="AA625" i="12"/>
  <c r="AA624" i="12" s="1"/>
  <c r="Z625" i="12"/>
  <c r="Z624" i="12" s="1"/>
  <c r="Y625" i="12"/>
  <c r="Y624" i="12" s="1"/>
  <c r="AA622" i="12"/>
  <c r="AA621" i="12" s="1"/>
  <c r="Z622" i="12"/>
  <c r="Z621" i="12" s="1"/>
  <c r="Y622" i="12"/>
  <c r="Y621" i="12" s="1"/>
  <c r="AA617" i="12"/>
  <c r="AA616" i="12" s="1"/>
  <c r="Z617" i="12"/>
  <c r="Z616" i="12" s="1"/>
  <c r="Y617" i="12"/>
  <c r="Y616" i="12" s="1"/>
  <c r="AA614" i="12"/>
  <c r="AA613" i="12" s="1"/>
  <c r="Z614" i="12"/>
  <c r="Z613" i="12" s="1"/>
  <c r="Y614" i="12"/>
  <c r="Y613" i="12" s="1"/>
  <c r="AA610" i="12"/>
  <c r="AA609" i="12" s="1"/>
  <c r="AA608" i="12" s="1"/>
  <c r="Z610" i="12"/>
  <c r="Z609" i="12" s="1"/>
  <c r="Z608" i="12" s="1"/>
  <c r="Y610" i="12"/>
  <c r="Y609" i="12" s="1"/>
  <c r="Y608" i="12" s="1"/>
  <c r="AA606" i="12"/>
  <c r="Z606" i="12"/>
  <c r="Y606" i="12"/>
  <c r="AA604" i="12"/>
  <c r="Z604" i="12"/>
  <c r="Y604" i="12"/>
  <c r="AA599" i="12"/>
  <c r="AA598" i="12" s="1"/>
  <c r="Z599" i="12"/>
  <c r="Z598" i="12" s="1"/>
  <c r="Y599" i="12"/>
  <c r="Y598" i="12" s="1"/>
  <c r="AA596" i="12"/>
  <c r="AA595" i="12" s="1"/>
  <c r="Z596" i="12"/>
  <c r="Z595" i="12" s="1"/>
  <c r="Y596" i="12"/>
  <c r="Y595" i="12" s="1"/>
  <c r="AA593" i="12"/>
  <c r="AA592" i="12" s="1"/>
  <c r="Z593" i="12"/>
  <c r="Z592" i="12" s="1"/>
  <c r="Y593" i="12"/>
  <c r="Y592" i="12" s="1"/>
  <c r="AA590" i="12"/>
  <c r="AA589" i="12" s="1"/>
  <c r="Z590" i="12"/>
  <c r="Z589" i="12" s="1"/>
  <c r="Y590" i="12"/>
  <c r="Y589" i="12" s="1"/>
  <c r="AA587" i="12"/>
  <c r="AA586" i="12" s="1"/>
  <c r="Z587" i="12"/>
  <c r="Z586" i="12" s="1"/>
  <c r="Y587" i="12"/>
  <c r="Y586" i="12" s="1"/>
  <c r="AA581" i="12"/>
  <c r="AA580" i="12" s="1"/>
  <c r="Z581" i="12"/>
  <c r="Z580" i="12" s="1"/>
  <c r="Y581" i="12"/>
  <c r="Y580" i="12" s="1"/>
  <c r="AA578" i="12"/>
  <c r="AA577" i="12" s="1"/>
  <c r="Z578" i="12"/>
  <c r="Z577" i="12" s="1"/>
  <c r="Y578" i="12"/>
  <c r="Y577" i="12" s="1"/>
  <c r="AA573" i="12"/>
  <c r="AA572" i="12" s="1"/>
  <c r="AA571" i="12" s="1"/>
  <c r="AA570" i="12" s="1"/>
  <c r="Z573" i="12"/>
  <c r="Z572" i="12" s="1"/>
  <c r="Z571" i="12" s="1"/>
  <c r="Z570" i="12" s="1"/>
  <c r="Y573" i="12"/>
  <c r="Y572" i="12" s="1"/>
  <c r="Y571" i="12" s="1"/>
  <c r="Y570" i="12" s="1"/>
  <c r="AA568" i="12"/>
  <c r="AA567" i="12" s="1"/>
  <c r="Z568" i="12"/>
  <c r="Z567" i="12" s="1"/>
  <c r="Y568" i="12"/>
  <c r="Y567" i="12" s="1"/>
  <c r="AA565" i="12"/>
  <c r="AA564" i="12" s="1"/>
  <c r="Z565" i="12"/>
  <c r="Z564" i="12" s="1"/>
  <c r="Y565" i="12"/>
  <c r="Y564" i="12" s="1"/>
  <c r="AA559" i="12"/>
  <c r="AA558" i="12" s="1"/>
  <c r="AA557" i="12" s="1"/>
  <c r="Z559" i="12"/>
  <c r="Z558" i="12" s="1"/>
  <c r="Z557" i="12" s="1"/>
  <c r="Y559" i="12"/>
  <c r="Y558" i="12" s="1"/>
  <c r="Y557" i="12" s="1"/>
  <c r="AA552" i="12"/>
  <c r="Z552" i="12"/>
  <c r="Y552" i="12"/>
  <c r="AA548" i="12"/>
  <c r="Z548" i="12"/>
  <c r="Y548" i="12"/>
  <c r="AA542" i="12"/>
  <c r="AA541" i="12" s="1"/>
  <c r="AA540" i="12" s="1"/>
  <c r="Z542" i="12"/>
  <c r="Z541" i="12" s="1"/>
  <c r="Z540" i="12" s="1"/>
  <c r="Y542" i="12"/>
  <c r="Y541" i="12" s="1"/>
  <c r="Y540" i="12" s="1"/>
  <c r="AA538" i="12"/>
  <c r="AA537" i="12" s="1"/>
  <c r="AA536" i="12" s="1"/>
  <c r="Z538" i="12"/>
  <c r="Z537" i="12" s="1"/>
  <c r="Z536" i="12" s="1"/>
  <c r="Y538" i="12"/>
  <c r="Y537" i="12" s="1"/>
  <c r="Y536" i="12" s="1"/>
  <c r="AA534" i="12"/>
  <c r="AA533" i="12" s="1"/>
  <c r="Z534" i="12"/>
  <c r="Z533" i="12" s="1"/>
  <c r="Y534" i="12"/>
  <c r="Y533" i="12" s="1"/>
  <c r="AA531" i="12"/>
  <c r="AA530" i="12" s="1"/>
  <c r="Z531" i="12"/>
  <c r="Z530" i="12" s="1"/>
  <c r="Y531" i="12"/>
  <c r="Y530" i="12" s="1"/>
  <c r="AA526" i="12"/>
  <c r="Z526" i="12"/>
  <c r="Y526" i="12"/>
  <c r="AA524" i="12"/>
  <c r="Z524" i="12"/>
  <c r="Y524" i="12"/>
  <c r="AA520" i="12"/>
  <c r="AA519" i="12" s="1"/>
  <c r="AA518" i="12" s="1"/>
  <c r="Z520" i="12"/>
  <c r="Z519" i="12" s="1"/>
  <c r="Z518" i="12" s="1"/>
  <c r="Y520" i="12"/>
  <c r="Y519" i="12" s="1"/>
  <c r="Y518" i="12" s="1"/>
  <c r="AA516" i="12"/>
  <c r="AA515" i="12" s="1"/>
  <c r="AA514" i="12" s="1"/>
  <c r="Z516" i="12"/>
  <c r="Z515" i="12" s="1"/>
  <c r="Z514" i="12" s="1"/>
  <c r="Y516" i="12"/>
  <c r="Y515" i="12" s="1"/>
  <c r="Y514" i="12" s="1"/>
  <c r="AA512" i="12"/>
  <c r="AA511" i="12" s="1"/>
  <c r="AA510" i="12" s="1"/>
  <c r="Z512" i="12"/>
  <c r="Z511" i="12" s="1"/>
  <c r="Z510" i="12" s="1"/>
  <c r="Y512" i="12"/>
  <c r="Y511" i="12" s="1"/>
  <c r="Y510" i="12" s="1"/>
  <c r="AA508" i="12"/>
  <c r="AA507" i="12" s="1"/>
  <c r="Z508" i="12"/>
  <c r="Z507" i="12" s="1"/>
  <c r="Y508" i="12"/>
  <c r="Y507" i="12" s="1"/>
  <c r="AA505" i="12"/>
  <c r="AA504" i="12" s="1"/>
  <c r="Z505" i="12"/>
  <c r="Z504" i="12" s="1"/>
  <c r="Y505" i="12"/>
  <c r="Y504" i="12" s="1"/>
  <c r="AA501" i="12"/>
  <c r="AA500" i="12" s="1"/>
  <c r="Z501" i="12"/>
  <c r="Z500" i="12" s="1"/>
  <c r="Y501" i="12"/>
  <c r="Y500" i="12" s="1"/>
  <c r="AA498" i="12"/>
  <c r="AA497" i="12" s="1"/>
  <c r="Z498" i="12"/>
  <c r="Z497" i="12" s="1"/>
  <c r="Y498" i="12"/>
  <c r="Y497" i="12" s="1"/>
  <c r="AA494" i="12"/>
  <c r="AA493" i="12" s="1"/>
  <c r="AA492" i="12" s="1"/>
  <c r="Z494" i="12"/>
  <c r="Z493" i="12" s="1"/>
  <c r="Z492" i="12" s="1"/>
  <c r="Y494" i="12"/>
  <c r="Y493" i="12" s="1"/>
  <c r="Y492" i="12" s="1"/>
  <c r="AA487" i="12"/>
  <c r="AA486" i="12" s="1"/>
  <c r="AA485" i="12" s="1"/>
  <c r="Z487" i="12"/>
  <c r="Z486" i="12" s="1"/>
  <c r="Z485" i="12" s="1"/>
  <c r="Y487" i="12"/>
  <c r="Y486" i="12" s="1"/>
  <c r="Y485" i="12" s="1"/>
  <c r="AA483" i="12"/>
  <c r="AA482" i="12" s="1"/>
  <c r="AA481" i="12" s="1"/>
  <c r="Z483" i="12"/>
  <c r="Z482" i="12" s="1"/>
  <c r="Z481" i="12" s="1"/>
  <c r="Y483" i="12"/>
  <c r="Y482" i="12" s="1"/>
  <c r="Y481" i="12" s="1"/>
  <c r="AA479" i="12"/>
  <c r="AA478" i="12" s="1"/>
  <c r="AA477" i="12" s="1"/>
  <c r="Z479" i="12"/>
  <c r="Z478" i="12" s="1"/>
  <c r="Z477" i="12" s="1"/>
  <c r="Y479" i="12"/>
  <c r="Y478" i="12" s="1"/>
  <c r="Y477" i="12" s="1"/>
  <c r="AA475" i="12"/>
  <c r="AA474" i="12" s="1"/>
  <c r="AA473" i="12" s="1"/>
  <c r="Z475" i="12"/>
  <c r="Z474" i="12" s="1"/>
  <c r="Z473" i="12" s="1"/>
  <c r="Y475" i="12"/>
  <c r="Y474" i="12" s="1"/>
  <c r="Y473" i="12" s="1"/>
  <c r="AA470" i="12"/>
  <c r="Z470" i="12"/>
  <c r="Y470" i="12"/>
  <c r="AA468" i="12"/>
  <c r="Z468" i="12"/>
  <c r="Y468" i="12"/>
  <c r="AA465" i="12"/>
  <c r="AA464" i="12" s="1"/>
  <c r="Z465" i="12"/>
  <c r="Z464" i="12" s="1"/>
  <c r="Y465" i="12"/>
  <c r="Y464" i="12" s="1"/>
  <c r="AA461" i="12"/>
  <c r="Z461" i="12"/>
  <c r="Y461" i="12"/>
  <c r="AA459" i="12"/>
  <c r="Z459" i="12"/>
  <c r="Y459" i="12"/>
  <c r="AA455" i="12"/>
  <c r="AA454" i="12" s="1"/>
  <c r="AA453" i="12" s="1"/>
  <c r="Z455" i="12"/>
  <c r="Z454" i="12" s="1"/>
  <c r="Z453" i="12" s="1"/>
  <c r="Y455" i="12"/>
  <c r="Y454" i="12" s="1"/>
  <c r="Y453" i="12" s="1"/>
  <c r="AA450" i="12"/>
  <c r="AA449" i="12" s="1"/>
  <c r="AA448" i="12" s="1"/>
  <c r="AA447" i="12" s="1"/>
  <c r="Z450" i="12"/>
  <c r="Z449" i="12" s="1"/>
  <c r="Z448" i="12" s="1"/>
  <c r="Z447" i="12" s="1"/>
  <c r="Y450" i="12"/>
  <c r="Y449" i="12" s="1"/>
  <c r="Y448" i="12" s="1"/>
  <c r="Y447" i="12" s="1"/>
  <c r="AA444" i="12"/>
  <c r="Z444" i="12"/>
  <c r="Y444" i="12"/>
  <c r="AA442" i="12"/>
  <c r="Z442" i="12"/>
  <c r="Y442" i="12"/>
  <c r="AA437" i="12"/>
  <c r="AA436" i="12" s="1"/>
  <c r="AA435" i="12" s="1"/>
  <c r="Z437" i="12"/>
  <c r="Z436" i="12" s="1"/>
  <c r="Z435" i="12" s="1"/>
  <c r="Y437" i="12"/>
  <c r="Y436" i="12" s="1"/>
  <c r="Y435" i="12" s="1"/>
  <c r="AA433" i="12"/>
  <c r="Z433" i="12"/>
  <c r="Y433" i="12"/>
  <c r="AA431" i="12"/>
  <c r="Z431" i="12"/>
  <c r="Y431" i="12"/>
  <c r="AA427" i="12"/>
  <c r="Z427" i="12"/>
  <c r="Y427" i="12"/>
  <c r="AA425" i="12"/>
  <c r="Z425" i="12"/>
  <c r="Y425" i="12"/>
  <c r="AA420" i="12"/>
  <c r="AA419" i="12" s="1"/>
  <c r="AA418" i="12" s="1"/>
  <c r="Z420" i="12"/>
  <c r="Z419" i="12" s="1"/>
  <c r="Z418" i="12" s="1"/>
  <c r="Y420" i="12"/>
  <c r="Y419" i="12" s="1"/>
  <c r="Y418" i="12" s="1"/>
  <c r="AA415" i="12"/>
  <c r="Z415" i="12"/>
  <c r="Y415" i="12"/>
  <c r="AA413" i="12"/>
  <c r="Z413" i="12"/>
  <c r="Y413" i="12"/>
  <c r="AA409" i="12"/>
  <c r="Z409" i="12"/>
  <c r="Y409" i="12"/>
  <c r="AA407" i="12"/>
  <c r="Z407" i="12"/>
  <c r="Y407" i="12"/>
  <c r="AA402" i="12"/>
  <c r="AA401" i="12" s="1"/>
  <c r="AA400" i="12" s="1"/>
  <c r="Z402" i="12"/>
  <c r="Z401" i="12" s="1"/>
  <c r="Z400" i="12" s="1"/>
  <c r="Y402" i="12"/>
  <c r="Y401" i="12" s="1"/>
  <c r="Y400" i="12" s="1"/>
  <c r="AA398" i="12"/>
  <c r="AA397" i="12" s="1"/>
  <c r="AA396" i="12" s="1"/>
  <c r="Z398" i="12"/>
  <c r="Z397" i="12" s="1"/>
  <c r="Z396" i="12" s="1"/>
  <c r="Y398" i="12"/>
  <c r="Y397" i="12" s="1"/>
  <c r="Y396" i="12" s="1"/>
  <c r="AA394" i="12"/>
  <c r="AA393" i="12" s="1"/>
  <c r="AA392" i="12" s="1"/>
  <c r="Z394" i="12"/>
  <c r="Z393" i="12" s="1"/>
  <c r="Z392" i="12" s="1"/>
  <c r="Y394" i="12"/>
  <c r="Y393" i="12" s="1"/>
  <c r="Y392" i="12" s="1"/>
  <c r="AA390" i="12"/>
  <c r="AA389" i="12" s="1"/>
  <c r="AA388" i="12" s="1"/>
  <c r="Z390" i="12"/>
  <c r="Z389" i="12" s="1"/>
  <c r="Z388" i="12" s="1"/>
  <c r="Y390" i="12"/>
  <c r="Y389" i="12" s="1"/>
  <c r="Y388" i="12" s="1"/>
  <c r="AA386" i="12"/>
  <c r="AA385" i="12" s="1"/>
  <c r="AA384" i="12" s="1"/>
  <c r="Z386" i="12"/>
  <c r="Z385" i="12" s="1"/>
  <c r="Z384" i="12" s="1"/>
  <c r="Y386" i="12"/>
  <c r="Y385" i="12" s="1"/>
  <c r="Y384" i="12" s="1"/>
  <c r="AA382" i="12"/>
  <c r="AA381" i="12" s="1"/>
  <c r="AA380" i="12" s="1"/>
  <c r="Z382" i="12"/>
  <c r="Z381" i="12" s="1"/>
  <c r="Z380" i="12" s="1"/>
  <c r="Y382" i="12"/>
  <c r="Y381" i="12" s="1"/>
  <c r="Y380" i="12" s="1"/>
  <c r="AA378" i="12"/>
  <c r="AA377" i="12" s="1"/>
  <c r="AA376" i="12" s="1"/>
  <c r="Z378" i="12"/>
  <c r="Z377" i="12" s="1"/>
  <c r="Z376" i="12" s="1"/>
  <c r="Y378" i="12"/>
  <c r="Y377" i="12" s="1"/>
  <c r="Y376" i="12" s="1"/>
  <c r="AA374" i="12"/>
  <c r="AA373" i="12" s="1"/>
  <c r="AA372" i="12" s="1"/>
  <c r="Z374" i="12"/>
  <c r="Z373" i="12" s="1"/>
  <c r="Z372" i="12" s="1"/>
  <c r="Y374" i="12"/>
  <c r="Y373" i="12" s="1"/>
  <c r="Y372" i="12" s="1"/>
  <c r="AA367" i="12"/>
  <c r="AA366" i="12" s="1"/>
  <c r="AA365" i="12" s="1"/>
  <c r="Z367" i="12"/>
  <c r="Z366" i="12" s="1"/>
  <c r="Z365" i="12" s="1"/>
  <c r="Y367" i="12"/>
  <c r="Y366" i="12" s="1"/>
  <c r="Y365" i="12" s="1"/>
  <c r="AA363" i="12"/>
  <c r="AA362" i="12" s="1"/>
  <c r="AA361" i="12" s="1"/>
  <c r="Z363" i="12"/>
  <c r="Z362" i="12" s="1"/>
  <c r="Z361" i="12" s="1"/>
  <c r="Y363" i="12"/>
  <c r="Y362" i="12" s="1"/>
  <c r="Y361" i="12" s="1"/>
  <c r="AA357" i="12"/>
  <c r="AA356" i="12" s="1"/>
  <c r="AA355" i="12" s="1"/>
  <c r="AA354" i="12" s="1"/>
  <c r="Z357" i="12"/>
  <c r="Z356" i="12" s="1"/>
  <c r="Z355" i="12" s="1"/>
  <c r="Z354" i="12" s="1"/>
  <c r="Y357" i="12"/>
  <c r="Y356" i="12" s="1"/>
  <c r="Y355" i="12" s="1"/>
  <c r="Y354" i="12" s="1"/>
  <c r="AA352" i="12"/>
  <c r="AA351" i="12" s="1"/>
  <c r="AA350" i="12" s="1"/>
  <c r="Z352" i="12"/>
  <c r="Z351" i="12" s="1"/>
  <c r="Z350" i="12" s="1"/>
  <c r="Y352" i="12"/>
  <c r="Y351" i="12" s="1"/>
  <c r="Y350" i="12" s="1"/>
  <c r="AA348" i="12"/>
  <c r="AA347" i="12" s="1"/>
  <c r="Z348" i="12"/>
  <c r="Z347" i="12" s="1"/>
  <c r="Y348" i="12"/>
  <c r="Y347" i="12" s="1"/>
  <c r="AA345" i="12"/>
  <c r="AA344" i="12" s="1"/>
  <c r="Z345" i="12"/>
  <c r="Z344" i="12" s="1"/>
  <c r="Y345" i="12"/>
  <c r="Y344" i="12" s="1"/>
  <c r="AA342" i="12"/>
  <c r="AA341" i="12" s="1"/>
  <c r="Z342" i="12"/>
  <c r="Z341" i="12" s="1"/>
  <c r="Y342" i="12"/>
  <c r="Y341" i="12" s="1"/>
  <c r="AA338" i="12"/>
  <c r="AA337" i="12" s="1"/>
  <c r="AA336" i="12" s="1"/>
  <c r="Z338" i="12"/>
  <c r="Z337" i="12" s="1"/>
  <c r="Z336" i="12" s="1"/>
  <c r="Y338" i="12"/>
  <c r="Y337" i="12" s="1"/>
  <c r="Y336" i="12" s="1"/>
  <c r="AA331" i="12"/>
  <c r="AA330" i="12" s="1"/>
  <c r="AA329" i="12" s="1"/>
  <c r="AA328" i="12" s="1"/>
  <c r="AA327" i="12" s="1"/>
  <c r="Z331" i="12"/>
  <c r="Z330" i="12" s="1"/>
  <c r="Z329" i="12" s="1"/>
  <c r="Z328" i="12" s="1"/>
  <c r="Z327" i="12" s="1"/>
  <c r="Y331" i="12"/>
  <c r="Y330" i="12" s="1"/>
  <c r="Y329" i="12" s="1"/>
  <c r="Y328" i="12" s="1"/>
  <c r="Y327" i="12" s="1"/>
  <c r="AA325" i="12"/>
  <c r="AA324" i="12" s="1"/>
  <c r="AA323" i="12" s="1"/>
  <c r="Z325" i="12"/>
  <c r="Z324" i="12" s="1"/>
  <c r="Z323" i="12" s="1"/>
  <c r="Y325" i="12"/>
  <c r="Y324" i="12" s="1"/>
  <c r="Y323" i="12" s="1"/>
  <c r="AA320" i="12"/>
  <c r="AA319" i="12" s="1"/>
  <c r="AA318" i="12" s="1"/>
  <c r="Z320" i="12"/>
  <c r="Z319" i="12" s="1"/>
  <c r="Z318" i="12" s="1"/>
  <c r="Y320" i="12"/>
  <c r="Y319" i="12" s="1"/>
  <c r="Y318" i="12" s="1"/>
  <c r="AA316" i="12"/>
  <c r="AA315" i="12" s="1"/>
  <c r="AA314" i="12" s="1"/>
  <c r="Z316" i="12"/>
  <c r="Z315" i="12" s="1"/>
  <c r="Z314" i="12" s="1"/>
  <c r="Y316" i="12"/>
  <c r="Y315" i="12" s="1"/>
  <c r="Y314" i="12" s="1"/>
  <c r="AA312" i="12"/>
  <c r="AA311" i="12" s="1"/>
  <c r="Z312" i="12"/>
  <c r="Z311" i="12" s="1"/>
  <c r="Y312" i="12"/>
  <c r="Y311" i="12" s="1"/>
  <c r="AA309" i="12"/>
  <c r="AA308" i="12" s="1"/>
  <c r="Z309" i="12"/>
  <c r="Z308" i="12" s="1"/>
  <c r="Y309" i="12"/>
  <c r="Y308" i="12" s="1"/>
  <c r="AA305" i="12"/>
  <c r="AA304" i="12" s="1"/>
  <c r="AA303" i="12" s="1"/>
  <c r="Z305" i="12"/>
  <c r="Z304" i="12" s="1"/>
  <c r="Z303" i="12" s="1"/>
  <c r="Y305" i="12"/>
  <c r="Y304" i="12" s="1"/>
  <c r="Y303" i="12" s="1"/>
  <c r="AA301" i="12"/>
  <c r="AA300" i="12" s="1"/>
  <c r="AA299" i="12" s="1"/>
  <c r="Z301" i="12"/>
  <c r="Z300" i="12" s="1"/>
  <c r="Z299" i="12" s="1"/>
  <c r="Y301" i="12"/>
  <c r="Y300" i="12" s="1"/>
  <c r="Y299" i="12" s="1"/>
  <c r="AA295" i="12"/>
  <c r="AA294" i="12" s="1"/>
  <c r="AA293" i="12" s="1"/>
  <c r="Z295" i="12"/>
  <c r="Z294" i="12" s="1"/>
  <c r="Z293" i="12" s="1"/>
  <c r="Y295" i="12"/>
  <c r="Y294" i="12" s="1"/>
  <c r="Y293" i="12" s="1"/>
  <c r="AA290" i="12"/>
  <c r="Z290" i="12"/>
  <c r="Y290" i="12"/>
  <c r="AA288" i="12"/>
  <c r="Z288" i="12"/>
  <c r="Y288" i="12"/>
  <c r="AA283" i="12"/>
  <c r="Z283" i="12"/>
  <c r="Y283" i="12"/>
  <c r="AA281" i="12"/>
  <c r="Z281" i="12"/>
  <c r="Y281" i="12"/>
  <c r="AA277" i="12"/>
  <c r="AA276" i="12" s="1"/>
  <c r="AA275" i="12" s="1"/>
  <c r="Z277" i="12"/>
  <c r="Z276" i="12" s="1"/>
  <c r="Z275" i="12" s="1"/>
  <c r="Y277" i="12"/>
  <c r="Y276" i="12" s="1"/>
  <c r="Y275" i="12" s="1"/>
  <c r="AA271" i="12"/>
  <c r="AA270" i="12" s="1"/>
  <c r="AA269" i="12" s="1"/>
  <c r="Z271" i="12"/>
  <c r="Z270" i="12" s="1"/>
  <c r="Z269" i="12" s="1"/>
  <c r="Y271" i="12"/>
  <c r="Y270" i="12" s="1"/>
  <c r="Y269" i="12" s="1"/>
  <c r="AA267" i="12"/>
  <c r="Z267" i="12"/>
  <c r="Y267" i="12"/>
  <c r="AA265" i="12"/>
  <c r="Z265" i="12"/>
  <c r="Y265" i="12"/>
  <c r="AA261" i="12"/>
  <c r="AA260" i="12" s="1"/>
  <c r="AA259" i="12" s="1"/>
  <c r="Z261" i="12"/>
  <c r="Z260" i="12" s="1"/>
  <c r="Z259" i="12" s="1"/>
  <c r="Y261" i="12"/>
  <c r="Y260" i="12" s="1"/>
  <c r="Y259" i="12" s="1"/>
  <c r="AA252" i="12"/>
  <c r="Z252" i="12"/>
  <c r="Y252" i="12"/>
  <c r="AA250" i="12"/>
  <c r="Z250" i="12"/>
  <c r="Y250" i="12"/>
  <c r="AA246" i="12"/>
  <c r="AA245" i="12" s="1"/>
  <c r="AA244" i="12" s="1"/>
  <c r="Z246" i="12"/>
  <c r="Z245" i="12" s="1"/>
  <c r="Z244" i="12" s="1"/>
  <c r="Y246" i="12"/>
  <c r="Y245" i="12" s="1"/>
  <c r="Y244" i="12" s="1"/>
  <c r="AA242" i="12"/>
  <c r="AA241" i="12" s="1"/>
  <c r="AA240" i="12" s="1"/>
  <c r="Z242" i="12"/>
  <c r="Z241" i="12" s="1"/>
  <c r="Z240" i="12" s="1"/>
  <c r="Y242" i="12"/>
  <c r="Y241" i="12" s="1"/>
  <c r="Y240" i="12" s="1"/>
  <c r="AA238" i="12"/>
  <c r="Z238" i="12"/>
  <c r="Y238" i="12"/>
  <c r="AA236" i="12"/>
  <c r="Z236" i="12"/>
  <c r="Y236" i="12"/>
  <c r="AA230" i="12"/>
  <c r="AA229" i="12" s="1"/>
  <c r="AA228" i="12" s="1"/>
  <c r="Z230" i="12"/>
  <c r="Z229" i="12" s="1"/>
  <c r="Z228" i="12" s="1"/>
  <c r="Y230" i="12"/>
  <c r="Y229" i="12" s="1"/>
  <c r="Y228" i="12" s="1"/>
  <c r="AA226" i="12"/>
  <c r="AA225" i="12" s="1"/>
  <c r="AA224" i="12" s="1"/>
  <c r="Z226" i="12"/>
  <c r="Z225" i="12" s="1"/>
  <c r="Z224" i="12" s="1"/>
  <c r="Y226" i="12"/>
  <c r="Y225" i="12" s="1"/>
  <c r="Y224" i="12" s="1"/>
  <c r="AA222" i="12"/>
  <c r="AA221" i="12" s="1"/>
  <c r="Z222" i="12"/>
  <c r="Z221" i="12" s="1"/>
  <c r="Y222" i="12"/>
  <c r="Y221" i="12" s="1"/>
  <c r="AA219" i="12"/>
  <c r="AA218" i="12" s="1"/>
  <c r="Z219" i="12"/>
  <c r="Z218" i="12" s="1"/>
  <c r="Y219" i="12"/>
  <c r="Y218" i="12" s="1"/>
  <c r="AA215" i="12"/>
  <c r="Z215" i="12"/>
  <c r="Y215" i="12"/>
  <c r="AA213" i="12"/>
  <c r="Z213" i="12"/>
  <c r="Y213" i="12"/>
  <c r="AA209" i="12"/>
  <c r="Z209" i="12"/>
  <c r="Y209" i="12"/>
  <c r="AA207" i="12"/>
  <c r="Z207" i="12"/>
  <c r="Y207" i="12"/>
  <c r="AA200" i="12"/>
  <c r="AA199" i="12" s="1"/>
  <c r="AA198" i="12" s="1"/>
  <c r="Z200" i="12"/>
  <c r="Z199" i="12" s="1"/>
  <c r="Z198" i="12" s="1"/>
  <c r="Y200" i="12"/>
  <c r="Y199" i="12" s="1"/>
  <c r="Y198" i="12" s="1"/>
  <c r="AA196" i="12"/>
  <c r="AA195" i="12" s="1"/>
  <c r="AA194" i="12" s="1"/>
  <c r="Z196" i="12"/>
  <c r="Z195" i="12" s="1"/>
  <c r="Z194" i="12" s="1"/>
  <c r="Y196" i="12"/>
  <c r="Y195" i="12" s="1"/>
  <c r="Y194" i="12" s="1"/>
  <c r="AA192" i="12"/>
  <c r="AA191" i="12" s="1"/>
  <c r="AA190" i="12" s="1"/>
  <c r="Z192" i="12"/>
  <c r="Z191" i="12" s="1"/>
  <c r="Z190" i="12" s="1"/>
  <c r="Y192" i="12"/>
  <c r="Y191" i="12" s="1"/>
  <c r="Y190" i="12" s="1"/>
  <c r="AA187" i="12"/>
  <c r="AA186" i="12" s="1"/>
  <c r="AA185" i="12" s="1"/>
  <c r="Z187" i="12"/>
  <c r="Z186" i="12" s="1"/>
  <c r="Z185" i="12" s="1"/>
  <c r="Y187" i="12"/>
  <c r="Y186" i="12" s="1"/>
  <c r="Y185" i="12" s="1"/>
  <c r="AA183" i="12"/>
  <c r="AA182" i="12" s="1"/>
  <c r="AA181" i="12" s="1"/>
  <c r="Z183" i="12"/>
  <c r="Z182" i="12" s="1"/>
  <c r="Z181" i="12" s="1"/>
  <c r="Y183" i="12"/>
  <c r="Y182" i="12" s="1"/>
  <c r="Y181" i="12" s="1"/>
  <c r="AA178" i="12"/>
  <c r="AA177" i="12" s="1"/>
  <c r="Z178" i="12"/>
  <c r="Z177" i="12" s="1"/>
  <c r="Y178" i="12"/>
  <c r="Y177" i="12" s="1"/>
  <c r="AA175" i="12"/>
  <c r="AA174" i="12" s="1"/>
  <c r="Z175" i="12"/>
  <c r="Z174" i="12" s="1"/>
  <c r="Y175" i="12"/>
  <c r="Y174" i="12" s="1"/>
  <c r="AA171" i="12"/>
  <c r="AA170" i="12" s="1"/>
  <c r="AA169" i="12" s="1"/>
  <c r="Z171" i="12"/>
  <c r="Z170" i="12" s="1"/>
  <c r="Z169" i="12" s="1"/>
  <c r="Y171" i="12"/>
  <c r="Y170" i="12" s="1"/>
  <c r="Y169" i="12" s="1"/>
  <c r="AA165" i="12"/>
  <c r="AA164" i="12" s="1"/>
  <c r="AA163" i="12" s="1"/>
  <c r="Z165" i="12"/>
  <c r="Z164" i="12" s="1"/>
  <c r="Z163" i="12" s="1"/>
  <c r="Y165" i="12"/>
  <c r="Y164" i="12" s="1"/>
  <c r="Y163" i="12" s="1"/>
  <c r="AA161" i="12"/>
  <c r="AA160" i="12" s="1"/>
  <c r="AA159" i="12" s="1"/>
  <c r="Z161" i="12"/>
  <c r="Z160" i="12" s="1"/>
  <c r="Z159" i="12" s="1"/>
  <c r="Y161" i="12"/>
  <c r="Y160" i="12" s="1"/>
  <c r="Y159" i="12" s="1"/>
  <c r="AA156" i="12"/>
  <c r="AA155" i="12" s="1"/>
  <c r="Z156" i="12"/>
  <c r="Z155" i="12" s="1"/>
  <c r="Y156" i="12"/>
  <c r="Y155" i="12" s="1"/>
  <c r="AA153" i="12"/>
  <c r="AA152" i="12" s="1"/>
  <c r="Z153" i="12"/>
  <c r="Z152" i="12" s="1"/>
  <c r="Y153" i="12"/>
  <c r="Y152" i="12" s="1"/>
  <c r="AA149" i="12"/>
  <c r="AA148" i="12" s="1"/>
  <c r="Z149" i="12"/>
  <c r="Z148" i="12" s="1"/>
  <c r="Y149" i="12"/>
  <c r="Y148" i="12" s="1"/>
  <c r="AA146" i="12"/>
  <c r="AA145" i="12" s="1"/>
  <c r="Z146" i="12"/>
  <c r="Z145" i="12" s="1"/>
  <c r="Y146" i="12"/>
  <c r="Y145" i="12" s="1"/>
  <c r="AA143" i="12"/>
  <c r="AA142" i="12" s="1"/>
  <c r="Z143" i="12"/>
  <c r="Z142" i="12" s="1"/>
  <c r="Y143" i="12"/>
  <c r="Y142" i="12" s="1"/>
  <c r="AA138" i="12"/>
  <c r="AA137" i="12" s="1"/>
  <c r="AA136" i="12" s="1"/>
  <c r="Z138" i="12"/>
  <c r="Z137" i="12" s="1"/>
  <c r="Z136" i="12" s="1"/>
  <c r="Y138" i="12"/>
  <c r="Y137" i="12" s="1"/>
  <c r="Y136" i="12" s="1"/>
  <c r="AA134" i="12"/>
  <c r="AA133" i="12" s="1"/>
  <c r="AA132" i="12" s="1"/>
  <c r="Z134" i="12"/>
  <c r="Z133" i="12" s="1"/>
  <c r="Z132" i="12" s="1"/>
  <c r="Y134" i="12"/>
  <c r="Y133" i="12" s="1"/>
  <c r="Y132" i="12" s="1"/>
  <c r="AA129" i="12"/>
  <c r="AA128" i="12" s="1"/>
  <c r="AA127" i="12" s="1"/>
  <c r="Z129" i="12"/>
  <c r="Z128" i="12" s="1"/>
  <c r="Z127" i="12" s="1"/>
  <c r="Y129" i="12"/>
  <c r="Y128" i="12" s="1"/>
  <c r="Y127" i="12" s="1"/>
  <c r="AA125" i="12"/>
  <c r="AA124" i="12" s="1"/>
  <c r="Z125" i="12"/>
  <c r="Z124" i="12" s="1"/>
  <c r="Y125" i="12"/>
  <c r="Y124" i="12" s="1"/>
  <c r="AA122" i="12"/>
  <c r="AA121" i="12" s="1"/>
  <c r="Z122" i="12"/>
  <c r="Z121" i="12" s="1"/>
  <c r="Y122" i="12"/>
  <c r="Y121" i="12" s="1"/>
  <c r="AA118" i="12"/>
  <c r="AA117" i="12" s="1"/>
  <c r="Z118" i="12"/>
  <c r="Z117" i="12" s="1"/>
  <c r="Y118" i="12"/>
  <c r="Y117" i="12" s="1"/>
  <c r="AA115" i="12"/>
  <c r="AA114" i="12" s="1"/>
  <c r="Z115" i="12"/>
  <c r="Z114" i="12" s="1"/>
  <c r="Y115" i="12"/>
  <c r="Y114" i="12" s="1"/>
  <c r="AA112" i="12"/>
  <c r="AA111" i="12" s="1"/>
  <c r="Z112" i="12"/>
  <c r="Z111" i="12" s="1"/>
  <c r="Y112" i="12"/>
  <c r="Y111" i="12" s="1"/>
  <c r="AA105" i="12"/>
  <c r="Z105" i="12"/>
  <c r="Y105" i="12"/>
  <c r="AA103" i="12"/>
  <c r="Z103" i="12"/>
  <c r="Y103" i="12"/>
  <c r="AA98" i="12"/>
  <c r="AA97" i="12" s="1"/>
  <c r="AA96" i="12" s="1"/>
  <c r="AA95" i="12" s="1"/>
  <c r="Z98" i="12"/>
  <c r="Z97" i="12" s="1"/>
  <c r="Z96" i="12" s="1"/>
  <c r="Z95" i="12" s="1"/>
  <c r="Y98" i="12"/>
  <c r="Y97" i="12" s="1"/>
  <c r="Y96" i="12" s="1"/>
  <c r="Y95" i="12" s="1"/>
  <c r="AA93" i="12"/>
  <c r="AA92" i="12" s="1"/>
  <c r="AA91" i="12" s="1"/>
  <c r="AA90" i="12" s="1"/>
  <c r="Z93" i="12"/>
  <c r="Z92" i="12" s="1"/>
  <c r="Z91" i="12" s="1"/>
  <c r="Z90" i="12" s="1"/>
  <c r="Y93" i="12"/>
  <c r="Y92" i="12" s="1"/>
  <c r="Y91" i="12" s="1"/>
  <c r="Y90" i="12" s="1"/>
  <c r="AA86" i="12"/>
  <c r="AA85" i="12" s="1"/>
  <c r="AA84" i="12" s="1"/>
  <c r="Z86" i="12"/>
  <c r="Z85" i="12" s="1"/>
  <c r="Z84" i="12" s="1"/>
  <c r="Y86" i="12"/>
  <c r="Y85" i="12" s="1"/>
  <c r="Y84" i="12" s="1"/>
  <c r="AA82" i="12"/>
  <c r="Z82" i="12"/>
  <c r="Y82" i="12"/>
  <c r="AA79" i="12"/>
  <c r="Z79" i="12"/>
  <c r="Y79" i="12"/>
  <c r="AA76" i="12"/>
  <c r="Z76" i="12"/>
  <c r="Y76" i="12"/>
  <c r="AA72" i="12"/>
  <c r="AA71" i="12" s="1"/>
  <c r="Z72" i="12"/>
  <c r="Z71" i="12" s="1"/>
  <c r="Y72" i="12"/>
  <c r="Y71" i="12" s="1"/>
  <c r="AA68" i="12"/>
  <c r="Z68" i="12"/>
  <c r="Y68" i="12"/>
  <c r="AA66" i="12"/>
  <c r="Z66" i="12"/>
  <c r="Y66" i="12"/>
  <c r="AA63" i="12"/>
  <c r="AA62" i="12" s="1"/>
  <c r="Z63" i="12"/>
  <c r="Z62" i="12" s="1"/>
  <c r="Y63" i="12"/>
  <c r="Y62" i="12" s="1"/>
  <c r="AA57" i="12"/>
  <c r="AA56" i="12" s="1"/>
  <c r="Z57" i="12"/>
  <c r="Z56" i="12" s="1"/>
  <c r="Y57" i="12"/>
  <c r="Y56" i="12" s="1"/>
  <c r="AA54" i="12"/>
  <c r="AA53" i="12" s="1"/>
  <c r="Z54" i="12"/>
  <c r="Z53" i="12" s="1"/>
  <c r="Y54" i="12"/>
  <c r="Y53" i="12" s="1"/>
  <c r="AA49" i="12"/>
  <c r="AA48" i="12" s="1"/>
  <c r="AA47" i="12" s="1"/>
  <c r="Z49" i="12"/>
  <c r="Z48" i="12" s="1"/>
  <c r="Z47" i="12" s="1"/>
  <c r="Y49" i="12"/>
  <c r="Y48" i="12" s="1"/>
  <c r="Y47" i="12" s="1"/>
  <c r="AA45" i="12"/>
  <c r="AA44" i="12" s="1"/>
  <c r="AA43" i="12" s="1"/>
  <c r="Z45" i="12"/>
  <c r="Z44" i="12" s="1"/>
  <c r="Z43" i="12" s="1"/>
  <c r="Y45" i="12"/>
  <c r="Y44" i="12" s="1"/>
  <c r="Y43" i="12" s="1"/>
  <c r="AA41" i="12"/>
  <c r="AA40" i="12" s="1"/>
  <c r="AA39" i="12" s="1"/>
  <c r="Z41" i="12"/>
  <c r="Z40" i="12" s="1"/>
  <c r="Z39" i="12" s="1"/>
  <c r="Y41" i="12"/>
  <c r="Y40" i="12" s="1"/>
  <c r="Y39" i="12" s="1"/>
  <c r="AA36" i="12"/>
  <c r="AA35" i="12" s="1"/>
  <c r="AA34" i="12" s="1"/>
  <c r="Z36" i="12"/>
  <c r="Z35" i="12" s="1"/>
  <c r="Z34" i="12" s="1"/>
  <c r="Y36" i="12"/>
  <c r="Y35" i="12" s="1"/>
  <c r="Y34" i="12" s="1"/>
  <c r="AA32" i="12"/>
  <c r="AA31" i="12" s="1"/>
  <c r="AA30" i="12" s="1"/>
  <c r="Z32" i="12"/>
  <c r="Z31" i="12" s="1"/>
  <c r="Z30" i="12" s="1"/>
  <c r="Y32" i="12"/>
  <c r="Y31" i="12" s="1"/>
  <c r="Y30" i="12" s="1"/>
  <c r="AA28" i="12"/>
  <c r="AA27" i="12" s="1"/>
  <c r="AA26" i="12" s="1"/>
  <c r="Z28" i="12"/>
  <c r="Z27" i="12" s="1"/>
  <c r="Z26" i="12" s="1"/>
  <c r="Y28" i="12"/>
  <c r="Y27" i="12" s="1"/>
  <c r="Y26" i="12" s="1"/>
  <c r="AA24" i="12"/>
  <c r="AA23" i="12" s="1"/>
  <c r="Z24" i="12"/>
  <c r="Z23" i="12" s="1"/>
  <c r="Y24" i="12"/>
  <c r="Y23" i="12" s="1"/>
  <c r="AA21" i="12"/>
  <c r="AA20" i="12" s="1"/>
  <c r="Z21" i="12"/>
  <c r="Z20" i="12" s="1"/>
  <c r="Y21" i="12"/>
  <c r="Y20" i="12" s="1"/>
  <c r="X1697" i="12" l="1"/>
  <c r="AD1697" i="12" s="1"/>
  <c r="AD1698" i="12"/>
  <c r="W1697" i="12"/>
  <c r="AC1697" i="12" s="1"/>
  <c r="AC1698" i="12"/>
  <c r="V1697" i="12"/>
  <c r="AB1697" i="12" s="1"/>
  <c r="AB1698" i="12"/>
  <c r="Y1513" i="12"/>
  <c r="AA1513" i="12"/>
  <c r="Z1513" i="12"/>
  <c r="Z1238" i="12"/>
  <c r="Y1238" i="12"/>
  <c r="AA1238" i="12"/>
  <c r="AA1404" i="12"/>
  <c r="Z1404" i="12"/>
  <c r="Y1404" i="12"/>
  <c r="AA1576" i="12"/>
  <c r="Y1576" i="12"/>
  <c r="Z1576" i="12"/>
  <c r="Z1688" i="12"/>
  <c r="Y1688" i="12"/>
  <c r="AA1688" i="12"/>
  <c r="Z1731" i="12"/>
  <c r="Z2142" i="12"/>
  <c r="Y2170" i="12"/>
  <c r="Y307" i="12"/>
  <c r="Y298" i="12" s="1"/>
  <c r="Y297" i="12" s="1"/>
  <c r="Y264" i="12"/>
  <c r="Y263" i="12" s="1"/>
  <c r="Y254" i="12" s="1"/>
  <c r="Y280" i="12"/>
  <c r="Y279" i="12" s="1"/>
  <c r="AA307" i="12"/>
  <c r="AA298" i="12" s="1"/>
  <c r="AA297" i="12" s="1"/>
  <c r="AA1104" i="12"/>
  <c r="AA1103" i="12" s="1"/>
  <c r="AA1097" i="12" s="1"/>
  <c r="Z1989" i="12"/>
  <c r="Z1978" i="12" s="1"/>
  <c r="AA2170" i="12"/>
  <c r="Y2177" i="12"/>
  <c r="AA1566" i="12"/>
  <c r="AA1565" i="12" s="1"/>
  <c r="AA2025" i="12"/>
  <c r="AA2020" i="12" s="1"/>
  <c r="AA65" i="12"/>
  <c r="AA61" i="12" s="1"/>
  <c r="Z120" i="12"/>
  <c r="AA496" i="12"/>
  <c r="Z620" i="12"/>
  <c r="Z619" i="12" s="1"/>
  <c r="Y658" i="12"/>
  <c r="Y648" i="12" s="1"/>
  <c r="Y647" i="12" s="1"/>
  <c r="Y1198" i="12"/>
  <c r="Y1185" i="12" s="1"/>
  <c r="AA2152" i="12"/>
  <c r="Z65" i="12"/>
  <c r="Z61" i="12" s="1"/>
  <c r="AA102" i="12"/>
  <c r="AA101" i="12" s="1"/>
  <c r="AA100" i="12" s="1"/>
  <c r="AA89" i="12" s="1"/>
  <c r="Z158" i="12"/>
  <c r="Z658" i="12"/>
  <c r="Z648" i="12" s="1"/>
  <c r="Z647" i="12" s="1"/>
  <c r="Y674" i="12"/>
  <c r="Y673" i="12" s="1"/>
  <c r="Y702" i="12"/>
  <c r="Y701" i="12" s="1"/>
  <c r="Y800" i="12"/>
  <c r="AA1198" i="12"/>
  <c r="AA1185" i="12" s="1"/>
  <c r="Z1427" i="12"/>
  <c r="Z1886" i="12"/>
  <c r="AA1886" i="12"/>
  <c r="Y2456" i="12"/>
  <c r="Y2451" i="12" s="1"/>
  <c r="Y110" i="12"/>
  <c r="Y287" i="12"/>
  <c r="Y286" i="12" s="1"/>
  <c r="Y274" i="12" s="1"/>
  <c r="Y273" i="12" s="1"/>
  <c r="AA2110" i="12"/>
  <c r="AA2109" i="12" s="1"/>
  <c r="Y2239" i="12"/>
  <c r="Y2238" i="12" s="1"/>
  <c r="Z287" i="12"/>
  <c r="Z286" i="12" s="1"/>
  <c r="AA287" i="12"/>
  <c r="AA286" i="12" s="1"/>
  <c r="Z909" i="12"/>
  <c r="Y1418" i="12"/>
  <c r="Y1417" i="12" s="1"/>
  <c r="Z1496" i="12"/>
  <c r="Y2110" i="12"/>
  <c r="Y2109" i="12" s="1"/>
  <c r="Z2170" i="12"/>
  <c r="Z2239" i="12"/>
  <c r="Z2238" i="12" s="1"/>
  <c r="Z1198" i="12"/>
  <c r="Z1185" i="12" s="1"/>
  <c r="Z307" i="12"/>
  <c r="Z298" i="12" s="1"/>
  <c r="Z297" i="12" s="1"/>
  <c r="AA151" i="12"/>
  <c r="AA206" i="12"/>
  <c r="AA205" i="12" s="1"/>
  <c r="AA529" i="12"/>
  <c r="AA528" i="12" s="1"/>
  <c r="AA757" i="12"/>
  <c r="Y812" i="12"/>
  <c r="Y811" i="12" s="1"/>
  <c r="Y810" i="12" s="1"/>
  <c r="AA909" i="12"/>
  <c r="Y2050" i="12"/>
  <c r="Y2049" i="12" s="1"/>
  <c r="Y2102" i="12"/>
  <c r="Z2328" i="12"/>
  <c r="AA2342" i="12"/>
  <c r="AA2337" i="12" s="1"/>
  <c r="AA2381" i="12"/>
  <c r="AA2376" i="12" s="1"/>
  <c r="AA2370" i="12" s="1"/>
  <c r="AA2399" i="12"/>
  <c r="AA2394" i="12" s="1"/>
  <c r="Y151" i="12"/>
  <c r="Z173" i="12"/>
  <c r="Z168" i="12" s="1"/>
  <c r="Y206" i="12"/>
  <c r="Y205" i="12" s="1"/>
  <c r="Z206" i="12"/>
  <c r="Z205" i="12" s="1"/>
  <c r="Y529" i="12"/>
  <c r="Y528" i="12" s="1"/>
  <c r="Z636" i="12"/>
  <c r="Z635" i="12" s="1"/>
  <c r="Z702" i="12"/>
  <c r="Z701" i="12" s="1"/>
  <c r="AA702" i="12"/>
  <c r="AA701" i="12" s="1"/>
  <c r="AA886" i="12"/>
  <c r="AA865" i="12" s="1"/>
  <c r="Z1218" i="12"/>
  <c r="AA1359" i="12"/>
  <c r="Y1631" i="12"/>
  <c r="Y1630" i="12" s="1"/>
  <c r="Z2025" i="12"/>
  <c r="Z2020" i="12" s="1"/>
  <c r="AA2102" i="12"/>
  <c r="Y2279" i="12"/>
  <c r="Y2381" i="12"/>
  <c r="Y2376" i="12" s="1"/>
  <c r="Y2370" i="12" s="1"/>
  <c r="Y189" i="12"/>
  <c r="Z19" i="12"/>
  <c r="Z18" i="12" s="1"/>
  <c r="Y75" i="12"/>
  <c r="Y70" i="12" s="1"/>
  <c r="Y131" i="12"/>
  <c r="Y158" i="12"/>
  <c r="Z212" i="12"/>
  <c r="Z211" i="12" s="1"/>
  <c r="AA212" i="12"/>
  <c r="AA211" i="12" s="1"/>
  <c r="Y249" i="12"/>
  <c r="Y248" i="12" s="1"/>
  <c r="AA360" i="12"/>
  <c r="AA359" i="12" s="1"/>
  <c r="Z441" i="12"/>
  <c r="Z440" i="12" s="1"/>
  <c r="Z439" i="12" s="1"/>
  <c r="AA441" i="12"/>
  <c r="AA440" i="12" s="1"/>
  <c r="AA439" i="12" s="1"/>
  <c r="Y692" i="12"/>
  <c r="Y691" i="12" s="1"/>
  <c r="Z692" i="12"/>
  <c r="Z691" i="12" s="1"/>
  <c r="AA1611" i="12"/>
  <c r="AA1631" i="12"/>
  <c r="AA1630" i="12" s="1"/>
  <c r="Z2110" i="12"/>
  <c r="Z2109" i="12" s="1"/>
  <c r="AA180" i="12"/>
  <c r="Z812" i="12"/>
  <c r="Z811" i="12" s="1"/>
  <c r="Z810" i="12" s="1"/>
  <c r="Z1130" i="12"/>
  <c r="AA2294" i="12"/>
  <c r="Y2320" i="12"/>
  <c r="AA2456" i="12"/>
  <c r="AA2451" i="12" s="1"/>
  <c r="Z131" i="12"/>
  <c r="AA75" i="12"/>
  <c r="AA70" i="12" s="1"/>
  <c r="Z189" i="12"/>
  <c r="Z217" i="12"/>
  <c r="AA412" i="12"/>
  <c r="AA411" i="12" s="1"/>
  <c r="AA430" i="12"/>
  <c r="AA429" i="12" s="1"/>
  <c r="AA406" i="12"/>
  <c r="AA405" i="12" s="1"/>
  <c r="AA424" i="12"/>
  <c r="AA423" i="12" s="1"/>
  <c r="Y441" i="12"/>
  <c r="Y440" i="12" s="1"/>
  <c r="Y439" i="12" s="1"/>
  <c r="Z467" i="12"/>
  <c r="Z463" i="12" s="1"/>
  <c r="Y496" i="12"/>
  <c r="AA503" i="12"/>
  <c r="AA576" i="12"/>
  <c r="AA575" i="12" s="1"/>
  <c r="AA692" i="12"/>
  <c r="AA691" i="12" s="1"/>
  <c r="Z886" i="12"/>
  <c r="Z865" i="12" s="1"/>
  <c r="Y1104" i="12"/>
  <c r="Y1103" i="12" s="1"/>
  <c r="Y1097" i="12" s="1"/>
  <c r="AA1218" i="12"/>
  <c r="AA1589" i="12"/>
  <c r="Y1749" i="12"/>
  <c r="Y1770" i="12"/>
  <c r="Y1769" i="12" s="1"/>
  <c r="Y1904" i="12"/>
  <c r="Z2062" i="12"/>
  <c r="Z2061" i="12" s="1"/>
  <c r="Z2060" i="12" s="1"/>
  <c r="AA2062" i="12"/>
  <c r="AA2061" i="12" s="1"/>
  <c r="AA2060" i="12" s="1"/>
  <c r="Y2089" i="12"/>
  <c r="AA2264" i="12"/>
  <c r="Z2279" i="12"/>
  <c r="Z2342" i="12"/>
  <c r="Z2337" i="12" s="1"/>
  <c r="Y2360" i="12"/>
  <c r="Y2355" i="12" s="1"/>
  <c r="Y2349" i="12" s="1"/>
  <c r="AA2360" i="12"/>
  <c r="AA2355" i="12" s="1"/>
  <c r="AA2349" i="12" s="1"/>
  <c r="Y712" i="12"/>
  <c r="Y708" i="12" s="1"/>
  <c r="Z721" i="12"/>
  <c r="Y820" i="12"/>
  <c r="Y819" i="12" s="1"/>
  <c r="Z829" i="12"/>
  <c r="Z828" i="12" s="1"/>
  <c r="Z1072" i="12"/>
  <c r="Z1068" i="12" s="1"/>
  <c r="AA1620" i="12"/>
  <c r="Y1895" i="12"/>
  <c r="AA2121" i="12"/>
  <c r="AA2239" i="12"/>
  <c r="AA2238" i="12" s="1"/>
  <c r="Y2294" i="12"/>
  <c r="Z529" i="12"/>
  <c r="Z528" i="12" s="1"/>
  <c r="Z496" i="12"/>
  <c r="Z1104" i="12"/>
  <c r="Z1103" i="12" s="1"/>
  <c r="Z1097" i="12" s="1"/>
  <c r="Z151" i="12"/>
  <c r="Y1006" i="12"/>
  <c r="Y1427" i="12"/>
  <c r="Y52" i="12"/>
  <c r="Y51" i="12" s="1"/>
  <c r="Z235" i="12"/>
  <c r="Z234" i="12" s="1"/>
  <c r="AA235" i="12"/>
  <c r="AA234" i="12" s="1"/>
  <c r="Z264" i="12"/>
  <c r="Z263" i="12" s="1"/>
  <c r="Z254" i="12" s="1"/>
  <c r="AA264" i="12"/>
  <c r="AA263" i="12" s="1"/>
  <c r="AA254" i="12" s="1"/>
  <c r="Z340" i="12"/>
  <c r="Z335" i="12" s="1"/>
  <c r="Z334" i="12" s="1"/>
  <c r="Z360" i="12"/>
  <c r="Z359" i="12" s="1"/>
  <c r="AA523" i="12"/>
  <c r="AA522" i="12" s="1"/>
  <c r="Y563" i="12"/>
  <c r="Y562" i="12" s="1"/>
  <c r="Y603" i="12"/>
  <c r="Y602" i="12" s="1"/>
  <c r="Y636" i="12"/>
  <c r="Y635" i="12" s="1"/>
  <c r="AA642" i="12"/>
  <c r="AA641" i="12" s="1"/>
  <c r="AA721" i="12"/>
  <c r="Z757" i="12"/>
  <c r="Y774" i="12"/>
  <c r="Y767" i="12" s="1"/>
  <c r="Z774" i="12"/>
  <c r="Z767" i="12" s="1"/>
  <c r="Y795" i="12"/>
  <c r="Y794" i="12" s="1"/>
  <c r="Z795" i="12"/>
  <c r="Z794" i="12" s="1"/>
  <c r="Y829" i="12"/>
  <c r="Y828" i="12" s="1"/>
  <c r="Z1080" i="12"/>
  <c r="Z1079" i="12" s="1"/>
  <c r="Z1620" i="12"/>
  <c r="Z712" i="12"/>
  <c r="Z708" i="12" s="1"/>
  <c r="Y1113" i="12"/>
  <c r="Z2456" i="12"/>
  <c r="Z2451" i="12" s="1"/>
  <c r="Z2466" i="12"/>
  <c r="Y38" i="12"/>
  <c r="AA52" i="12"/>
  <c r="AA51" i="12" s="1"/>
  <c r="Y65" i="12"/>
  <c r="Y61" i="12" s="1"/>
  <c r="Z102" i="12"/>
  <c r="Z101" i="12" s="1"/>
  <c r="Z100" i="12" s="1"/>
  <c r="Z89" i="12" s="1"/>
  <c r="Y235" i="12"/>
  <c r="Y234" i="12" s="1"/>
  <c r="AA774" i="12"/>
  <c r="AA767" i="12" s="1"/>
  <c r="AA795" i="12"/>
  <c r="AA794" i="12" s="1"/>
  <c r="Y909" i="12"/>
  <c r="Y1123" i="12"/>
  <c r="Y1205" i="12"/>
  <c r="AA1205" i="12"/>
  <c r="Z1756" i="12"/>
  <c r="Z1904" i="12"/>
  <c r="AA2131" i="12"/>
  <c r="Z1113" i="12"/>
  <c r="Y1496" i="12"/>
  <c r="Y1566" i="12"/>
  <c r="Y1565" i="12" s="1"/>
  <c r="Z1599" i="12"/>
  <c r="Z1895" i="12"/>
  <c r="Y1916" i="12"/>
  <c r="Y1915" i="12" s="1"/>
  <c r="Y2037" i="12"/>
  <c r="Y2032" i="12" s="1"/>
  <c r="Z2089" i="12"/>
  <c r="AA2220" i="12"/>
  <c r="Y2342" i="12"/>
  <c r="Y2337" i="12" s="1"/>
  <c r="Y2399" i="12"/>
  <c r="Y2394" i="12" s="1"/>
  <c r="AA2484" i="12"/>
  <c r="AA2483" i="12" s="1"/>
  <c r="AA2482" i="12" s="1"/>
  <c r="Y1886" i="12"/>
  <c r="Y1942" i="12"/>
  <c r="Y1941" i="12" s="1"/>
  <c r="Y1940" i="12" s="1"/>
  <c r="Z2050" i="12"/>
  <c r="Z2049" i="12" s="1"/>
  <c r="AA2078" i="12"/>
  <c r="AA2077" i="12" s="1"/>
  <c r="AA2142" i="12"/>
  <c r="Z2294" i="12"/>
  <c r="AA1427" i="12"/>
  <c r="Y1454" i="12"/>
  <c r="AA1496" i="12"/>
  <c r="Y1722" i="12"/>
  <c r="Z1741" i="12"/>
  <c r="Y1741" i="12"/>
  <c r="AA1904" i="12"/>
  <c r="AA1916" i="12"/>
  <c r="AA1915" i="12" s="1"/>
  <c r="Z2131" i="12"/>
  <c r="Z38" i="12"/>
  <c r="Z110" i="12"/>
  <c r="AA19" i="12"/>
  <c r="AA18" i="12" s="1"/>
  <c r="Y19" i="12"/>
  <c r="Y18" i="12" s="1"/>
  <c r="AA38" i="12"/>
  <c r="Z52" i="12"/>
  <c r="Z51" i="12" s="1"/>
  <c r="AA217" i="12"/>
  <c r="Z585" i="12"/>
  <c r="Z584" i="12" s="1"/>
  <c r="AA612" i="12"/>
  <c r="Z736" i="12"/>
  <c r="Y849" i="12"/>
  <c r="Y848" i="12" s="1"/>
  <c r="Z1006" i="12"/>
  <c r="Z180" i="12"/>
  <c r="Z1566" i="12"/>
  <c r="Z1565" i="12" s="1"/>
  <c r="AA110" i="12"/>
  <c r="Y371" i="12"/>
  <c r="Y180" i="12"/>
  <c r="Y217" i="12"/>
  <c r="Y620" i="12"/>
  <c r="Y619" i="12" s="1"/>
  <c r="Z1528" i="12"/>
  <c r="Y212" i="12"/>
  <c r="Y211" i="12" s="1"/>
  <c r="Z249" i="12"/>
  <c r="Z248" i="12" s="1"/>
  <c r="AA249" i="12"/>
  <c r="AA248" i="12" s="1"/>
  <c r="Z280" i="12"/>
  <c r="Z279" i="12" s="1"/>
  <c r="AA280" i="12"/>
  <c r="AA279" i="12" s="1"/>
  <c r="Z406" i="12"/>
  <c r="Z405" i="12" s="1"/>
  <c r="Z412" i="12"/>
  <c r="Z411" i="12" s="1"/>
  <c r="Y424" i="12"/>
  <c r="Y423" i="12" s="1"/>
  <c r="Y430" i="12"/>
  <c r="Y429" i="12" s="1"/>
  <c r="Y458" i="12"/>
  <c r="Y457" i="12" s="1"/>
  <c r="Z458" i="12"/>
  <c r="Z457" i="12" s="1"/>
  <c r="Y467" i="12"/>
  <c r="Y463" i="12" s="1"/>
  <c r="Y503" i="12"/>
  <c r="Y523" i="12"/>
  <c r="Y522" i="12" s="1"/>
  <c r="AA547" i="12"/>
  <c r="AA546" i="12" s="1"/>
  <c r="AA545" i="12" s="1"/>
  <c r="AA544" i="12" s="1"/>
  <c r="Y576" i="12"/>
  <c r="Y575" i="12" s="1"/>
  <c r="Z603" i="12"/>
  <c r="Z602" i="12" s="1"/>
  <c r="Z612" i="12"/>
  <c r="Z642" i="12"/>
  <c r="Z641" i="12" s="1"/>
  <c r="Y729" i="12"/>
  <c r="Y728" i="12" s="1"/>
  <c r="Z729" i="12"/>
  <c r="Z728" i="12" s="1"/>
  <c r="AA736" i="12"/>
  <c r="Y784" i="12"/>
  <c r="Y783" i="12" s="1"/>
  <c r="Z784" i="12"/>
  <c r="Z783" i="12" s="1"/>
  <c r="Z849" i="12"/>
  <c r="Z848" i="12" s="1"/>
  <c r="Y969" i="12"/>
  <c r="Y968" i="12" s="1"/>
  <c r="Y919" i="12" s="1"/>
  <c r="Z969" i="12"/>
  <c r="Z968" i="12" s="1"/>
  <c r="Z919" i="12" s="1"/>
  <c r="Y1072" i="12"/>
  <c r="Y1068" i="12" s="1"/>
  <c r="Y1080" i="12"/>
  <c r="Y1079" i="12" s="1"/>
  <c r="Y1168" i="12"/>
  <c r="Z1418" i="12"/>
  <c r="Z1417" i="12" s="1"/>
  <c r="Z1611" i="12"/>
  <c r="AA1731" i="12"/>
  <c r="Y1832" i="12"/>
  <c r="AA563" i="12"/>
  <c r="AA562" i="12" s="1"/>
  <c r="Z800" i="12"/>
  <c r="AA829" i="12"/>
  <c r="AA828" i="12" s="1"/>
  <c r="AA849" i="12"/>
  <c r="AA848" i="12" s="1"/>
  <c r="AA1006" i="12"/>
  <c r="Y1218" i="12"/>
  <c r="Z1454" i="12"/>
  <c r="Y1620" i="12"/>
  <c r="Z1749" i="12"/>
  <c r="Y102" i="12"/>
  <c r="Y101" i="12" s="1"/>
  <c r="Y100" i="12" s="1"/>
  <c r="Y89" i="12" s="1"/>
  <c r="AA131" i="12"/>
  <c r="Z141" i="12"/>
  <c r="Y406" i="12"/>
  <c r="Y405" i="12" s="1"/>
  <c r="Y412" i="12"/>
  <c r="Y411" i="12" s="1"/>
  <c r="Z424" i="12"/>
  <c r="Z423" i="12" s="1"/>
  <c r="Z430" i="12"/>
  <c r="Z429" i="12" s="1"/>
  <c r="AA458" i="12"/>
  <c r="AA457" i="12" s="1"/>
  <c r="AA467" i="12"/>
  <c r="AA463" i="12" s="1"/>
  <c r="Z523" i="12"/>
  <c r="Z522" i="12" s="1"/>
  <c r="Y547" i="12"/>
  <c r="Y546" i="12" s="1"/>
  <c r="Y545" i="12" s="1"/>
  <c r="Y544" i="12" s="1"/>
  <c r="Z547" i="12"/>
  <c r="Z546" i="12" s="1"/>
  <c r="Z545" i="12" s="1"/>
  <c r="Z544" i="12" s="1"/>
  <c r="Z563" i="12"/>
  <c r="Z562" i="12" s="1"/>
  <c r="Z576" i="12"/>
  <c r="Z575" i="12" s="1"/>
  <c r="AA636" i="12"/>
  <c r="AA635" i="12" s="1"/>
  <c r="Y642" i="12"/>
  <c r="Y641" i="12" s="1"/>
  <c r="Z674" i="12"/>
  <c r="Z673" i="12" s="1"/>
  <c r="AA674" i="12"/>
  <c r="AA673" i="12" s="1"/>
  <c r="AA729" i="12"/>
  <c r="AA728" i="12" s="1"/>
  <c r="Y736" i="12"/>
  <c r="Y757" i="12"/>
  <c r="AA784" i="12"/>
  <c r="AA783" i="12" s="1"/>
  <c r="AA800" i="12"/>
  <c r="AA969" i="12"/>
  <c r="AA968" i="12" s="1"/>
  <c r="AA919" i="12" s="1"/>
  <c r="AA1072" i="12"/>
  <c r="AA1068" i="12" s="1"/>
  <c r="AA1080" i="12"/>
  <c r="AA1079" i="12" s="1"/>
  <c r="Z1385" i="12"/>
  <c r="Z1384" i="12" s="1"/>
  <c r="Z1383" i="12" s="1"/>
  <c r="Z1722" i="12"/>
  <c r="AA1722" i="12"/>
  <c r="Y1359" i="12"/>
  <c r="AA1418" i="12"/>
  <c r="AA1417" i="12" s="1"/>
  <c r="Y1599" i="12"/>
  <c r="AA1749" i="12"/>
  <c r="AA1800" i="12"/>
  <c r="AA1796" i="12" s="1"/>
  <c r="AA1791" i="12" s="1"/>
  <c r="AA1790" i="12" s="1"/>
  <c r="Y1812" i="12"/>
  <c r="Y1811" i="12" s="1"/>
  <c r="Y1810" i="12" s="1"/>
  <c r="Z1832" i="12"/>
  <c r="Z1942" i="12"/>
  <c r="Z1941" i="12" s="1"/>
  <c r="Z1940" i="12" s="1"/>
  <c r="Z2001" i="12"/>
  <c r="Z2000" i="12" s="1"/>
  <c r="AA2037" i="12"/>
  <c r="AA2032" i="12" s="1"/>
  <c r="Y2062" i="12"/>
  <c r="Y2061" i="12" s="1"/>
  <c r="Y2060" i="12" s="1"/>
  <c r="Y2078" i="12"/>
  <c r="Y2077" i="12" s="1"/>
  <c r="Y2220" i="12"/>
  <c r="Z2381" i="12"/>
  <c r="Z2376" i="12" s="1"/>
  <c r="Z2370" i="12" s="1"/>
  <c r="Z2399" i="12"/>
  <c r="Z2394" i="12" s="1"/>
  <c r="AA1895" i="12"/>
  <c r="Z1916" i="12"/>
  <c r="Z1915" i="12" s="1"/>
  <c r="Z1971" i="12"/>
  <c r="Z1966" i="12" s="1"/>
  <c r="Z1960" i="12" s="1"/>
  <c r="Y2121" i="12"/>
  <c r="Z2220" i="12"/>
  <c r="AA2466" i="12"/>
  <c r="Y2484" i="12"/>
  <c r="Y2483" i="12" s="1"/>
  <c r="Y2482" i="12" s="1"/>
  <c r="Y1731" i="12"/>
  <c r="Y1800" i="12"/>
  <c r="Y1796" i="12" s="1"/>
  <c r="Y1791" i="12" s="1"/>
  <c r="Y1790" i="12" s="1"/>
  <c r="Z1800" i="12"/>
  <c r="Z1796" i="12" s="1"/>
  <c r="Z1791" i="12" s="1"/>
  <c r="Z1790" i="12" s="1"/>
  <c r="AA1812" i="12"/>
  <c r="AA1811" i="12" s="1"/>
  <c r="AA1810" i="12" s="1"/>
  <c r="Z2102" i="12"/>
  <c r="Z2121" i="12"/>
  <c r="Z2360" i="12"/>
  <c r="Z2355" i="12" s="1"/>
  <c r="Z2349" i="12" s="1"/>
  <c r="AA1971" i="12"/>
  <c r="AA1966" i="12" s="1"/>
  <c r="AA1960" i="12" s="1"/>
  <c r="Y1989" i="12"/>
  <c r="Y1978" i="12" s="1"/>
  <c r="AA2001" i="12"/>
  <c r="AA2000" i="12" s="1"/>
  <c r="Z2078" i="12"/>
  <c r="Z2077" i="12" s="1"/>
  <c r="Z2152" i="12"/>
  <c r="Z2177" i="12"/>
  <c r="Y2328" i="12"/>
  <c r="AA2423" i="12"/>
  <c r="AA2409" i="12" s="1"/>
  <c r="Y2213" i="12"/>
  <c r="Y2264" i="12"/>
  <c r="AA2328" i="12"/>
  <c r="Y2142" i="12"/>
  <c r="AA2279" i="12"/>
  <c r="AA189" i="12"/>
  <c r="Z1123" i="12"/>
  <c r="AA158" i="12"/>
  <c r="Y340" i="12"/>
  <c r="Y335" i="12" s="1"/>
  <c r="Y334" i="12" s="1"/>
  <c r="Y360" i="12"/>
  <c r="Y359" i="12" s="1"/>
  <c r="AA371" i="12"/>
  <c r="AA585" i="12"/>
  <c r="AA584" i="12" s="1"/>
  <c r="AA620" i="12"/>
  <c r="AA619" i="12" s="1"/>
  <c r="Y721" i="12"/>
  <c r="Z820" i="12"/>
  <c r="Z819" i="12" s="1"/>
  <c r="Y1159" i="12"/>
  <c r="Y1154" i="12" s="1"/>
  <c r="Y1143" i="12" s="1"/>
  <c r="Z75" i="12"/>
  <c r="Z70" i="12" s="1"/>
  <c r="Y120" i="12"/>
  <c r="Y141" i="12"/>
  <c r="Y173" i="12"/>
  <c r="Y168" i="12" s="1"/>
  <c r="AA340" i="12"/>
  <c r="AA335" i="12" s="1"/>
  <c r="AA334" i="12" s="1"/>
  <c r="Z371" i="12"/>
  <c r="Y585" i="12"/>
  <c r="Y584" i="12" s="1"/>
  <c r="AA820" i="12"/>
  <c r="AA819" i="12" s="1"/>
  <c r="AA120" i="12"/>
  <c r="AA141" i="12"/>
  <c r="AA173" i="12"/>
  <c r="AA168" i="12" s="1"/>
  <c r="Z503" i="12"/>
  <c r="AA603" i="12"/>
  <c r="AA602" i="12" s="1"/>
  <c r="AA1113" i="12"/>
  <c r="AA1130" i="12"/>
  <c r="AA1168" i="12"/>
  <c r="Z1205" i="12"/>
  <c r="AA1385" i="12"/>
  <c r="AA1384" i="12" s="1"/>
  <c r="AA1383" i="12" s="1"/>
  <c r="AA1159" i="12"/>
  <c r="AA1154" i="12" s="1"/>
  <c r="AA1143" i="12" s="1"/>
  <c r="Z1168" i="12"/>
  <c r="Z1359" i="12"/>
  <c r="Y1589" i="12"/>
  <c r="Y612" i="12"/>
  <c r="AA658" i="12"/>
  <c r="AA648" i="12" s="1"/>
  <c r="AA647" i="12" s="1"/>
  <c r="AA712" i="12"/>
  <c r="AA708" i="12" s="1"/>
  <c r="AA812" i="12"/>
  <c r="AA811" i="12" s="1"/>
  <c r="AA810" i="12" s="1"/>
  <c r="Y886" i="12"/>
  <c r="Y865" i="12" s="1"/>
  <c r="AA1123" i="12"/>
  <c r="Y1130" i="12"/>
  <c r="Z1159" i="12"/>
  <c r="Z1154" i="12" s="1"/>
  <c r="Z1143" i="12" s="1"/>
  <c r="Y1385" i="12"/>
  <c r="Y1384" i="12" s="1"/>
  <c r="Y1383" i="12" s="1"/>
  <c r="AA1454" i="12"/>
  <c r="AA1528" i="12"/>
  <c r="Y1611" i="12"/>
  <c r="Z1631" i="12"/>
  <c r="Z1630" i="12" s="1"/>
  <c r="Y1705" i="12"/>
  <c r="Y1756" i="12"/>
  <c r="AA1770" i="12"/>
  <c r="AA1769" i="12" s="1"/>
  <c r="Z1812" i="12"/>
  <c r="Z1811" i="12" s="1"/>
  <c r="Z1810" i="12" s="1"/>
  <c r="AA1599" i="12"/>
  <c r="Y1667" i="12"/>
  <c r="Y1666" i="12" s="1"/>
  <c r="Y1660" i="12" s="1"/>
  <c r="AA1667" i="12"/>
  <c r="AA1666" i="12" s="1"/>
  <c r="AA1660" i="12" s="1"/>
  <c r="Y1528" i="12"/>
  <c r="Z1589" i="12"/>
  <c r="Z1667" i="12"/>
  <c r="Z1666" i="12" s="1"/>
  <c r="Z1660" i="12" s="1"/>
  <c r="AA1705" i="12"/>
  <c r="Z1705" i="12"/>
  <c r="AA1741" i="12"/>
  <c r="AA1756" i="12"/>
  <c r="AA1832" i="12"/>
  <c r="Z1770" i="12"/>
  <c r="Z1769" i="12" s="1"/>
  <c r="AA1989" i="12"/>
  <c r="AA1978" i="12" s="1"/>
  <c r="Y2025" i="12"/>
  <c r="Y2020" i="12" s="1"/>
  <c r="Y2001" i="12"/>
  <c r="Y2000" i="12" s="1"/>
  <c r="Z2037" i="12"/>
  <c r="Z2032" i="12" s="1"/>
  <c r="AA2050" i="12"/>
  <c r="AA2049" i="12" s="1"/>
  <c r="Y2131" i="12"/>
  <c r="AA2213" i="12"/>
  <c r="Z2264" i="12"/>
  <c r="AA1942" i="12"/>
  <c r="AA1941" i="12" s="1"/>
  <c r="AA1940" i="12" s="1"/>
  <c r="AA2177" i="12"/>
  <c r="Y1971" i="12"/>
  <c r="Y1966" i="12" s="1"/>
  <c r="Y1960" i="12" s="1"/>
  <c r="AA2089" i="12"/>
  <c r="Y2152" i="12"/>
  <c r="Z2213" i="12"/>
  <c r="AA2320" i="12"/>
  <c r="Z2484" i="12"/>
  <c r="Z2483" i="12" s="1"/>
  <c r="Z2482" i="12" s="1"/>
  <c r="Z2423" i="12"/>
  <c r="Z2409" i="12" s="1"/>
  <c r="Z2320" i="12"/>
  <c r="Y2423" i="12"/>
  <c r="Y2409" i="12" s="1"/>
  <c r="Y2466" i="12"/>
  <c r="Y2188" i="12" l="1"/>
  <c r="AA2188" i="12"/>
  <c r="Z2188" i="12"/>
  <c r="AA233" i="12"/>
  <c r="AA232" i="12" s="1"/>
  <c r="Z233" i="12"/>
  <c r="Z1730" i="12"/>
  <c r="Z1729" i="12" s="1"/>
  <c r="Y1495" i="12"/>
  <c r="AA1495" i="12"/>
  <c r="Y634" i="12"/>
  <c r="Y633" i="12" s="1"/>
  <c r="Z864" i="12"/>
  <c r="AA109" i="12"/>
  <c r="Y140" i="12"/>
  <c r="Y827" i="12"/>
  <c r="AA491" i="12"/>
  <c r="AA490" i="12" s="1"/>
  <c r="AA672" i="12"/>
  <c r="Y1426" i="12"/>
  <c r="AA2088" i="12"/>
  <c r="Y789" i="12"/>
  <c r="Z735" i="12"/>
  <c r="Z734" i="12" s="1"/>
  <c r="Y2151" i="12"/>
  <c r="Y1789" i="12"/>
  <c r="AA601" i="12"/>
  <c r="AA583" i="12" s="1"/>
  <c r="Z109" i="12"/>
  <c r="Y1730" i="12"/>
  <c r="Y1729" i="12" s="1"/>
  <c r="AA274" i="12"/>
  <c r="AA273" i="12" s="1"/>
  <c r="Y735" i="12"/>
  <c r="Y734" i="12" s="1"/>
  <c r="AA333" i="12"/>
  <c r="AA1999" i="12"/>
  <c r="AA1998" i="12" s="1"/>
  <c r="Y1398" i="12"/>
  <c r="Y167" i="12"/>
  <c r="Y109" i="12"/>
  <c r="AA634" i="12"/>
  <c r="AA633" i="12" s="1"/>
  <c r="Z232" i="12"/>
  <c r="Z1495" i="12"/>
  <c r="AA2151" i="12"/>
  <c r="Z766" i="12"/>
  <c r="Z561" i="12"/>
  <c r="AA561" i="12"/>
  <c r="Y204" i="12"/>
  <c r="Y203" i="12" s="1"/>
  <c r="Y1687" i="12"/>
  <c r="Z274" i="12"/>
  <c r="Z273" i="12" s="1"/>
  <c r="AA404" i="12"/>
  <c r="Z1748" i="12"/>
  <c r="AA60" i="12"/>
  <c r="AA59" i="12" s="1"/>
  <c r="Z634" i="12"/>
  <c r="Z633" i="12" s="1"/>
  <c r="Y60" i="12"/>
  <c r="Y59" i="12" s="1"/>
  <c r="Z601" i="12"/>
  <c r="Z583" i="12" s="1"/>
  <c r="AA422" i="12"/>
  <c r="AA1610" i="12"/>
  <c r="AA1598" i="12" s="1"/>
  <c r="Z789" i="12"/>
  <c r="Z333" i="12"/>
  <c r="AA1831" i="12"/>
  <c r="AA1830" i="12" s="1"/>
  <c r="AA1687" i="12"/>
  <c r="Y1527" i="12"/>
  <c r="Y1526" i="12" s="1"/>
  <c r="Z672" i="12"/>
  <c r="Z1426" i="12"/>
  <c r="Y452" i="12"/>
  <c r="Y446" i="12" s="1"/>
  <c r="Z17" i="12"/>
  <c r="Z707" i="12"/>
  <c r="AA1237" i="12"/>
  <c r="Z2059" i="12"/>
  <c r="Z1398" i="12"/>
  <c r="Z452" i="12"/>
  <c r="Z446" i="12" s="1"/>
  <c r="AA735" i="12"/>
  <c r="AA734" i="12" s="1"/>
  <c r="AA2059" i="12"/>
  <c r="Y491" i="12"/>
  <c r="Y490" i="12" s="1"/>
  <c r="Y672" i="12"/>
  <c r="Z204" i="12"/>
  <c r="Z203" i="12" s="1"/>
  <c r="Y1610" i="12"/>
  <c r="Y1598" i="12" s="1"/>
  <c r="Z60" i="12"/>
  <c r="Z59" i="12" s="1"/>
  <c r="Z16" i="12" s="1"/>
  <c r="Z2151" i="12"/>
  <c r="Y2120" i="12"/>
  <c r="Y918" i="12"/>
  <c r="AA2120" i="12"/>
  <c r="Y561" i="12"/>
  <c r="Y1748" i="12"/>
  <c r="Y707" i="12"/>
  <c r="Z1112" i="12"/>
  <c r="Z1111" i="12" s="1"/>
  <c r="Z1096" i="12" s="1"/>
  <c r="Z1831" i="12"/>
  <c r="Z1830" i="12" s="1"/>
  <c r="Y233" i="12"/>
  <c r="Y232" i="12" s="1"/>
  <c r="Y864" i="12"/>
  <c r="Y601" i="12"/>
  <c r="Y583" i="12" s="1"/>
  <c r="AA1398" i="12"/>
  <c r="AA140" i="12"/>
  <c r="Z1687" i="12"/>
  <c r="Y766" i="12"/>
  <c r="Y2088" i="12"/>
  <c r="Z2327" i="12"/>
  <c r="AA204" i="12"/>
  <c r="AA203" i="12" s="1"/>
  <c r="AA2388" i="12"/>
  <c r="AA1426" i="12"/>
  <c r="Y1237" i="12"/>
  <c r="Y1167" i="12"/>
  <c r="Z918" i="12"/>
  <c r="Z2120" i="12"/>
  <c r="AA918" i="12"/>
  <c r="AA452" i="12"/>
  <c r="AA446" i="12" s="1"/>
  <c r="Y404" i="12"/>
  <c r="AA1730" i="12"/>
  <c r="AA1729" i="12" s="1"/>
  <c r="Z1527" i="12"/>
  <c r="Z1526" i="12" s="1"/>
  <c r="AA864" i="12"/>
  <c r="Z491" i="12"/>
  <c r="Z490" i="12" s="1"/>
  <c r="Z2088" i="12"/>
  <c r="AA789" i="12"/>
  <c r="Y1831" i="12"/>
  <c r="Y1830" i="12" s="1"/>
  <c r="Z1610" i="12"/>
  <c r="Z1598" i="12" s="1"/>
  <c r="Y17" i="12"/>
  <c r="AA707" i="12"/>
  <c r="AA2327" i="12"/>
  <c r="Z1999" i="12"/>
  <c r="Z1998" i="12" s="1"/>
  <c r="Z140" i="12"/>
  <c r="Z1067" i="12"/>
  <c r="Z1061" i="12" s="1"/>
  <c r="Y333" i="12"/>
  <c r="Z1789" i="12"/>
  <c r="AA1167" i="12"/>
  <c r="AA1789" i="12"/>
  <c r="Y1067" i="12"/>
  <c r="Y1061" i="12" s="1"/>
  <c r="AA167" i="12"/>
  <c r="Z422" i="12"/>
  <c r="Z2388" i="12"/>
  <c r="Y422" i="12"/>
  <c r="Y1112" i="12"/>
  <c r="Y1111" i="12" s="1"/>
  <c r="Y1096" i="12" s="1"/>
  <c r="Z1167" i="12"/>
  <c r="Y2059" i="12"/>
  <c r="AA1067" i="12"/>
  <c r="AA1061" i="12" s="1"/>
  <c r="Z404" i="12"/>
  <c r="AA17" i="12"/>
  <c r="Y2327" i="12"/>
  <c r="AA766" i="12"/>
  <c r="Z167" i="12"/>
  <c r="AA827" i="12"/>
  <c r="Z827" i="12"/>
  <c r="Y2388" i="12"/>
  <c r="Y1999" i="12"/>
  <c r="Y1998" i="12" s="1"/>
  <c r="AA1748" i="12"/>
  <c r="Z1629" i="12"/>
  <c r="AA1527" i="12"/>
  <c r="AA1526" i="12" s="1"/>
  <c r="AA1629" i="12"/>
  <c r="Y1629" i="12"/>
  <c r="AA1112" i="12"/>
  <c r="AA1111" i="12" s="1"/>
  <c r="AA1096" i="12" s="1"/>
  <c r="Z1237" i="12"/>
  <c r="U2492" i="12"/>
  <c r="U2491" i="12" s="1"/>
  <c r="U2489" i="12"/>
  <c r="U2488" i="12" s="1"/>
  <c r="U2486" i="12"/>
  <c r="U2485" i="12" s="1"/>
  <c r="U2480" i="12"/>
  <c r="U2479" i="12" s="1"/>
  <c r="U2478" i="12" s="1"/>
  <c r="U2477" i="12" s="1"/>
  <c r="U2475" i="12"/>
  <c r="U2474" i="12" s="1"/>
  <c r="U2470" i="12"/>
  <c r="U2469" i="12" s="1"/>
  <c r="U2468" i="12" s="1"/>
  <c r="U2467" i="12" s="1"/>
  <c r="U2464" i="12"/>
  <c r="U2463" i="12" s="1"/>
  <c r="U2461" i="12"/>
  <c r="U2460" i="12" s="1"/>
  <c r="U2458" i="12"/>
  <c r="U2457" i="12" s="1"/>
  <c r="U2454" i="12"/>
  <c r="U2453" i="12" s="1"/>
  <c r="U2448" i="12"/>
  <c r="U2447" i="12" s="1"/>
  <c r="U2436" i="12"/>
  <c r="U2435" i="12" s="1"/>
  <c r="U2425" i="12"/>
  <c r="U2424" i="12" s="1"/>
  <c r="U2412" i="12"/>
  <c r="U2411" i="12" s="1"/>
  <c r="U2410" i="12" s="1"/>
  <c r="U2407" i="12"/>
  <c r="U2406" i="12" s="1"/>
  <c r="U2404" i="12"/>
  <c r="U2403" i="12" s="1"/>
  <c r="U2401" i="12"/>
  <c r="U2400" i="12" s="1"/>
  <c r="U2397" i="12"/>
  <c r="U2396" i="12" s="1"/>
  <c r="U2395" i="12" s="1"/>
  <c r="U2392" i="12"/>
  <c r="U2391" i="12" s="1"/>
  <c r="U2390" i="12" s="1"/>
  <c r="U2389" i="12" s="1"/>
  <c r="U2386" i="12"/>
  <c r="U2385" i="12" s="1"/>
  <c r="U2383" i="12"/>
  <c r="U2382" i="12" s="1"/>
  <c r="U2379" i="12"/>
  <c r="U2378" i="12" s="1"/>
  <c r="U2377" i="12" s="1"/>
  <c r="U2374" i="12"/>
  <c r="U2373" i="12" s="1"/>
  <c r="U2372" i="12" s="1"/>
  <c r="U2371" i="12" s="1"/>
  <c r="U2368" i="12"/>
  <c r="U2367" i="12" s="1"/>
  <c r="U2365" i="12"/>
  <c r="U2364" i="12" s="1"/>
  <c r="U2362" i="12"/>
  <c r="U2361" i="12" s="1"/>
  <c r="U2358" i="12"/>
  <c r="U2357" i="12" s="1"/>
  <c r="U2356" i="12" s="1"/>
  <c r="U2353" i="12"/>
  <c r="U2352" i="12" s="1"/>
  <c r="U2351" i="12" s="1"/>
  <c r="U2350" i="12" s="1"/>
  <c r="U2347" i="12"/>
  <c r="U2346" i="12" s="1"/>
  <c r="U2344" i="12"/>
  <c r="U2343" i="12" s="1"/>
  <c r="U2340" i="12"/>
  <c r="U2339" i="12" s="1"/>
  <c r="U2338" i="12" s="1"/>
  <c r="U2335" i="12"/>
  <c r="U2334" i="12" s="1"/>
  <c r="U2333" i="12" s="1"/>
  <c r="U2331" i="12"/>
  <c r="U2330" i="12" s="1"/>
  <c r="U2329" i="12" s="1"/>
  <c r="U2325" i="12"/>
  <c r="U2324" i="12" s="1"/>
  <c r="U2322" i="12"/>
  <c r="U2321" i="12" s="1"/>
  <c r="U2318" i="12"/>
  <c r="U2317" i="12" s="1"/>
  <c r="U2316" i="12" s="1"/>
  <c r="U2314" i="12"/>
  <c r="U2313" i="12" s="1"/>
  <c r="U2312" i="12" s="1"/>
  <c r="U2310" i="12"/>
  <c r="U2309" i="12" s="1"/>
  <c r="U2308" i="12" s="1"/>
  <c r="U2306" i="12"/>
  <c r="U2305" i="12" s="1"/>
  <c r="U2304" i="12" s="1"/>
  <c r="U2302" i="12"/>
  <c r="U2301" i="12" s="1"/>
  <c r="U2299" i="12"/>
  <c r="U2298" i="12" s="1"/>
  <c r="U2296" i="12"/>
  <c r="U2295" i="12" s="1"/>
  <c r="U2292" i="12"/>
  <c r="U2291" i="12" s="1"/>
  <c r="U2290" i="12" s="1"/>
  <c r="U2288" i="12"/>
  <c r="U2287" i="12" s="1"/>
  <c r="U2286" i="12" s="1"/>
  <c r="U2284" i="12"/>
  <c r="U2283" i="12" s="1"/>
  <c r="U2281" i="12"/>
  <c r="U2280" i="12" s="1"/>
  <c r="U2277" i="12"/>
  <c r="U2276" i="12" s="1"/>
  <c r="U2275" i="12" s="1"/>
  <c r="U2273" i="12"/>
  <c r="U2272" i="12" s="1"/>
  <c r="U2271" i="12" s="1"/>
  <c r="U2269" i="12"/>
  <c r="U2268" i="12" s="1"/>
  <c r="U2266" i="12"/>
  <c r="U2265" i="12" s="1"/>
  <c r="U2262" i="12"/>
  <c r="U2261" i="12" s="1"/>
  <c r="U2260" i="12" s="1"/>
  <c r="U2258" i="12"/>
  <c r="U2257" i="12" s="1"/>
  <c r="U2256" i="12" s="1"/>
  <c r="U2254" i="12"/>
  <c r="U2253" i="12" s="1"/>
  <c r="U2252" i="12" s="1"/>
  <c r="U2250" i="12"/>
  <c r="U2249" i="12" s="1"/>
  <c r="U2248" i="12" s="1"/>
  <c r="U2246" i="12"/>
  <c r="U2245" i="12" s="1"/>
  <c r="U2244" i="12" s="1"/>
  <c r="U2242" i="12"/>
  <c r="U2240" i="12"/>
  <c r="U2236" i="12"/>
  <c r="U2235" i="12" s="1"/>
  <c r="U2234" i="12" s="1"/>
  <c r="U2232" i="12"/>
  <c r="U2231" i="12" s="1"/>
  <c r="U2230" i="12" s="1"/>
  <c r="U2228" i="12"/>
  <c r="U2227" i="12" s="1"/>
  <c r="U2225" i="12"/>
  <c r="U2224" i="12" s="1"/>
  <c r="U2222" i="12"/>
  <c r="U2221" i="12" s="1"/>
  <c r="U2218" i="12"/>
  <c r="U2217" i="12" s="1"/>
  <c r="U2215" i="12"/>
  <c r="U2214" i="12" s="1"/>
  <c r="U2211" i="12"/>
  <c r="U2210" i="12" s="1"/>
  <c r="U2209" i="12" s="1"/>
  <c r="U2207" i="12"/>
  <c r="U2206" i="12" s="1"/>
  <c r="U2205" i="12" s="1"/>
  <c r="U2203" i="12"/>
  <c r="U2202" i="12" s="1"/>
  <c r="U2201" i="12" s="1"/>
  <c r="U2199" i="12"/>
  <c r="U2198" i="12" s="1"/>
  <c r="U2197" i="12" s="1"/>
  <c r="U2195" i="12"/>
  <c r="U2194" i="12" s="1"/>
  <c r="U2193" i="12" s="1"/>
  <c r="U2191" i="12"/>
  <c r="U2190" i="12" s="1"/>
  <c r="U2189" i="12" s="1"/>
  <c r="U2185" i="12"/>
  <c r="U2184" i="12" s="1"/>
  <c r="U2179" i="12"/>
  <c r="U2178" i="12" s="1"/>
  <c r="U2175" i="12"/>
  <c r="U2174" i="12" s="1"/>
  <c r="U2172" i="12"/>
  <c r="U2171" i="12" s="1"/>
  <c r="U2168" i="12"/>
  <c r="U2167" i="12" s="1"/>
  <c r="U2166" i="12" s="1"/>
  <c r="U2164" i="12"/>
  <c r="U2163" i="12" s="1"/>
  <c r="U2162" i="12" s="1"/>
  <c r="U2160" i="12"/>
  <c r="U2159" i="12" s="1"/>
  <c r="U2157" i="12"/>
  <c r="U2156" i="12" s="1"/>
  <c r="U2154" i="12"/>
  <c r="U2153" i="12" s="1"/>
  <c r="U2149" i="12"/>
  <c r="U2148" i="12" s="1"/>
  <c r="U2147" i="12" s="1"/>
  <c r="U2145" i="12"/>
  <c r="U2144" i="12" s="1"/>
  <c r="U2143" i="12" s="1"/>
  <c r="U2140" i="12"/>
  <c r="U2139" i="12" s="1"/>
  <c r="U2138" i="12" s="1"/>
  <c r="U2136" i="12"/>
  <c r="U2135" i="12" s="1"/>
  <c r="U2133" i="12"/>
  <c r="U2132" i="12" s="1"/>
  <c r="U2129" i="12"/>
  <c r="U2128" i="12" s="1"/>
  <c r="U2126" i="12"/>
  <c r="U2125" i="12" s="1"/>
  <c r="U2123" i="12"/>
  <c r="U2122" i="12" s="1"/>
  <c r="U2118" i="12"/>
  <c r="U2117" i="12" s="1"/>
  <c r="U2115" i="12"/>
  <c r="U2114" i="12" s="1"/>
  <c r="U2112" i="12"/>
  <c r="U2111" i="12" s="1"/>
  <c r="U2107" i="12"/>
  <c r="U2106" i="12" s="1"/>
  <c r="U2104" i="12"/>
  <c r="U2103" i="12" s="1"/>
  <c r="U2097" i="12"/>
  <c r="U2096" i="12" s="1"/>
  <c r="U2091" i="12"/>
  <c r="U2090" i="12" s="1"/>
  <c r="U2085" i="12"/>
  <c r="U2084" i="12" s="1"/>
  <c r="U2083" i="12" s="1"/>
  <c r="U2081" i="12"/>
  <c r="U2080" i="12" s="1"/>
  <c r="U2079" i="12" s="1"/>
  <c r="U2075" i="12"/>
  <c r="U2074" i="12" s="1"/>
  <c r="U2073" i="12" s="1"/>
  <c r="U2071" i="12"/>
  <c r="U2070" i="12" s="1"/>
  <c r="U2069" i="12" s="1"/>
  <c r="U2067" i="12"/>
  <c r="U2066" i="12" s="1"/>
  <c r="U2064" i="12"/>
  <c r="U2063" i="12" s="1"/>
  <c r="U2057" i="12"/>
  <c r="U2056" i="12" s="1"/>
  <c r="U2055" i="12" s="1"/>
  <c r="U2053" i="12"/>
  <c r="U2052" i="12" s="1"/>
  <c r="U2051" i="12" s="1"/>
  <c r="U2047" i="12"/>
  <c r="U2046" i="12" s="1"/>
  <c r="U2045" i="12" s="1"/>
  <c r="U2044" i="12" s="1"/>
  <c r="U2042" i="12"/>
  <c r="U2041" i="12" s="1"/>
  <c r="U2039" i="12"/>
  <c r="U2038" i="12" s="1"/>
  <c r="U2035" i="12"/>
  <c r="U2034" i="12" s="1"/>
  <c r="U2033" i="12" s="1"/>
  <c r="U2030" i="12"/>
  <c r="U2029" i="12" s="1"/>
  <c r="U2027" i="12"/>
  <c r="U2026" i="12" s="1"/>
  <c r="U2023" i="12"/>
  <c r="U2022" i="12" s="1"/>
  <c r="U2021" i="12" s="1"/>
  <c r="U2018" i="12"/>
  <c r="U2017" i="12" s="1"/>
  <c r="U2016" i="12" s="1"/>
  <c r="U2015" i="12" s="1"/>
  <c r="U2013" i="12"/>
  <c r="U2012" i="12" s="1"/>
  <c r="U2011" i="12" s="1"/>
  <c r="U2009" i="12"/>
  <c r="U2008" i="12" s="1"/>
  <c r="U2006" i="12"/>
  <c r="U2005" i="12" s="1"/>
  <c r="U2003" i="12"/>
  <c r="U2002" i="12" s="1"/>
  <c r="U1996" i="12"/>
  <c r="U1995" i="12" s="1"/>
  <c r="U1994" i="12" s="1"/>
  <c r="U1992" i="12"/>
  <c r="U1991" i="12" s="1"/>
  <c r="U1990" i="12" s="1"/>
  <c r="U1987" i="12"/>
  <c r="U1986" i="12" s="1"/>
  <c r="U1985" i="12" s="1"/>
  <c r="U1984" i="12" s="1"/>
  <c r="U1982" i="12"/>
  <c r="U1981" i="12" s="1"/>
  <c r="U1980" i="12" s="1"/>
  <c r="U1979" i="12" s="1"/>
  <c r="U1976" i="12"/>
  <c r="U1975" i="12" s="1"/>
  <c r="U1973" i="12"/>
  <c r="U1972" i="12" s="1"/>
  <c r="U1969" i="12"/>
  <c r="U1968" i="12" s="1"/>
  <c r="U1967" i="12" s="1"/>
  <c r="U1964" i="12"/>
  <c r="U1963" i="12" s="1"/>
  <c r="U1962" i="12" s="1"/>
  <c r="U1961" i="12" s="1"/>
  <c r="U1958" i="12"/>
  <c r="U1957" i="12" s="1"/>
  <c r="U1956" i="12" s="1"/>
  <c r="U1954" i="12"/>
  <c r="U1953" i="12" s="1"/>
  <c r="U1952" i="12" s="1"/>
  <c r="U1950" i="12"/>
  <c r="U1949" i="12" s="1"/>
  <c r="U1947" i="12"/>
  <c r="U1946" i="12" s="1"/>
  <c r="U1944" i="12"/>
  <c r="U1943" i="12" s="1"/>
  <c r="U1938" i="12"/>
  <c r="U1937" i="12" s="1"/>
  <c r="U1936" i="12" s="1"/>
  <c r="U1935" i="12" s="1"/>
  <c r="U1933" i="12"/>
  <c r="U1932" i="12" s="1"/>
  <c r="U1931" i="12" s="1"/>
  <c r="U1930" i="12" s="1"/>
  <c r="U1928" i="12"/>
  <c r="U1927" i="12" s="1"/>
  <c r="U1926" i="12" s="1"/>
  <c r="U1925" i="12" s="1"/>
  <c r="U1923" i="12"/>
  <c r="U1922" i="12" s="1"/>
  <c r="U1921" i="12" s="1"/>
  <c r="U1919" i="12"/>
  <c r="U1918" i="12" s="1"/>
  <c r="U1917" i="12" s="1"/>
  <c r="U1913" i="12"/>
  <c r="U1912" i="12" s="1"/>
  <c r="U1911" i="12" s="1"/>
  <c r="U1910" i="12" s="1"/>
  <c r="U1908" i="12"/>
  <c r="U1907" i="12" s="1"/>
  <c r="U1906" i="12" s="1"/>
  <c r="U1905" i="12" s="1"/>
  <c r="U1902" i="12"/>
  <c r="U1901" i="12" s="1"/>
  <c r="U1900" i="12" s="1"/>
  <c r="U1898" i="12"/>
  <c r="U1897" i="12" s="1"/>
  <c r="U1896" i="12" s="1"/>
  <c r="U1893" i="12"/>
  <c r="U1892" i="12" s="1"/>
  <c r="U1891" i="12" s="1"/>
  <c r="U1889" i="12"/>
  <c r="U1888" i="12" s="1"/>
  <c r="U1887" i="12" s="1"/>
  <c r="U1884" i="12"/>
  <c r="U1883" i="12" s="1"/>
  <c r="U1882" i="12" s="1"/>
  <c r="U1881" i="12" s="1"/>
  <c r="U1879" i="12"/>
  <c r="U1878" i="12" s="1"/>
  <c r="U1877" i="12" s="1"/>
  <c r="U1875" i="12"/>
  <c r="U1874" i="12" s="1"/>
  <c r="U1873" i="12" s="1"/>
  <c r="U1871" i="12"/>
  <c r="U1870" i="12" s="1"/>
  <c r="U1869" i="12" s="1"/>
  <c r="U1867" i="12"/>
  <c r="U1866" i="12" s="1"/>
  <c r="U1865" i="12" s="1"/>
  <c r="U1863" i="12"/>
  <c r="U1862" i="12" s="1"/>
  <c r="U1861" i="12" s="1"/>
  <c r="U1859" i="12"/>
  <c r="U1858" i="12" s="1"/>
  <c r="U1857" i="12" s="1"/>
  <c r="U1855" i="12"/>
  <c r="U1854" i="12" s="1"/>
  <c r="U1853" i="12" s="1"/>
  <c r="U1851" i="12"/>
  <c r="U1850" i="12" s="1"/>
  <c r="U1849" i="12" s="1"/>
  <c r="U1847" i="12"/>
  <c r="U1846" i="12" s="1"/>
  <c r="U1845" i="12" s="1"/>
  <c r="U1843" i="12"/>
  <c r="U1842" i="12" s="1"/>
  <c r="U1841" i="12" s="1"/>
  <c r="U1839" i="12"/>
  <c r="U1838" i="12" s="1"/>
  <c r="U1837" i="12" s="1"/>
  <c r="U1835" i="12"/>
  <c r="U1834" i="12" s="1"/>
  <c r="U1833" i="12" s="1"/>
  <c r="U1828" i="12"/>
  <c r="U1827" i="12" s="1"/>
  <c r="U1826" i="12" s="1"/>
  <c r="U1824" i="12"/>
  <c r="U1823" i="12" s="1"/>
  <c r="U1822" i="12" s="1"/>
  <c r="U1820" i="12"/>
  <c r="U1819" i="12" s="1"/>
  <c r="U1817" i="12"/>
  <c r="U1816" i="12" s="1"/>
  <c r="U1814" i="12"/>
  <c r="U1813" i="12" s="1"/>
  <c r="U1803" i="12"/>
  <c r="U1801" i="12"/>
  <c r="U1798" i="12"/>
  <c r="U1797" i="12" s="1"/>
  <c r="U1794" i="12"/>
  <c r="U1793" i="12" s="1"/>
  <c r="U1792" i="12" s="1"/>
  <c r="U1787" i="12"/>
  <c r="U1786" i="12" s="1"/>
  <c r="U1785" i="12" s="1"/>
  <c r="U1783" i="12"/>
  <c r="U1782" i="12" s="1"/>
  <c r="U1781" i="12" s="1"/>
  <c r="U1779" i="12"/>
  <c r="U1778" i="12" s="1"/>
  <c r="U1777" i="12" s="1"/>
  <c r="U1775" i="12"/>
  <c r="U1774" i="12" s="1"/>
  <c r="U1772" i="12"/>
  <c r="U1771" i="12" s="1"/>
  <c r="U1767" i="12"/>
  <c r="U1766" i="12" s="1"/>
  <c r="U1765" i="12" s="1"/>
  <c r="U1763" i="12"/>
  <c r="U1762" i="12" s="1"/>
  <c r="U1761" i="12" s="1"/>
  <c r="U1759" i="12"/>
  <c r="U1758" i="12" s="1"/>
  <c r="U1757" i="12" s="1"/>
  <c r="U1754" i="12"/>
  <c r="U1753" i="12" s="1"/>
  <c r="U1751" i="12"/>
  <c r="U1750" i="12" s="1"/>
  <c r="U1746" i="12"/>
  <c r="U1745" i="12" s="1"/>
  <c r="U1743" i="12"/>
  <c r="U1742" i="12" s="1"/>
  <c r="U1739" i="12"/>
  <c r="U1738" i="12" s="1"/>
  <c r="U1736" i="12"/>
  <c r="U1735" i="12" s="1"/>
  <c r="U1733" i="12"/>
  <c r="U1732" i="12" s="1"/>
  <c r="U1727" i="12"/>
  <c r="U1726" i="12" s="1"/>
  <c r="U1724" i="12"/>
  <c r="U1723" i="12" s="1"/>
  <c r="U1720" i="12"/>
  <c r="U1719" i="12" s="1"/>
  <c r="U1718" i="12" s="1"/>
  <c r="U1716" i="12"/>
  <c r="U1715" i="12" s="1"/>
  <c r="U1714" i="12" s="1"/>
  <c r="U1712" i="12"/>
  <c r="U1711" i="12" s="1"/>
  <c r="U1710" i="12" s="1"/>
  <c r="U1708" i="12"/>
  <c r="U1707" i="12" s="1"/>
  <c r="U1706" i="12" s="1"/>
  <c r="U1703" i="12"/>
  <c r="U1702" i="12" s="1"/>
  <c r="U1701" i="12" s="1"/>
  <c r="U1695" i="12"/>
  <c r="U1694" i="12" s="1"/>
  <c r="U1693" i="12" s="1"/>
  <c r="U1691" i="12"/>
  <c r="U1690" i="12" s="1"/>
  <c r="U1689" i="12" s="1"/>
  <c r="U1684" i="12"/>
  <c r="U1683" i="12" s="1"/>
  <c r="U1682" i="12" s="1"/>
  <c r="U1681" i="12" s="1"/>
  <c r="U1679" i="12"/>
  <c r="U1678" i="12" s="1"/>
  <c r="U1677" i="12" s="1"/>
  <c r="U1675" i="12"/>
  <c r="U1674" i="12" s="1"/>
  <c r="U1672" i="12"/>
  <c r="U1671" i="12" s="1"/>
  <c r="U1669" i="12"/>
  <c r="U1668" i="12" s="1"/>
  <c r="U1664" i="12"/>
  <c r="U1663" i="12" s="1"/>
  <c r="U1662" i="12" s="1"/>
  <c r="U1661" i="12" s="1"/>
  <c r="U1658" i="12"/>
  <c r="U1657" i="12" s="1"/>
  <c r="U1656" i="12" s="1"/>
  <c r="U1655" i="12" s="1"/>
  <c r="U1653" i="12"/>
  <c r="U1652" i="12" s="1"/>
  <c r="U1651" i="12" s="1"/>
  <c r="U1650" i="12" s="1"/>
  <c r="U1648" i="12"/>
  <c r="U1647" i="12" s="1"/>
  <c r="U1646" i="12" s="1"/>
  <c r="U1645" i="12" s="1"/>
  <c r="U1643" i="12"/>
  <c r="U1642" i="12" s="1"/>
  <c r="U1641" i="12" s="1"/>
  <c r="U1640" i="12" s="1"/>
  <c r="U1638" i="12"/>
  <c r="U1637" i="12" s="1"/>
  <c r="U1636" i="12" s="1"/>
  <c r="U1634" i="12"/>
  <c r="U1633" i="12" s="1"/>
  <c r="U1632" i="12" s="1"/>
  <c r="U1627" i="12"/>
  <c r="U1626" i="12" s="1"/>
  <c r="U1625" i="12" s="1"/>
  <c r="U1623" i="12"/>
  <c r="U1622" i="12" s="1"/>
  <c r="U1621" i="12" s="1"/>
  <c r="U1618" i="12"/>
  <c r="U1617" i="12" s="1"/>
  <c r="U1616" i="12" s="1"/>
  <c r="U1614" i="12"/>
  <c r="U1613" i="12" s="1"/>
  <c r="U1612" i="12" s="1"/>
  <c r="U1608" i="12"/>
  <c r="U1607" i="12" s="1"/>
  <c r="U1606" i="12" s="1"/>
  <c r="U1605" i="12" s="1"/>
  <c r="U1603" i="12"/>
  <c r="U1602" i="12" s="1"/>
  <c r="U1601" i="12" s="1"/>
  <c r="U1600" i="12" s="1"/>
  <c r="U1596" i="12"/>
  <c r="U1595" i="12" s="1"/>
  <c r="U1594" i="12" s="1"/>
  <c r="U1592" i="12"/>
  <c r="U1591" i="12" s="1"/>
  <c r="U1590" i="12" s="1"/>
  <c r="U1583" i="12"/>
  <c r="U1582" i="12" s="1"/>
  <c r="U1581" i="12" s="1"/>
  <c r="U1579" i="12"/>
  <c r="U1578" i="12" s="1"/>
  <c r="U1577" i="12" s="1"/>
  <c r="U1574" i="12"/>
  <c r="U1573" i="12" s="1"/>
  <c r="U1571" i="12"/>
  <c r="U1570" i="12" s="1"/>
  <c r="U1568" i="12"/>
  <c r="U1567" i="12" s="1"/>
  <c r="U1563" i="12"/>
  <c r="U1562" i="12" s="1"/>
  <c r="U1561" i="12" s="1"/>
  <c r="U1559" i="12"/>
  <c r="U1558" i="12" s="1"/>
  <c r="U1557" i="12" s="1"/>
  <c r="U1555" i="12"/>
  <c r="U1554" i="12" s="1"/>
  <c r="U1553" i="12" s="1"/>
  <c r="U1551" i="12"/>
  <c r="U1550" i="12" s="1"/>
  <c r="U1549" i="12" s="1"/>
  <c r="U1547" i="12"/>
  <c r="U1546" i="12" s="1"/>
  <c r="U1545" i="12" s="1"/>
  <c r="U1543" i="12"/>
  <c r="U1542" i="12" s="1"/>
  <c r="U1541" i="12" s="1"/>
  <c r="U1539" i="12"/>
  <c r="U1538" i="12" s="1"/>
  <c r="U1537" i="12" s="1"/>
  <c r="U1535" i="12"/>
  <c r="U1534" i="12" s="1"/>
  <c r="U1533" i="12" s="1"/>
  <c r="U1531" i="12"/>
  <c r="U1530" i="12" s="1"/>
  <c r="U1529" i="12" s="1"/>
  <c r="U1524" i="12"/>
  <c r="U1523" i="12" s="1"/>
  <c r="U1522" i="12" s="1"/>
  <c r="U1520" i="12"/>
  <c r="U1519" i="12" s="1"/>
  <c r="U1518" i="12" s="1"/>
  <c r="U1511" i="12"/>
  <c r="U1510" i="12" s="1"/>
  <c r="U1509" i="12" s="1"/>
  <c r="U1507" i="12"/>
  <c r="U1506" i="12" s="1"/>
  <c r="U1505" i="12" s="1"/>
  <c r="U1503" i="12"/>
  <c r="U1502" i="12" s="1"/>
  <c r="U1501" i="12" s="1"/>
  <c r="U1499" i="12"/>
  <c r="U1498" i="12" s="1"/>
  <c r="U1497" i="12" s="1"/>
  <c r="U1493" i="12"/>
  <c r="U1492" i="12" s="1"/>
  <c r="U1491" i="12" s="1"/>
  <c r="U1489" i="12"/>
  <c r="U1488" i="12" s="1"/>
  <c r="U1487" i="12" s="1"/>
  <c r="U1485" i="12"/>
  <c r="U1481" i="12"/>
  <c r="U1480" i="12" s="1"/>
  <c r="U1479" i="12" s="1"/>
  <c r="U1477" i="12"/>
  <c r="U1476" i="12" s="1"/>
  <c r="U1475" i="12" s="1"/>
  <c r="U1473" i="12"/>
  <c r="U1472" i="12" s="1"/>
  <c r="U1471" i="12" s="1"/>
  <c r="U1469" i="12"/>
  <c r="U1468" i="12" s="1"/>
  <c r="U1467" i="12" s="1"/>
  <c r="U1465" i="12"/>
  <c r="U1464" i="12" s="1"/>
  <c r="U1463" i="12" s="1"/>
  <c r="U1461" i="12"/>
  <c r="U1460" i="12" s="1"/>
  <c r="U1459" i="12" s="1"/>
  <c r="U1457" i="12"/>
  <c r="U1456" i="12" s="1"/>
  <c r="U1455" i="12" s="1"/>
  <c r="U1444" i="12"/>
  <c r="U1443" i="12" s="1"/>
  <c r="U1442" i="12" s="1"/>
  <c r="U1440" i="12"/>
  <c r="U1439" i="12" s="1"/>
  <c r="U1438" i="12" s="1"/>
  <c r="U1436" i="12"/>
  <c r="U1435" i="12" s="1"/>
  <c r="U1434" i="12" s="1"/>
  <c r="U1432" i="12"/>
  <c r="U1431" i="12" s="1"/>
  <c r="U1429" i="12"/>
  <c r="U1423" i="12"/>
  <c r="U1422" i="12" s="1"/>
  <c r="U1420" i="12"/>
  <c r="U1419" i="12" s="1"/>
  <c r="U1411" i="12"/>
  <c r="U1410" i="12" s="1"/>
  <c r="U1409" i="12" s="1"/>
  <c r="U1407" i="12"/>
  <c r="U1406" i="12" s="1"/>
  <c r="U1405" i="12" s="1"/>
  <c r="U1402" i="12"/>
  <c r="U1401" i="12" s="1"/>
  <c r="U1395" i="12"/>
  <c r="U1394" i="12" s="1"/>
  <c r="U1391" i="12"/>
  <c r="U1390" i="12" s="1"/>
  <c r="U1387" i="12"/>
  <c r="U1386" i="12" s="1"/>
  <c r="U1381" i="12"/>
  <c r="U1380" i="12" s="1"/>
  <c r="U1379" i="12" s="1"/>
  <c r="U1378" i="12" s="1"/>
  <c r="U1376" i="12"/>
  <c r="U1371" i="12"/>
  <c r="U1370" i="12" s="1"/>
  <c r="U1369" i="12" s="1"/>
  <c r="U1368" i="12" s="1"/>
  <c r="U1366" i="12"/>
  <c r="U1365" i="12" s="1"/>
  <c r="U1364" i="12" s="1"/>
  <c r="U1362" i="12"/>
  <c r="U1361" i="12" s="1"/>
  <c r="U1360" i="12" s="1"/>
  <c r="U1357" i="12"/>
  <c r="U1356" i="12" s="1"/>
  <c r="U1355" i="12" s="1"/>
  <c r="U1353" i="12"/>
  <c r="U1352" i="12" s="1"/>
  <c r="U1351" i="12" s="1"/>
  <c r="U1349" i="12"/>
  <c r="U1348" i="12" s="1"/>
  <c r="U1347" i="12" s="1"/>
  <c r="U1345" i="12"/>
  <c r="U1341" i="12"/>
  <c r="U1340" i="12" s="1"/>
  <c r="U1339" i="12" s="1"/>
  <c r="U1337" i="12"/>
  <c r="U1336" i="12" s="1"/>
  <c r="U1335" i="12" s="1"/>
  <c r="U1333" i="12"/>
  <c r="U1329" i="12"/>
  <c r="U1328" i="12" s="1"/>
  <c r="U1327" i="12" s="1"/>
  <c r="U1325" i="12"/>
  <c r="U1324" i="12" s="1"/>
  <c r="U1323" i="12" s="1"/>
  <c r="U1321" i="12"/>
  <c r="U1320" i="12" s="1"/>
  <c r="U1319" i="12" s="1"/>
  <c r="U1317" i="12"/>
  <c r="U1316" i="12" s="1"/>
  <c r="U1315" i="12" s="1"/>
  <c r="U1313" i="12"/>
  <c r="U1312" i="12" s="1"/>
  <c r="U1311" i="12" s="1"/>
  <c r="U1309" i="12"/>
  <c r="U1308" i="12" s="1"/>
  <c r="U1307" i="12" s="1"/>
  <c r="U1305" i="12"/>
  <c r="U1304" i="12" s="1"/>
  <c r="U1303" i="12" s="1"/>
  <c r="U1301" i="12"/>
  <c r="U1300" i="12" s="1"/>
  <c r="U1299" i="12" s="1"/>
  <c r="U1297" i="12"/>
  <c r="U1296" i="12" s="1"/>
  <c r="U1293" i="12"/>
  <c r="U1292" i="12" s="1"/>
  <c r="U1291" i="12" s="1"/>
  <c r="U1289" i="12"/>
  <c r="U1285" i="12"/>
  <c r="U1284" i="12" s="1"/>
  <c r="U1283" i="12" s="1"/>
  <c r="U1281" i="12"/>
  <c r="U1280" i="12" s="1"/>
  <c r="U1279" i="12" s="1"/>
  <c r="U1277" i="12"/>
  <c r="U1276" i="12" s="1"/>
  <c r="U1273" i="12"/>
  <c r="U1272" i="12" s="1"/>
  <c r="U1271" i="12" s="1"/>
  <c r="U1269" i="12"/>
  <c r="U1268" i="12" s="1"/>
  <c r="U1267" i="12" s="1"/>
  <c r="U1261" i="12"/>
  <c r="U1260" i="12" s="1"/>
  <c r="U1259" i="12" s="1"/>
  <c r="U1257" i="12"/>
  <c r="U1256" i="12" s="1"/>
  <c r="U1255" i="12" s="1"/>
  <c r="U1249" i="12"/>
  <c r="U1248" i="12" s="1"/>
  <c r="U1247" i="12" s="1"/>
  <c r="U1245" i="12"/>
  <c r="U1244" i="12" s="1"/>
  <c r="U1241" i="12"/>
  <c r="U1240" i="12" s="1"/>
  <c r="U1239" i="12" s="1"/>
  <c r="U1235" i="12"/>
  <c r="U1234" i="12" s="1"/>
  <c r="U1233" i="12" s="1"/>
  <c r="U1232" i="12" s="1"/>
  <c r="U1230" i="12"/>
  <c r="U1229" i="12" s="1"/>
  <c r="U1225" i="12"/>
  <c r="U1224" i="12" s="1"/>
  <c r="U1223" i="12" s="1"/>
  <c r="U1221" i="12"/>
  <c r="U1220" i="12" s="1"/>
  <c r="U1219" i="12" s="1"/>
  <c r="U1216" i="12"/>
  <c r="U1215" i="12" s="1"/>
  <c r="U1212" i="12"/>
  <c r="U1211" i="12" s="1"/>
  <c r="U1210" i="12" s="1"/>
  <c r="U1208" i="12"/>
  <c r="U1207" i="12" s="1"/>
  <c r="U1206" i="12" s="1"/>
  <c r="U1203" i="12"/>
  <c r="U1202" i="12" s="1"/>
  <c r="U1200" i="12"/>
  <c r="U1199" i="12" s="1"/>
  <c r="U1196" i="12"/>
  <c r="U1195" i="12" s="1"/>
  <c r="U1194" i="12" s="1"/>
  <c r="U1192" i="12"/>
  <c r="U1191" i="12" s="1"/>
  <c r="U1190" i="12" s="1"/>
  <c r="U1188" i="12"/>
  <c r="U1187" i="12" s="1"/>
  <c r="U1186" i="12" s="1"/>
  <c r="U1183" i="12"/>
  <c r="U1182" i="12" s="1"/>
  <c r="U1181" i="12" s="1"/>
  <c r="U1179" i="12"/>
  <c r="U1178" i="12" s="1"/>
  <c r="U1177" i="12" s="1"/>
  <c r="U1175" i="12"/>
  <c r="U1174" i="12" s="1"/>
  <c r="U1173" i="12" s="1"/>
  <c r="U1171" i="12"/>
  <c r="U1164" i="12"/>
  <c r="U1163" i="12" s="1"/>
  <c r="U1161" i="12"/>
  <c r="U1160" i="12" s="1"/>
  <c r="U1157" i="12"/>
  <c r="U1156" i="12" s="1"/>
  <c r="U1155" i="12" s="1"/>
  <c r="U1152" i="12"/>
  <c r="U1151" i="12" s="1"/>
  <c r="U1150" i="12" s="1"/>
  <c r="U1149" i="12" s="1"/>
  <c r="U1147" i="12"/>
  <c r="U1146" i="12" s="1"/>
  <c r="U1145" i="12" s="1"/>
  <c r="U1144" i="12" s="1"/>
  <c r="U1141" i="12"/>
  <c r="U1140" i="12" s="1"/>
  <c r="U1139" i="12" s="1"/>
  <c r="U1137" i="12"/>
  <c r="U1136" i="12" s="1"/>
  <c r="U1133" i="12"/>
  <c r="U1132" i="12" s="1"/>
  <c r="U1131" i="12" s="1"/>
  <c r="U1128" i="12"/>
  <c r="U1127" i="12" s="1"/>
  <c r="U1125" i="12"/>
  <c r="U1121" i="12"/>
  <c r="U1120" i="12" s="1"/>
  <c r="U1118" i="12"/>
  <c r="U1117" i="12" s="1"/>
  <c r="U1115" i="12"/>
  <c r="U1114" i="12" s="1"/>
  <c r="U1109" i="12"/>
  <c r="U1108" i="12" s="1"/>
  <c r="U1106" i="12"/>
  <c r="U1105" i="12" s="1"/>
  <c r="U1101" i="12"/>
  <c r="U1100" i="12" s="1"/>
  <c r="U1099" i="12" s="1"/>
  <c r="U1094" i="12"/>
  <c r="U1093" i="12" s="1"/>
  <c r="U1089" i="12"/>
  <c r="U1088" i="12" s="1"/>
  <c r="U1087" i="12" s="1"/>
  <c r="U1083" i="12"/>
  <c r="U1081" i="12"/>
  <c r="U1075" i="12"/>
  <c r="U1073" i="12"/>
  <c r="U1070" i="12"/>
  <c r="U1069" i="12" s="1"/>
  <c r="U1065" i="12"/>
  <c r="U1064" i="12" s="1"/>
  <c r="U1059" i="12"/>
  <c r="U1058" i="12" s="1"/>
  <c r="U1057" i="12" s="1"/>
  <c r="U1056" i="12" s="1"/>
  <c r="U1054" i="12"/>
  <c r="U1053" i="12" s="1"/>
  <c r="U1052" i="12" s="1"/>
  <c r="U1051" i="12" s="1"/>
  <c r="U1049" i="12"/>
  <c r="U1048" i="12" s="1"/>
  <c r="U1047" i="12" s="1"/>
  <c r="U1045" i="12"/>
  <c r="U1044" i="12" s="1"/>
  <c r="U1041" i="12"/>
  <c r="U1040" i="12" s="1"/>
  <c r="U1039" i="12" s="1"/>
  <c r="U1037" i="12"/>
  <c r="U1033" i="12"/>
  <c r="U1032" i="12" s="1"/>
  <c r="U1031" i="12" s="1"/>
  <c r="U1029" i="12"/>
  <c r="U1028" i="12" s="1"/>
  <c r="U1027" i="12" s="1"/>
  <c r="U1025" i="12"/>
  <c r="U1024" i="12" s="1"/>
  <c r="U1023" i="12" s="1"/>
  <c r="U1017" i="12"/>
  <c r="U1016" i="12" s="1"/>
  <c r="U1015" i="12" s="1"/>
  <c r="U1013" i="12"/>
  <c r="U1012" i="12" s="1"/>
  <c r="U1011" i="12" s="1"/>
  <c r="U1009" i="12"/>
  <c r="U1008" i="12" s="1"/>
  <c r="U1007" i="12" s="1"/>
  <c r="U992" i="12"/>
  <c r="U991" i="12" s="1"/>
  <c r="U988" i="12"/>
  <c r="U987" i="12" s="1"/>
  <c r="U986" i="12" s="1"/>
  <c r="U984" i="12"/>
  <c r="U980" i="12"/>
  <c r="U979" i="12" s="1"/>
  <c r="U978" i="12" s="1"/>
  <c r="U976" i="12"/>
  <c r="U975" i="12" s="1"/>
  <c r="U974" i="12" s="1"/>
  <c r="U972" i="12"/>
  <c r="U970" i="12"/>
  <c r="U966" i="12"/>
  <c r="U965" i="12" s="1"/>
  <c r="U964" i="12" s="1"/>
  <c r="U958" i="12"/>
  <c r="U957" i="12" s="1"/>
  <c r="U956" i="12" s="1"/>
  <c r="U954" i="12"/>
  <c r="U953" i="12" s="1"/>
  <c r="U950" i="12"/>
  <c r="U949" i="12" s="1"/>
  <c r="U948" i="12" s="1"/>
  <c r="U946" i="12"/>
  <c r="U945" i="12" s="1"/>
  <c r="U944" i="12" s="1"/>
  <c r="U942" i="12"/>
  <c r="U941" i="12" s="1"/>
  <c r="U940" i="12" s="1"/>
  <c r="U938" i="12"/>
  <c r="U937" i="12" s="1"/>
  <c r="U936" i="12" s="1"/>
  <c r="U934" i="12"/>
  <c r="U933" i="12" s="1"/>
  <c r="U930" i="12"/>
  <c r="U929" i="12" s="1"/>
  <c r="U928" i="12" s="1"/>
  <c r="U926" i="12"/>
  <c r="U925" i="12" s="1"/>
  <c r="U922" i="12"/>
  <c r="U921" i="12" s="1"/>
  <c r="U920" i="12" s="1"/>
  <c r="U916" i="12"/>
  <c r="U915" i="12" s="1"/>
  <c r="U914" i="12" s="1"/>
  <c r="U912" i="12"/>
  <c r="U911" i="12" s="1"/>
  <c r="U910" i="12" s="1"/>
  <c r="U907" i="12"/>
  <c r="U906" i="12" s="1"/>
  <c r="U905" i="12" s="1"/>
  <c r="U903" i="12"/>
  <c r="U902" i="12" s="1"/>
  <c r="U901" i="12" s="1"/>
  <c r="U899" i="12"/>
  <c r="U898" i="12" s="1"/>
  <c r="U897" i="12" s="1"/>
  <c r="U895" i="12"/>
  <c r="U891" i="12"/>
  <c r="U890" i="12" s="1"/>
  <c r="U888" i="12"/>
  <c r="U887" i="12" s="1"/>
  <c r="U884" i="12"/>
  <c r="U883" i="12" s="1"/>
  <c r="U882" i="12" s="1"/>
  <c r="U880" i="12"/>
  <c r="U879" i="12" s="1"/>
  <c r="U878" i="12" s="1"/>
  <c r="U876" i="12"/>
  <c r="U875" i="12" s="1"/>
  <c r="U872" i="12"/>
  <c r="U871" i="12" s="1"/>
  <c r="U870" i="12" s="1"/>
  <c r="U868" i="12"/>
  <c r="U861" i="12"/>
  <c r="U860" i="12" s="1"/>
  <c r="U857" i="12"/>
  <c r="U856" i="12" s="1"/>
  <c r="U854" i="12"/>
  <c r="U853" i="12" s="1"/>
  <c r="U851" i="12"/>
  <c r="U850" i="12" s="1"/>
  <c r="U846" i="12"/>
  <c r="U845" i="12" s="1"/>
  <c r="U844" i="12" s="1"/>
  <c r="U842" i="12"/>
  <c r="U841" i="12" s="1"/>
  <c r="U838" i="12"/>
  <c r="U837" i="12" s="1"/>
  <c r="U836" i="12" s="1"/>
  <c r="U834" i="12"/>
  <c r="U833" i="12" s="1"/>
  <c r="U831" i="12"/>
  <c r="U830" i="12" s="1"/>
  <c r="U825" i="12"/>
  <c r="U824" i="12" s="1"/>
  <c r="U822" i="12"/>
  <c r="U821" i="12" s="1"/>
  <c r="U817" i="12"/>
  <c r="U815" i="12"/>
  <c r="U813" i="12"/>
  <c r="U808" i="12"/>
  <c r="U807" i="12" s="1"/>
  <c r="U805" i="12"/>
  <c r="U804" i="12" s="1"/>
  <c r="U802" i="12"/>
  <c r="U801" i="12" s="1"/>
  <c r="U798" i="12"/>
  <c r="U796" i="12"/>
  <c r="U792" i="12"/>
  <c r="U791" i="12" s="1"/>
  <c r="U790" i="12" s="1"/>
  <c r="U787" i="12"/>
  <c r="U785" i="12"/>
  <c r="U781" i="12"/>
  <c r="U780" i="12" s="1"/>
  <c r="U777" i="12"/>
  <c r="U775" i="12"/>
  <c r="U772" i="12"/>
  <c r="U771" i="12" s="1"/>
  <c r="U769" i="12"/>
  <c r="U768" i="12" s="1"/>
  <c r="U762" i="12"/>
  <c r="U761" i="12" s="1"/>
  <c r="U759" i="12"/>
  <c r="U758" i="12" s="1"/>
  <c r="U755" i="12"/>
  <c r="U754" i="12" s="1"/>
  <c r="U753" i="12" s="1"/>
  <c r="U751" i="12"/>
  <c r="U750" i="12" s="1"/>
  <c r="U749" i="12" s="1"/>
  <c r="U747" i="12"/>
  <c r="U746" i="12" s="1"/>
  <c r="U744" i="12"/>
  <c r="U743" i="12" s="1"/>
  <c r="U741" i="12"/>
  <c r="U740" i="12" s="1"/>
  <c r="U738" i="12"/>
  <c r="U737" i="12" s="1"/>
  <c r="U732" i="12"/>
  <c r="U730" i="12"/>
  <c r="U726" i="12"/>
  <c r="U725" i="12" s="1"/>
  <c r="U723" i="12"/>
  <c r="U722" i="12" s="1"/>
  <c r="U719" i="12"/>
  <c r="U716" i="12"/>
  <c r="U713" i="12"/>
  <c r="U710" i="12"/>
  <c r="U709" i="12" s="1"/>
  <c r="U705" i="12"/>
  <c r="U703" i="12"/>
  <c r="U699" i="12"/>
  <c r="U698" i="12" s="1"/>
  <c r="U697" i="12" s="1"/>
  <c r="U695" i="12"/>
  <c r="U693" i="12"/>
  <c r="U689" i="12"/>
  <c r="U688" i="12" s="1"/>
  <c r="U687" i="12" s="1"/>
  <c r="U685" i="12"/>
  <c r="U684" i="12" s="1"/>
  <c r="U683" i="12" s="1"/>
  <c r="U681" i="12"/>
  <c r="U680" i="12" s="1"/>
  <c r="U679" i="12" s="1"/>
  <c r="U677" i="12"/>
  <c r="U675" i="12"/>
  <c r="U669" i="12"/>
  <c r="U668" i="12" s="1"/>
  <c r="U667" i="12" s="1"/>
  <c r="U663" i="12"/>
  <c r="U659" i="12"/>
  <c r="U656" i="12"/>
  <c r="U655" i="12" s="1"/>
  <c r="U653" i="12"/>
  <c r="U652" i="12" s="1"/>
  <c r="U650" i="12"/>
  <c r="U649" i="12" s="1"/>
  <c r="U645" i="12"/>
  <c r="U643" i="12"/>
  <c r="U639" i="12"/>
  <c r="U637" i="12"/>
  <c r="U630" i="12"/>
  <c r="U629" i="12" s="1"/>
  <c r="U628" i="12" s="1"/>
  <c r="U627" i="12" s="1"/>
  <c r="U625" i="12"/>
  <c r="U624" i="12" s="1"/>
  <c r="U622" i="12"/>
  <c r="U621" i="12" s="1"/>
  <c r="U617" i="12"/>
  <c r="U616" i="12" s="1"/>
  <c r="U614" i="12"/>
  <c r="U613" i="12" s="1"/>
  <c r="U610" i="12"/>
  <c r="U609" i="12" s="1"/>
  <c r="U608" i="12" s="1"/>
  <c r="U606" i="12"/>
  <c r="U604" i="12"/>
  <c r="U599" i="12"/>
  <c r="U598" i="12" s="1"/>
  <c r="U596" i="12"/>
  <c r="U595" i="12" s="1"/>
  <c r="U593" i="12"/>
  <c r="U592" i="12" s="1"/>
  <c r="U590" i="12"/>
  <c r="U589" i="12" s="1"/>
  <c r="U587" i="12"/>
  <c r="U586" i="12" s="1"/>
  <c r="U581" i="12"/>
  <c r="U580" i="12" s="1"/>
  <c r="U578" i="12"/>
  <c r="U577" i="12" s="1"/>
  <c r="U573" i="12"/>
  <c r="U572" i="12" s="1"/>
  <c r="U571" i="12" s="1"/>
  <c r="U568" i="12"/>
  <c r="U567" i="12" s="1"/>
  <c r="U565" i="12"/>
  <c r="U564" i="12" s="1"/>
  <c r="U559" i="12"/>
  <c r="U558" i="12" s="1"/>
  <c r="U557" i="12" s="1"/>
  <c r="U552" i="12"/>
  <c r="U548" i="12"/>
  <c r="U542" i="12"/>
  <c r="U541" i="12" s="1"/>
  <c r="U538" i="12"/>
  <c r="U537" i="12" s="1"/>
  <c r="U536" i="12" s="1"/>
  <c r="U534" i="12"/>
  <c r="U533" i="12" s="1"/>
  <c r="U531" i="12"/>
  <c r="U530" i="12" s="1"/>
  <c r="U526" i="12"/>
  <c r="U524" i="12"/>
  <c r="U520" i="12"/>
  <c r="U519" i="12" s="1"/>
  <c r="U518" i="12" s="1"/>
  <c r="U516" i="12"/>
  <c r="U515" i="12" s="1"/>
  <c r="U514" i="12" s="1"/>
  <c r="U512" i="12"/>
  <c r="U511" i="12" s="1"/>
  <c r="U510" i="12" s="1"/>
  <c r="U508" i="12"/>
  <c r="U507" i="12" s="1"/>
  <c r="U505" i="12"/>
  <c r="U504" i="12" s="1"/>
  <c r="U501" i="12"/>
  <c r="U500" i="12" s="1"/>
  <c r="U498" i="12"/>
  <c r="U497" i="12" s="1"/>
  <c r="U494" i="12"/>
  <c r="U493" i="12" s="1"/>
  <c r="U492" i="12" s="1"/>
  <c r="U487" i="12"/>
  <c r="U486" i="12" s="1"/>
  <c r="U485" i="12" s="1"/>
  <c r="U483" i="12"/>
  <c r="U482" i="12" s="1"/>
  <c r="U481" i="12" s="1"/>
  <c r="U479" i="12"/>
  <c r="U478" i="12" s="1"/>
  <c r="U477" i="12" s="1"/>
  <c r="U475" i="12"/>
  <c r="U474" i="12" s="1"/>
  <c r="U473" i="12" s="1"/>
  <c r="U470" i="12"/>
  <c r="U468" i="12"/>
  <c r="U465" i="12"/>
  <c r="U464" i="12" s="1"/>
  <c r="U461" i="12"/>
  <c r="U459" i="12"/>
  <c r="U455" i="12"/>
  <c r="U454" i="12" s="1"/>
  <c r="U453" i="12" s="1"/>
  <c r="U450" i="12"/>
  <c r="U449" i="12" s="1"/>
  <c r="U448" i="12" s="1"/>
  <c r="U447" i="12" s="1"/>
  <c r="U444" i="12"/>
  <c r="U442" i="12"/>
  <c r="U437" i="12"/>
  <c r="U436" i="12" s="1"/>
  <c r="U435" i="12" s="1"/>
  <c r="U433" i="12"/>
  <c r="U431" i="12"/>
  <c r="U427" i="12"/>
  <c r="U425" i="12"/>
  <c r="U420" i="12"/>
  <c r="U419" i="12" s="1"/>
  <c r="U418" i="12" s="1"/>
  <c r="U415" i="12"/>
  <c r="U413" i="12"/>
  <c r="U409" i="12"/>
  <c r="U407" i="12"/>
  <c r="U402" i="12"/>
  <c r="U401" i="12" s="1"/>
  <c r="U400" i="12" s="1"/>
  <c r="U398" i="12"/>
  <c r="U397" i="12" s="1"/>
  <c r="U396" i="12" s="1"/>
  <c r="U394" i="12"/>
  <c r="U393" i="12" s="1"/>
  <c r="U392" i="12" s="1"/>
  <c r="U390" i="12"/>
  <c r="U389" i="12" s="1"/>
  <c r="U388" i="12" s="1"/>
  <c r="U386" i="12"/>
  <c r="U385" i="12" s="1"/>
  <c r="U384" i="12" s="1"/>
  <c r="U382" i="12"/>
  <c r="U381" i="12" s="1"/>
  <c r="U380" i="12" s="1"/>
  <c r="U378" i="12"/>
  <c r="U377" i="12" s="1"/>
  <c r="U376" i="12" s="1"/>
  <c r="U374" i="12"/>
  <c r="U373" i="12" s="1"/>
  <c r="U372" i="12" s="1"/>
  <c r="U367" i="12"/>
  <c r="U366" i="12" s="1"/>
  <c r="U365" i="12" s="1"/>
  <c r="U363" i="12"/>
  <c r="U362" i="12" s="1"/>
  <c r="U361" i="12" s="1"/>
  <c r="U357" i="12"/>
  <c r="U356" i="12" s="1"/>
  <c r="U355" i="12" s="1"/>
  <c r="U354" i="12" s="1"/>
  <c r="U352" i="12"/>
  <c r="U351" i="12" s="1"/>
  <c r="U348" i="12"/>
  <c r="U347" i="12" s="1"/>
  <c r="U345" i="12"/>
  <c r="U344" i="12" s="1"/>
  <c r="U342" i="12"/>
  <c r="U341" i="12" s="1"/>
  <c r="U338" i="12"/>
  <c r="U337" i="12" s="1"/>
  <c r="U336" i="12" s="1"/>
  <c r="U331" i="12"/>
  <c r="U330" i="12" s="1"/>
  <c r="U329" i="12" s="1"/>
  <c r="U328" i="12" s="1"/>
  <c r="U327" i="12" s="1"/>
  <c r="U325" i="12"/>
  <c r="U324" i="12" s="1"/>
  <c r="U323" i="12" s="1"/>
  <c r="U320" i="12"/>
  <c r="U319" i="12" s="1"/>
  <c r="U318" i="12" s="1"/>
  <c r="U316" i="12"/>
  <c r="U315" i="12" s="1"/>
  <c r="U312" i="12"/>
  <c r="U311" i="12" s="1"/>
  <c r="U309" i="12"/>
  <c r="U308" i="12" s="1"/>
  <c r="U305" i="12"/>
  <c r="U304" i="12" s="1"/>
  <c r="U303" i="12" s="1"/>
  <c r="U301" i="12"/>
  <c r="U300" i="12" s="1"/>
  <c r="U299" i="12" s="1"/>
  <c r="U295" i="12"/>
  <c r="U294" i="12" s="1"/>
  <c r="U293" i="12" s="1"/>
  <c r="U290" i="12"/>
  <c r="U288" i="12"/>
  <c r="U283" i="12"/>
  <c r="U281" i="12"/>
  <c r="U277" i="12"/>
  <c r="U276" i="12" s="1"/>
  <c r="U275" i="12" s="1"/>
  <c r="U271" i="12"/>
  <c r="U270" i="12" s="1"/>
  <c r="U269" i="12" s="1"/>
  <c r="U267" i="12"/>
  <c r="U265" i="12"/>
  <c r="U261" i="12"/>
  <c r="U260" i="12" s="1"/>
  <c r="U259" i="12" s="1"/>
  <c r="U252" i="12"/>
  <c r="U250" i="12"/>
  <c r="U246" i="12"/>
  <c r="U245" i="12" s="1"/>
  <c r="U244" i="12" s="1"/>
  <c r="U242" i="12"/>
  <c r="U241" i="12" s="1"/>
  <c r="U240" i="12" s="1"/>
  <c r="U238" i="12"/>
  <c r="U236" i="12"/>
  <c r="U230" i="12"/>
  <c r="U229" i="12" s="1"/>
  <c r="U228" i="12" s="1"/>
  <c r="U226" i="12"/>
  <c r="U225" i="12" s="1"/>
  <c r="U224" i="12" s="1"/>
  <c r="U222" i="12"/>
  <c r="U221" i="12" s="1"/>
  <c r="U219" i="12"/>
  <c r="U218" i="12" s="1"/>
  <c r="U215" i="12"/>
  <c r="U213" i="12"/>
  <c r="U209" i="12"/>
  <c r="U207" i="12"/>
  <c r="U200" i="12"/>
  <c r="U199" i="12" s="1"/>
  <c r="U198" i="12" s="1"/>
  <c r="U196" i="12"/>
  <c r="U195" i="12" s="1"/>
  <c r="U194" i="12" s="1"/>
  <c r="U192" i="12"/>
  <c r="U191" i="12" s="1"/>
  <c r="U187" i="12"/>
  <c r="U186" i="12" s="1"/>
  <c r="U185" i="12" s="1"/>
  <c r="U183" i="12"/>
  <c r="U178" i="12"/>
  <c r="U177" i="12" s="1"/>
  <c r="U175" i="12"/>
  <c r="U174" i="12" s="1"/>
  <c r="U171" i="12"/>
  <c r="U170" i="12" s="1"/>
  <c r="U169" i="12" s="1"/>
  <c r="U165" i="12"/>
  <c r="U164" i="12" s="1"/>
  <c r="U163" i="12" s="1"/>
  <c r="U161" i="12"/>
  <c r="U160" i="12" s="1"/>
  <c r="U159" i="12" s="1"/>
  <c r="U156" i="12"/>
  <c r="U155" i="12" s="1"/>
  <c r="U153" i="12"/>
  <c r="U152" i="12" s="1"/>
  <c r="U149" i="12"/>
  <c r="U148" i="12" s="1"/>
  <c r="U146" i="12"/>
  <c r="U145" i="12" s="1"/>
  <c r="U143" i="12"/>
  <c r="U138" i="12"/>
  <c r="U137" i="12" s="1"/>
  <c r="U136" i="12" s="1"/>
  <c r="U134" i="12"/>
  <c r="U133" i="12" s="1"/>
  <c r="U132" i="12" s="1"/>
  <c r="U129" i="12"/>
  <c r="U128" i="12" s="1"/>
  <c r="U127" i="12" s="1"/>
  <c r="U125" i="12"/>
  <c r="U124" i="12" s="1"/>
  <c r="U122" i="12"/>
  <c r="U121" i="12" s="1"/>
  <c r="U118" i="12"/>
  <c r="U117" i="12" s="1"/>
  <c r="U115" i="12"/>
  <c r="U114" i="12" s="1"/>
  <c r="U112" i="12"/>
  <c r="U111" i="12" s="1"/>
  <c r="U105" i="12"/>
  <c r="U103" i="12"/>
  <c r="U98" i="12"/>
  <c r="U97" i="12" s="1"/>
  <c r="U96" i="12" s="1"/>
  <c r="U95" i="12" s="1"/>
  <c r="U93" i="12"/>
  <c r="U92" i="12" s="1"/>
  <c r="U91" i="12" s="1"/>
  <c r="U86" i="12"/>
  <c r="U85" i="12" s="1"/>
  <c r="U84" i="12" s="1"/>
  <c r="U82" i="12"/>
  <c r="U79" i="12"/>
  <c r="U76" i="12"/>
  <c r="U72" i="12"/>
  <c r="U71" i="12" s="1"/>
  <c r="U68" i="12"/>
  <c r="U66" i="12"/>
  <c r="U63" i="12"/>
  <c r="U62" i="12" s="1"/>
  <c r="U57" i="12"/>
  <c r="U56" i="12" s="1"/>
  <c r="U54" i="12"/>
  <c r="U53" i="12" s="1"/>
  <c r="U49" i="12"/>
  <c r="U48" i="12" s="1"/>
  <c r="U47" i="12" s="1"/>
  <c r="U45" i="12"/>
  <c r="U44" i="12" s="1"/>
  <c r="U43" i="12" s="1"/>
  <c r="U41" i="12"/>
  <c r="U40" i="12" s="1"/>
  <c r="U39" i="12" s="1"/>
  <c r="U36" i="12"/>
  <c r="U35" i="12" s="1"/>
  <c r="U32" i="12"/>
  <c r="U31" i="12" s="1"/>
  <c r="U28" i="12"/>
  <c r="U27" i="12" s="1"/>
  <c r="U26" i="12" s="1"/>
  <c r="U24" i="12"/>
  <c r="U23" i="12" s="1"/>
  <c r="U21" i="12"/>
  <c r="U20" i="12" s="1"/>
  <c r="AA671" i="12" l="1"/>
  <c r="Y1425" i="12"/>
  <c r="Z1686" i="12"/>
  <c r="Z765" i="12"/>
  <c r="AA1425" i="12"/>
  <c r="Y108" i="12"/>
  <c r="Y88" i="12" s="1"/>
  <c r="Z108" i="12"/>
  <c r="Z88" i="12" s="1"/>
  <c r="AA108" i="12"/>
  <c r="AA88" i="12" s="1"/>
  <c r="Z1425" i="12"/>
  <c r="Y765" i="12"/>
  <c r="AA1166" i="12"/>
  <c r="Y16" i="12"/>
  <c r="AA370" i="12"/>
  <c r="AA369" i="12" s="1"/>
  <c r="Y1686" i="12"/>
  <c r="AA16" i="12"/>
  <c r="AA489" i="12"/>
  <c r="AA765" i="12"/>
  <c r="AA632" i="12" s="1"/>
  <c r="Z202" i="12"/>
  <c r="AA2087" i="12"/>
  <c r="Z489" i="12"/>
  <c r="AA202" i="12"/>
  <c r="Z1166" i="12"/>
  <c r="Y202" i="12"/>
  <c r="Y1166" i="12"/>
  <c r="Z671" i="12"/>
  <c r="Z863" i="12"/>
  <c r="Y489" i="12"/>
  <c r="Z2087" i="12"/>
  <c r="Y671" i="12"/>
  <c r="Y2087" i="12"/>
  <c r="AA863" i="12"/>
  <c r="Y863" i="12"/>
  <c r="Z370" i="12"/>
  <c r="Z369" i="12" s="1"/>
  <c r="AA1686" i="12"/>
  <c r="Y370" i="12"/>
  <c r="Y369" i="12" s="1"/>
  <c r="U2484" i="12"/>
  <c r="U2483" i="12" s="1"/>
  <c r="U2482" i="12" s="1"/>
  <c r="U612" i="12"/>
  <c r="U636" i="12"/>
  <c r="U635" i="12" s="1"/>
  <c r="U674" i="12"/>
  <c r="U673" i="12" s="1"/>
  <c r="U371" i="12"/>
  <c r="U151" i="12"/>
  <c r="U212" i="12"/>
  <c r="U211" i="12" s="1"/>
  <c r="U702" i="12"/>
  <c r="U701" i="12" s="1"/>
  <c r="U2399" i="12"/>
  <c r="U2394" i="12" s="1"/>
  <c r="U102" i="12"/>
  <c r="U101" i="12" s="1"/>
  <c r="U100" i="12" s="1"/>
  <c r="U173" i="12"/>
  <c r="U784" i="12"/>
  <c r="U783" i="12" s="1"/>
  <c r="U1756" i="12"/>
  <c r="U2131" i="12"/>
  <c r="U217" i="12"/>
  <c r="U249" i="12"/>
  <c r="U248" i="12" s="1"/>
  <c r="U340" i="12"/>
  <c r="U721" i="12"/>
  <c r="U795" i="12"/>
  <c r="U794" i="12" s="1"/>
  <c r="U1454" i="12"/>
  <c r="U2239" i="12"/>
  <c r="U2238" i="12" s="1"/>
  <c r="U2078" i="12"/>
  <c r="U2077" i="12" s="1"/>
  <c r="U467" i="12"/>
  <c r="U463" i="12" s="1"/>
  <c r="U757" i="12"/>
  <c r="U774" i="12"/>
  <c r="U767" i="12" s="1"/>
  <c r="U909" i="12"/>
  <c r="U1722" i="12"/>
  <c r="U563" i="12"/>
  <c r="U562" i="12" s="1"/>
  <c r="U2152" i="12"/>
  <c r="U406" i="12"/>
  <c r="U405" i="12" s="1"/>
  <c r="U729" i="12"/>
  <c r="U728" i="12" s="1"/>
  <c r="U1218" i="12"/>
  <c r="U1688" i="12"/>
  <c r="U2001" i="12"/>
  <c r="U2000" i="12" s="1"/>
  <c r="U206" i="12"/>
  <c r="U205" i="12" s="1"/>
  <c r="U1496" i="12"/>
  <c r="U65" i="12"/>
  <c r="U61" i="12" s="1"/>
  <c r="U412" i="12"/>
  <c r="U411" i="12" s="1"/>
  <c r="U458" i="12"/>
  <c r="U457" i="12" s="1"/>
  <c r="U1198" i="12"/>
  <c r="U1185" i="12" s="1"/>
  <c r="U1667" i="12"/>
  <c r="U1666" i="12" s="1"/>
  <c r="U1660" i="12" s="1"/>
  <c r="U1971" i="12"/>
  <c r="U1966" i="12" s="1"/>
  <c r="U307" i="12"/>
  <c r="U529" i="12"/>
  <c r="U1599" i="12"/>
  <c r="U441" i="12"/>
  <c r="U440" i="12" s="1"/>
  <c r="U439" i="12" s="1"/>
  <c r="U503" i="12"/>
  <c r="U523" i="12"/>
  <c r="U522" i="12" s="1"/>
  <c r="U642" i="12"/>
  <c r="U641" i="12" s="1"/>
  <c r="U1159" i="12"/>
  <c r="U1154" i="12" s="1"/>
  <c r="U2170" i="12"/>
  <c r="U2294" i="12"/>
  <c r="U2320" i="12"/>
  <c r="U131" i="12"/>
  <c r="U168" i="12"/>
  <c r="U496" i="12"/>
  <c r="U1942" i="12"/>
  <c r="U1941" i="12" s="1"/>
  <c r="U1940" i="12" s="1"/>
  <c r="U1989" i="12"/>
  <c r="U1978" i="12" s="1"/>
  <c r="U2025" i="12"/>
  <c r="U2020" i="12" s="1"/>
  <c r="U120" i="12"/>
  <c r="U235" i="12"/>
  <c r="U234" i="12" s="1"/>
  <c r="U264" i="12"/>
  <c r="U263" i="12" s="1"/>
  <c r="U254" i="12" s="1"/>
  <c r="U287" i="12"/>
  <c r="U286" i="12" s="1"/>
  <c r="U424" i="12"/>
  <c r="U423" i="12" s="1"/>
  <c r="U547" i="12"/>
  <c r="U546" i="12" s="1"/>
  <c r="U545" i="12" s="1"/>
  <c r="U658" i="12"/>
  <c r="U648" i="12" s="1"/>
  <c r="U692" i="12"/>
  <c r="U691" i="12" s="1"/>
  <c r="U712" i="12"/>
  <c r="U708" i="12" s="1"/>
  <c r="U969" i="12"/>
  <c r="U968" i="12" s="1"/>
  <c r="U1072" i="12"/>
  <c r="U1068" i="12" s="1"/>
  <c r="U1404" i="12"/>
  <c r="U2037" i="12"/>
  <c r="U2032" i="12" s="1"/>
  <c r="U2121" i="12"/>
  <c r="U2142" i="12"/>
  <c r="U2264" i="12"/>
  <c r="U2342" i="12"/>
  <c r="U2337" i="12" s="1"/>
  <c r="U2381" i="12"/>
  <c r="U2376" i="12" s="1"/>
  <c r="U2370" i="12" s="1"/>
  <c r="U576" i="12"/>
  <c r="U575" i="12" s="1"/>
  <c r="U620" i="12"/>
  <c r="U619" i="12" s="1"/>
  <c r="U829" i="12"/>
  <c r="U886" i="12"/>
  <c r="U1113" i="12"/>
  <c r="U1385" i="12"/>
  <c r="U1384" i="12" s="1"/>
  <c r="U1383" i="12" s="1"/>
  <c r="U1566" i="12"/>
  <c r="U1565" i="12" s="1"/>
  <c r="U1611" i="12"/>
  <c r="U1749" i="12"/>
  <c r="U1812" i="12"/>
  <c r="U1811" i="12" s="1"/>
  <c r="U1810" i="12" s="1"/>
  <c r="U2213" i="12"/>
  <c r="U2279" i="12"/>
  <c r="U2423" i="12"/>
  <c r="U2409" i="12" s="1"/>
  <c r="U2456" i="12"/>
  <c r="U280" i="12"/>
  <c r="U279" i="12" s="1"/>
  <c r="U603" i="12"/>
  <c r="U602" i="12" s="1"/>
  <c r="U1080" i="12"/>
  <c r="U1079" i="12" s="1"/>
  <c r="U2328" i="12"/>
  <c r="U90" i="12"/>
  <c r="U820" i="12"/>
  <c r="U840" i="12"/>
  <c r="U932" i="12"/>
  <c r="U952" i="12"/>
  <c r="U1043" i="12"/>
  <c r="U1104" i="12"/>
  <c r="U1124" i="12"/>
  <c r="U1123" i="12" s="1"/>
  <c r="U1135" i="12"/>
  <c r="U1375" i="12"/>
  <c r="U1400" i="12"/>
  <c r="U1428" i="12"/>
  <c r="U1484" i="12"/>
  <c r="U1528" i="12"/>
  <c r="U1576" i="12"/>
  <c r="U2062" i="12"/>
  <c r="U2452" i="12"/>
  <c r="U2473" i="12"/>
  <c r="U34" i="12"/>
  <c r="U52" i="12"/>
  <c r="U190" i="12"/>
  <c r="U314" i="12"/>
  <c r="U430" i="12"/>
  <c r="U540" i="12"/>
  <c r="U812" i="12"/>
  <c r="U924" i="12"/>
  <c r="U1036" i="12"/>
  <c r="U1295" i="12"/>
  <c r="U1332" i="12"/>
  <c r="U1344" i="12"/>
  <c r="U110" i="12"/>
  <c r="U19" i="12"/>
  <c r="U75" i="12"/>
  <c r="U158" i="12"/>
  <c r="U350" i="12"/>
  <c r="U874" i="12"/>
  <c r="U894" i="12"/>
  <c r="U990" i="12"/>
  <c r="U1092" i="12"/>
  <c r="U1214" i="12"/>
  <c r="U1205" i="12" s="1"/>
  <c r="U1228" i="12"/>
  <c r="U1243" i="12"/>
  <c r="U1275" i="12"/>
  <c r="U1288" i="12"/>
  <c r="U1359" i="12"/>
  <c r="U30" i="12"/>
  <c r="U38" i="12"/>
  <c r="U142" i="12"/>
  <c r="U182" i="12"/>
  <c r="U570" i="12"/>
  <c r="U867" i="12"/>
  <c r="U983" i="12"/>
  <c r="U1063" i="12"/>
  <c r="U1098" i="12"/>
  <c r="U1170" i="12"/>
  <c r="U736" i="12"/>
  <c r="U800" i="12"/>
  <c r="U360" i="12"/>
  <c r="U1832" i="12"/>
  <c r="U585" i="12"/>
  <c r="U849" i="12"/>
  <c r="U1705" i="12"/>
  <c r="U1916" i="12"/>
  <c r="U1418" i="12"/>
  <c r="U1513" i="12"/>
  <c r="U1631" i="12"/>
  <c r="U1741" i="12"/>
  <c r="U1895" i="12"/>
  <c r="U1904" i="12"/>
  <c r="U2110" i="12"/>
  <c r="U1589" i="12"/>
  <c r="U1620" i="12"/>
  <c r="U1731" i="12"/>
  <c r="U1770" i="12"/>
  <c r="U1886" i="12"/>
  <c r="U1800" i="12"/>
  <c r="U2220" i="12"/>
  <c r="U2360" i="12"/>
  <c r="U2355" i="12" s="1"/>
  <c r="U2050" i="12"/>
  <c r="U2089" i="12"/>
  <c r="U2102" i="12"/>
  <c r="U2177" i="12"/>
  <c r="T2196" i="12"/>
  <c r="X2196" i="12" s="1"/>
  <c r="AD2196" i="12" s="1"/>
  <c r="S2196" i="12"/>
  <c r="W2196" i="12" s="1"/>
  <c r="AC2196" i="12" s="1"/>
  <c r="R2196" i="12"/>
  <c r="V2196" i="12" s="1"/>
  <c r="AB2196" i="12" s="1"/>
  <c r="T2187" i="12"/>
  <c r="X2187" i="12" s="1"/>
  <c r="AD2187" i="12" s="1"/>
  <c r="S2187" i="12"/>
  <c r="W2187" i="12" s="1"/>
  <c r="AC2187" i="12" s="1"/>
  <c r="T2186" i="12"/>
  <c r="X2186" i="12" s="1"/>
  <c r="AD2186" i="12" s="1"/>
  <c r="S2186" i="12"/>
  <c r="W2186" i="12" s="1"/>
  <c r="AC2186" i="12" s="1"/>
  <c r="R2186" i="12"/>
  <c r="V2186" i="12" s="1"/>
  <c r="AB2186" i="12" s="1"/>
  <c r="T2183" i="12"/>
  <c r="X2183" i="12" s="1"/>
  <c r="AD2183" i="12" s="1"/>
  <c r="S2183" i="12"/>
  <c r="W2183" i="12" s="1"/>
  <c r="AC2183" i="12" s="1"/>
  <c r="T2182" i="12"/>
  <c r="X2182" i="12" s="1"/>
  <c r="AD2182" i="12" s="1"/>
  <c r="S2182" i="12"/>
  <c r="W2182" i="12" s="1"/>
  <c r="AC2182" i="12" s="1"/>
  <c r="T2181" i="12"/>
  <c r="X2181" i="12" s="1"/>
  <c r="AD2181" i="12" s="1"/>
  <c r="S2181" i="12"/>
  <c r="W2181" i="12" s="1"/>
  <c r="AC2181" i="12" s="1"/>
  <c r="T2014" i="12"/>
  <c r="X2014" i="12" s="1"/>
  <c r="AD2014" i="12" s="1"/>
  <c r="S2014" i="12"/>
  <c r="W2014" i="12" s="1"/>
  <c r="AC2014" i="12" s="1"/>
  <c r="R2014" i="12"/>
  <c r="V2014" i="12" s="1"/>
  <c r="AB2014" i="12" s="1"/>
  <c r="T1974" i="12"/>
  <c r="X1974" i="12" s="1"/>
  <c r="AD1974" i="12" s="1"/>
  <c r="S1974" i="12"/>
  <c r="W1974" i="12" s="1"/>
  <c r="AC1974" i="12" s="1"/>
  <c r="R1974" i="12"/>
  <c r="V1974" i="12" s="1"/>
  <c r="AB1974" i="12" s="1"/>
  <c r="T1959" i="12"/>
  <c r="X1959" i="12" s="1"/>
  <c r="AD1959" i="12" s="1"/>
  <c r="S1959" i="12"/>
  <c r="W1959" i="12" s="1"/>
  <c r="AC1959" i="12" s="1"/>
  <c r="T1829" i="12"/>
  <c r="X1829" i="12" s="1"/>
  <c r="AD1829" i="12" s="1"/>
  <c r="S1829" i="12"/>
  <c r="W1829" i="12" s="1"/>
  <c r="AC1829" i="12" s="1"/>
  <c r="R1829" i="12"/>
  <c r="V1829" i="12" s="1"/>
  <c r="AB1829" i="12" s="1"/>
  <c r="T1755" i="12"/>
  <c r="X1755" i="12" s="1"/>
  <c r="AD1755" i="12" s="1"/>
  <c r="S1755" i="12"/>
  <c r="W1755" i="12" s="1"/>
  <c r="AC1755" i="12" s="1"/>
  <c r="T1752" i="12"/>
  <c r="X1752" i="12" s="1"/>
  <c r="AD1752" i="12" s="1"/>
  <c r="S1752" i="12"/>
  <c r="W1752" i="12" s="1"/>
  <c r="AC1752" i="12" s="1"/>
  <c r="T1721" i="12"/>
  <c r="X1721" i="12" s="1"/>
  <c r="AD1721" i="12" s="1"/>
  <c r="S1721" i="12"/>
  <c r="W1721" i="12" s="1"/>
  <c r="AC1721" i="12" s="1"/>
  <c r="R1721" i="12"/>
  <c r="V1721" i="12" s="1"/>
  <c r="AB1721" i="12" s="1"/>
  <c r="T1717" i="12"/>
  <c r="X1717" i="12" s="1"/>
  <c r="AD1717" i="12" s="1"/>
  <c r="S1717" i="12"/>
  <c r="W1717" i="12" s="1"/>
  <c r="AC1717" i="12" s="1"/>
  <c r="R1717" i="12"/>
  <c r="V1717" i="12" s="1"/>
  <c r="AB1717" i="12" s="1"/>
  <c r="T1604" i="12"/>
  <c r="X1604" i="12" s="1"/>
  <c r="AD1604" i="12" s="1"/>
  <c r="S1604" i="12"/>
  <c r="W1604" i="12" s="1"/>
  <c r="AC1604" i="12" s="1"/>
  <c r="R1604" i="12"/>
  <c r="V1604" i="12" s="1"/>
  <c r="AB1604" i="12" s="1"/>
  <c r="T1494" i="12"/>
  <c r="X1494" i="12" s="1"/>
  <c r="AD1494" i="12" s="1"/>
  <c r="S1494" i="12"/>
  <c r="W1494" i="12" s="1"/>
  <c r="AC1494" i="12" s="1"/>
  <c r="R1494" i="12"/>
  <c r="V1494" i="12" s="1"/>
  <c r="AB1494" i="12" s="1"/>
  <c r="T1470" i="12"/>
  <c r="X1470" i="12" s="1"/>
  <c r="AD1470" i="12" s="1"/>
  <c r="S1470" i="12"/>
  <c r="W1470" i="12" s="1"/>
  <c r="AC1470" i="12" s="1"/>
  <c r="R1470" i="12"/>
  <c r="V1470" i="12" s="1"/>
  <c r="AB1470" i="12" s="1"/>
  <c r="T1466" i="12"/>
  <c r="X1466" i="12" s="1"/>
  <c r="AD1466" i="12" s="1"/>
  <c r="S1466" i="12"/>
  <c r="W1466" i="12" s="1"/>
  <c r="AC1466" i="12" s="1"/>
  <c r="R1466" i="12"/>
  <c r="V1466" i="12" s="1"/>
  <c r="AB1466" i="12" s="1"/>
  <c r="T1462" i="12"/>
  <c r="X1462" i="12" s="1"/>
  <c r="AD1462" i="12" s="1"/>
  <c r="S1462" i="12"/>
  <c r="W1462" i="12" s="1"/>
  <c r="AC1462" i="12" s="1"/>
  <c r="R1462" i="12"/>
  <c r="V1462" i="12" s="1"/>
  <c r="AB1462" i="12" s="1"/>
  <c r="T1382" i="12"/>
  <c r="X1382" i="12" s="1"/>
  <c r="AD1382" i="12" s="1"/>
  <c r="S1382" i="12"/>
  <c r="W1382" i="12" s="1"/>
  <c r="AC1382" i="12" s="1"/>
  <c r="T1358" i="12"/>
  <c r="X1358" i="12" s="1"/>
  <c r="AD1358" i="12" s="1"/>
  <c r="S1358" i="12"/>
  <c r="W1358" i="12" s="1"/>
  <c r="AC1358" i="12" s="1"/>
  <c r="R1358" i="12"/>
  <c r="V1358" i="12" s="1"/>
  <c r="AB1358" i="12" s="1"/>
  <c r="T1350" i="12"/>
  <c r="X1350" i="12" s="1"/>
  <c r="AD1350" i="12" s="1"/>
  <c r="S1350" i="12"/>
  <c r="W1350" i="12" s="1"/>
  <c r="AC1350" i="12" s="1"/>
  <c r="R1350" i="12"/>
  <c r="V1350" i="12" s="1"/>
  <c r="AB1350" i="12" s="1"/>
  <c r="T1246" i="12"/>
  <c r="X1246" i="12" s="1"/>
  <c r="AD1246" i="12" s="1"/>
  <c r="S1246" i="12"/>
  <c r="W1246" i="12" s="1"/>
  <c r="AC1246" i="12" s="1"/>
  <c r="R1246" i="12"/>
  <c r="V1246" i="12" s="1"/>
  <c r="AB1246" i="12" s="1"/>
  <c r="T1204" i="12"/>
  <c r="X1204" i="12" s="1"/>
  <c r="AD1204" i="12" s="1"/>
  <c r="S1204" i="12"/>
  <c r="W1204" i="12" s="1"/>
  <c r="AC1204" i="12" s="1"/>
  <c r="R1204" i="12"/>
  <c r="V1204" i="12" s="1"/>
  <c r="AB1204" i="12" s="1"/>
  <c r="T1090" i="12"/>
  <c r="X1090" i="12" s="1"/>
  <c r="AD1090" i="12" s="1"/>
  <c r="S1090" i="12"/>
  <c r="W1090" i="12" s="1"/>
  <c r="AC1090" i="12" s="1"/>
  <c r="R1090" i="12"/>
  <c r="V1090" i="12" s="1"/>
  <c r="AB1090" i="12" s="1"/>
  <c r="T1060" i="12"/>
  <c r="X1060" i="12" s="1"/>
  <c r="AD1060" i="12" s="1"/>
  <c r="S1060" i="12"/>
  <c r="W1060" i="12" s="1"/>
  <c r="AC1060" i="12" s="1"/>
  <c r="T1042" i="12"/>
  <c r="X1042" i="12" s="1"/>
  <c r="AD1042" i="12" s="1"/>
  <c r="S1042" i="12"/>
  <c r="W1042" i="12" s="1"/>
  <c r="AC1042" i="12" s="1"/>
  <c r="R1042" i="12"/>
  <c r="V1042" i="12" s="1"/>
  <c r="AB1042" i="12" s="1"/>
  <c r="T943" i="12"/>
  <c r="X943" i="12" s="1"/>
  <c r="AD943" i="12" s="1"/>
  <c r="S943" i="12"/>
  <c r="W943" i="12" s="1"/>
  <c r="AC943" i="12" s="1"/>
  <c r="R943" i="12"/>
  <c r="V943" i="12" s="1"/>
  <c r="AB943" i="12" s="1"/>
  <c r="T935" i="12"/>
  <c r="X935" i="12" s="1"/>
  <c r="AD935" i="12" s="1"/>
  <c r="S935" i="12"/>
  <c r="W935" i="12" s="1"/>
  <c r="AC935" i="12" s="1"/>
  <c r="R935" i="12"/>
  <c r="V935" i="12" s="1"/>
  <c r="AB935" i="12" s="1"/>
  <c r="T927" i="12"/>
  <c r="X927" i="12" s="1"/>
  <c r="AD927" i="12" s="1"/>
  <c r="S927" i="12"/>
  <c r="W927" i="12" s="1"/>
  <c r="AC927" i="12" s="1"/>
  <c r="R927" i="12"/>
  <c r="V927" i="12" s="1"/>
  <c r="AB927" i="12" s="1"/>
  <c r="T917" i="12"/>
  <c r="X917" i="12" s="1"/>
  <c r="AD917" i="12" s="1"/>
  <c r="S917" i="12"/>
  <c r="W917" i="12" s="1"/>
  <c r="AC917" i="12" s="1"/>
  <c r="R917" i="12"/>
  <c r="V917" i="12" s="1"/>
  <c r="AB917" i="12" s="1"/>
  <c r="T896" i="12"/>
  <c r="X896" i="12" s="1"/>
  <c r="AD896" i="12" s="1"/>
  <c r="S896" i="12"/>
  <c r="W896" i="12" s="1"/>
  <c r="AC896" i="12" s="1"/>
  <c r="R896" i="12"/>
  <c r="V896" i="12" s="1"/>
  <c r="AB896" i="12" s="1"/>
  <c r="T379" i="12"/>
  <c r="X379" i="12" s="1"/>
  <c r="AD379" i="12" s="1"/>
  <c r="S379" i="12"/>
  <c r="W379" i="12" s="1"/>
  <c r="AC379" i="12" s="1"/>
  <c r="R379" i="12"/>
  <c r="V379" i="12" s="1"/>
  <c r="AB379" i="12" s="1"/>
  <c r="T296" i="12"/>
  <c r="X296" i="12" s="1"/>
  <c r="AD296" i="12" s="1"/>
  <c r="S296" i="12"/>
  <c r="W296" i="12" s="1"/>
  <c r="AC296" i="12" s="1"/>
  <c r="R296" i="12"/>
  <c r="V296" i="12" s="1"/>
  <c r="AB296" i="12" s="1"/>
  <c r="T247" i="12"/>
  <c r="X247" i="12" s="1"/>
  <c r="AD247" i="12" s="1"/>
  <c r="S247" i="12"/>
  <c r="W247" i="12" s="1"/>
  <c r="AC247" i="12" s="1"/>
  <c r="R247" i="12"/>
  <c r="V247" i="12" s="1"/>
  <c r="AB247" i="12" s="1"/>
  <c r="R231" i="12"/>
  <c r="V231" i="12" s="1"/>
  <c r="AB231" i="12" s="1"/>
  <c r="Z632" i="12" l="1"/>
  <c r="Z2495" i="12" s="1"/>
  <c r="Y632" i="12"/>
  <c r="Y2495" i="12" s="1"/>
  <c r="AA2495" i="12"/>
  <c r="U204" i="12"/>
  <c r="U203" i="12" s="1"/>
  <c r="U2120" i="12"/>
  <c r="U672" i="12"/>
  <c r="U634" i="12"/>
  <c r="U828" i="12"/>
  <c r="U766" i="12"/>
  <c r="U2151" i="12"/>
  <c r="U274" i="12"/>
  <c r="U273" i="12" s="1"/>
  <c r="U233" i="12"/>
  <c r="U232" i="12" s="1"/>
  <c r="U2327" i="12"/>
  <c r="U2188" i="12"/>
  <c r="U404" i="12"/>
  <c r="U528" i="12"/>
  <c r="U707" i="12"/>
  <c r="U1067" i="12"/>
  <c r="U1610" i="12"/>
  <c r="U1598" i="12" s="1"/>
  <c r="U298" i="12"/>
  <c r="U297" i="12" s="1"/>
  <c r="U51" i="12"/>
  <c r="U2451" i="12"/>
  <c r="U2388" i="12" s="1"/>
  <c r="U1527" i="12"/>
  <c r="U1483" i="12"/>
  <c r="U1399" i="12"/>
  <c r="U1103" i="12"/>
  <c r="U1097" i="12" s="1"/>
  <c r="U1730" i="12"/>
  <c r="U1630" i="12"/>
  <c r="U1796" i="12"/>
  <c r="U1143" i="12"/>
  <c r="U866" i="12"/>
  <c r="U1227" i="12"/>
  <c r="U1091" i="12"/>
  <c r="U893" i="12"/>
  <c r="U601" i="12"/>
  <c r="U647" i="12"/>
  <c r="U189" i="12"/>
  <c r="U491" i="12"/>
  <c r="U89" i="12"/>
  <c r="U2049" i="12"/>
  <c r="U1769" i="12"/>
  <c r="U584" i="12"/>
  <c r="U735" i="12"/>
  <c r="U1343" i="12"/>
  <c r="U2349" i="12"/>
  <c r="U2109" i="12"/>
  <c r="U1960" i="12"/>
  <c r="U848" i="12"/>
  <c r="U1831" i="12"/>
  <c r="U1130" i="12"/>
  <c r="U544" i="12"/>
  <c r="U181" i="12"/>
  <c r="U109" i="12"/>
  <c r="U1331" i="12"/>
  <c r="U1035" i="12"/>
  <c r="U811" i="12"/>
  <c r="U2472" i="12"/>
  <c r="U2061" i="12"/>
  <c r="U1495" i="12"/>
  <c r="U1427" i="12"/>
  <c r="U1374" i="12"/>
  <c r="U452" i="12"/>
  <c r="U359" i="12"/>
  <c r="U141" i="12"/>
  <c r="U819" i="12"/>
  <c r="U2088" i="12"/>
  <c r="U1999" i="12"/>
  <c r="U1417" i="12"/>
  <c r="U1915" i="12"/>
  <c r="U1687" i="12"/>
  <c r="U1112" i="12"/>
  <c r="U789" i="12"/>
  <c r="U1169" i="12"/>
  <c r="U1062" i="12"/>
  <c r="U982" i="12"/>
  <c r="U561" i="12"/>
  <c r="U1287" i="12"/>
  <c r="U18" i="12"/>
  <c r="U429" i="12"/>
  <c r="U70" i="12"/>
  <c r="U335" i="12"/>
  <c r="O1172" i="12"/>
  <c r="U633" i="12" l="1"/>
  <c r="U671" i="12"/>
  <c r="U1373" i="12"/>
  <c r="U60" i="12"/>
  <c r="U422" i="12"/>
  <c r="U919" i="12"/>
  <c r="U1168" i="12"/>
  <c r="U2087" i="12"/>
  <c r="U140" i="12"/>
  <c r="U108" i="12" s="1"/>
  <c r="U2060" i="12"/>
  <c r="U810" i="12"/>
  <c r="U765" i="12" s="1"/>
  <c r="U1830" i="12"/>
  <c r="U865" i="12"/>
  <c r="U1791" i="12"/>
  <c r="U1729" i="12"/>
  <c r="U1398" i="12"/>
  <c r="U1526" i="12"/>
  <c r="U202" i="12"/>
  <c r="U583" i="12"/>
  <c r="U446" i="12"/>
  <c r="U1426" i="12"/>
  <c r="U734" i="12"/>
  <c r="U1748" i="12"/>
  <c r="U1006" i="12"/>
  <c r="U827" i="12"/>
  <c r="U334" i="12"/>
  <c r="U17" i="12"/>
  <c r="U1061" i="12"/>
  <c r="U1111" i="12"/>
  <c r="U1998" i="12"/>
  <c r="U2466" i="12"/>
  <c r="U180" i="12"/>
  <c r="U490" i="12"/>
  <c r="U1238" i="12"/>
  <c r="U1629" i="12"/>
  <c r="O1825" i="12"/>
  <c r="U632" i="12" l="1"/>
  <c r="U167" i="12"/>
  <c r="U88" i="12" s="1"/>
  <c r="U918" i="12"/>
  <c r="U489" i="12"/>
  <c r="U1425" i="12"/>
  <c r="U2059" i="12"/>
  <c r="U59" i="12"/>
  <c r="U333" i="12"/>
  <c r="U370" i="12"/>
  <c r="U1237" i="12"/>
  <c r="U1790" i="12"/>
  <c r="U864" i="12"/>
  <c r="U1167" i="12"/>
  <c r="U1096" i="12"/>
  <c r="U1686" i="12"/>
  <c r="O216" i="12"/>
  <c r="U863" i="12" l="1"/>
  <c r="U369" i="12"/>
  <c r="U16" i="12"/>
  <c r="U1166" i="12"/>
  <c r="U1789" i="12"/>
  <c r="O2414" i="12"/>
  <c r="U2495" i="12" l="1"/>
  <c r="P1055" i="12" l="1"/>
  <c r="Q1055" i="12"/>
  <c r="P1828" i="12" l="1"/>
  <c r="S1828" i="12" s="1"/>
  <c r="W1828" i="12" s="1"/>
  <c r="AC1828" i="12" s="1"/>
  <c r="Q1828" i="12"/>
  <c r="T1828" i="12" s="1"/>
  <c r="X1828" i="12" s="1"/>
  <c r="AD1828" i="12" s="1"/>
  <c r="AE1828" i="12"/>
  <c r="AE1827" i="12" s="1"/>
  <c r="AE1826" i="12" s="1"/>
  <c r="O1828" i="12"/>
  <c r="R1828" i="12" s="1"/>
  <c r="V1828" i="12" s="1"/>
  <c r="AB1828" i="12" s="1"/>
  <c r="Q1827" i="12" l="1"/>
  <c r="T1827" i="12" s="1"/>
  <c r="X1827" i="12" s="1"/>
  <c r="AD1827" i="12" s="1"/>
  <c r="O1827" i="12"/>
  <c r="R1827" i="12" s="1"/>
  <c r="V1827" i="12" s="1"/>
  <c r="AB1827" i="12" s="1"/>
  <c r="P1827" i="12"/>
  <c r="S1827" i="12" s="1"/>
  <c r="W1827" i="12" s="1"/>
  <c r="AC1827" i="12" s="1"/>
  <c r="Q1615" i="12"/>
  <c r="P1615" i="12"/>
  <c r="O1615" i="12"/>
  <c r="Q1619" i="12"/>
  <c r="T1619" i="12" s="1"/>
  <c r="X1619" i="12" s="1"/>
  <c r="AD1619" i="12" s="1"/>
  <c r="P1619" i="12"/>
  <c r="S1619" i="12" s="1"/>
  <c r="W1619" i="12" s="1"/>
  <c r="AC1619" i="12" s="1"/>
  <c r="O1619" i="12"/>
  <c r="R1619" i="12" s="1"/>
  <c r="V1619" i="12" s="1"/>
  <c r="AB1619" i="12" s="1"/>
  <c r="AE1618" i="12"/>
  <c r="AE1617" i="12" s="1"/>
  <c r="AE1616" i="12" s="1"/>
  <c r="O1618" i="12"/>
  <c r="R1618" i="12" s="1"/>
  <c r="V1618" i="12" s="1"/>
  <c r="AB1618" i="12" s="1"/>
  <c r="P1618" i="12" l="1"/>
  <c r="S1618" i="12" s="1"/>
  <c r="W1618" i="12" s="1"/>
  <c r="AC1618" i="12" s="1"/>
  <c r="Q1618" i="12"/>
  <c r="T1618" i="12" s="1"/>
  <c r="X1618" i="12" s="1"/>
  <c r="AD1618" i="12" s="1"/>
  <c r="O1826" i="12"/>
  <c r="R1826" i="12" s="1"/>
  <c r="V1826" i="12" s="1"/>
  <c r="AB1826" i="12" s="1"/>
  <c r="O1617" i="12"/>
  <c r="R1617" i="12" s="1"/>
  <c r="V1617" i="12" s="1"/>
  <c r="AB1617" i="12" s="1"/>
  <c r="P1617" i="12"/>
  <c r="S1617" i="12" s="1"/>
  <c r="W1617" i="12" s="1"/>
  <c r="AC1617" i="12" s="1"/>
  <c r="P1826" i="12"/>
  <c r="S1826" i="12" s="1"/>
  <c r="W1826" i="12" s="1"/>
  <c r="AC1826" i="12" s="1"/>
  <c r="Q1826" i="12"/>
  <c r="T1826" i="12" s="1"/>
  <c r="X1826" i="12" s="1"/>
  <c r="AD1826" i="12" s="1"/>
  <c r="O1060" i="12"/>
  <c r="R1060" i="12" s="1"/>
  <c r="V1060" i="12" s="1"/>
  <c r="AB1060" i="12" s="1"/>
  <c r="P1059" i="12"/>
  <c r="S1059" i="12" s="1"/>
  <c r="W1059" i="12" s="1"/>
  <c r="AC1059" i="12" s="1"/>
  <c r="Q1059" i="12"/>
  <c r="T1059" i="12" s="1"/>
  <c r="X1059" i="12" s="1"/>
  <c r="AD1059" i="12" s="1"/>
  <c r="AE1059" i="12"/>
  <c r="AE1058" i="12" s="1"/>
  <c r="AE1057" i="12" s="1"/>
  <c r="AE1056" i="12" s="1"/>
  <c r="O1059" i="12"/>
  <c r="R1059" i="12" s="1"/>
  <c r="V1059" i="12" s="1"/>
  <c r="AB1059" i="12" s="1"/>
  <c r="P1041" i="12"/>
  <c r="S1041" i="12" s="1"/>
  <c r="W1041" i="12" s="1"/>
  <c r="AC1041" i="12" s="1"/>
  <c r="Q1041" i="12"/>
  <c r="T1041" i="12" s="1"/>
  <c r="X1041" i="12" s="1"/>
  <c r="AD1041" i="12" s="1"/>
  <c r="AE1041" i="12"/>
  <c r="AE1040" i="12" s="1"/>
  <c r="AE1039" i="12" s="1"/>
  <c r="O1041" i="12"/>
  <c r="R1041" i="12" s="1"/>
  <c r="V1041" i="12" s="1"/>
  <c r="AB1041" i="12" s="1"/>
  <c r="Q1617" i="12" l="1"/>
  <c r="T1617" i="12" s="1"/>
  <c r="X1617" i="12" s="1"/>
  <c r="AD1617" i="12" s="1"/>
  <c r="P1616" i="12"/>
  <c r="S1616" i="12" s="1"/>
  <c r="W1616" i="12" s="1"/>
  <c r="AC1616" i="12" s="1"/>
  <c r="O1616" i="12"/>
  <c r="R1616" i="12" s="1"/>
  <c r="V1616" i="12" s="1"/>
  <c r="AB1616" i="12" s="1"/>
  <c r="P1040" i="12"/>
  <c r="S1040" i="12" s="1"/>
  <c r="W1040" i="12" s="1"/>
  <c r="AC1040" i="12" s="1"/>
  <c r="Q1040" i="12"/>
  <c r="T1040" i="12" s="1"/>
  <c r="X1040" i="12" s="1"/>
  <c r="AD1040" i="12" s="1"/>
  <c r="Q1058" i="12"/>
  <c r="T1058" i="12" s="1"/>
  <c r="X1058" i="12" s="1"/>
  <c r="AD1058" i="12" s="1"/>
  <c r="P1058" i="12"/>
  <c r="S1058" i="12" s="1"/>
  <c r="W1058" i="12" s="1"/>
  <c r="AC1058" i="12" s="1"/>
  <c r="O1040" i="12"/>
  <c r="R1040" i="12" s="1"/>
  <c r="V1040" i="12" s="1"/>
  <c r="AB1040" i="12" s="1"/>
  <c r="O1058" i="12"/>
  <c r="R1058" i="12" s="1"/>
  <c r="V1058" i="12" s="1"/>
  <c r="AB1058" i="12" s="1"/>
  <c r="Q1616" i="12"/>
  <c r="T1616" i="12" s="1"/>
  <c r="X1616" i="12" s="1"/>
  <c r="AD1616" i="12" s="1"/>
  <c r="P934" i="12"/>
  <c r="S934" i="12" s="1"/>
  <c r="W934" i="12" s="1"/>
  <c r="AC934" i="12" s="1"/>
  <c r="Q934" i="12"/>
  <c r="T934" i="12" s="1"/>
  <c r="X934" i="12" s="1"/>
  <c r="AD934" i="12" s="1"/>
  <c r="AE934" i="12"/>
  <c r="AE933" i="12" s="1"/>
  <c r="AE932" i="12" s="1"/>
  <c r="O934" i="12"/>
  <c r="R934" i="12" s="1"/>
  <c r="V934" i="12" s="1"/>
  <c r="AB934" i="12" s="1"/>
  <c r="Q933" i="12" l="1"/>
  <c r="T933" i="12" s="1"/>
  <c r="X933" i="12" s="1"/>
  <c r="AD933" i="12" s="1"/>
  <c r="P1057" i="12"/>
  <c r="S1057" i="12" s="1"/>
  <c r="W1057" i="12" s="1"/>
  <c r="AC1057" i="12" s="1"/>
  <c r="Q1039" i="12"/>
  <c r="T1039" i="12" s="1"/>
  <c r="X1039" i="12" s="1"/>
  <c r="AD1039" i="12" s="1"/>
  <c r="P933" i="12"/>
  <c r="S933" i="12" s="1"/>
  <c r="W933" i="12" s="1"/>
  <c r="AC933" i="12" s="1"/>
  <c r="O1057" i="12"/>
  <c r="R1057" i="12" s="1"/>
  <c r="V1057" i="12" s="1"/>
  <c r="AB1057" i="12" s="1"/>
  <c r="O933" i="12"/>
  <c r="R933" i="12" s="1"/>
  <c r="V933" i="12" s="1"/>
  <c r="AB933" i="12" s="1"/>
  <c r="O1039" i="12"/>
  <c r="R1039" i="12" s="1"/>
  <c r="V1039" i="12" s="1"/>
  <c r="AB1039" i="12" s="1"/>
  <c r="Q1057" i="12"/>
  <c r="T1057" i="12" s="1"/>
  <c r="X1057" i="12" s="1"/>
  <c r="AD1057" i="12" s="1"/>
  <c r="P1039" i="12"/>
  <c r="S1039" i="12" s="1"/>
  <c r="W1039" i="12" s="1"/>
  <c r="AC1039" i="12" s="1"/>
  <c r="O1959" i="12"/>
  <c r="R1959" i="12" s="1"/>
  <c r="V1959" i="12" s="1"/>
  <c r="AB1959" i="12" s="1"/>
  <c r="O932" i="12" l="1"/>
  <c r="R932" i="12" s="1"/>
  <c r="V932" i="12" s="1"/>
  <c r="AB932" i="12" s="1"/>
  <c r="P1056" i="12"/>
  <c r="S1056" i="12" s="1"/>
  <c r="W1056" i="12" s="1"/>
  <c r="AC1056" i="12" s="1"/>
  <c r="Q1056" i="12"/>
  <c r="T1056" i="12" s="1"/>
  <c r="X1056" i="12" s="1"/>
  <c r="AD1056" i="12" s="1"/>
  <c r="P932" i="12"/>
  <c r="S932" i="12" s="1"/>
  <c r="W932" i="12" s="1"/>
  <c r="AC932" i="12" s="1"/>
  <c r="O1056" i="12"/>
  <c r="R1056" i="12" s="1"/>
  <c r="V1056" i="12" s="1"/>
  <c r="AB1056" i="12" s="1"/>
  <c r="Q932" i="12"/>
  <c r="T932" i="12" s="1"/>
  <c r="X932" i="12" s="1"/>
  <c r="AD932" i="12" s="1"/>
  <c r="Q1609" i="12"/>
  <c r="P1609" i="12"/>
  <c r="P926" i="12" l="1"/>
  <c r="S926" i="12" s="1"/>
  <c r="W926" i="12" s="1"/>
  <c r="AC926" i="12" s="1"/>
  <c r="Q926" i="12"/>
  <c r="T926" i="12" s="1"/>
  <c r="X926" i="12" s="1"/>
  <c r="AD926" i="12" s="1"/>
  <c r="AE926" i="12"/>
  <c r="AE925" i="12" s="1"/>
  <c r="AE924" i="12" s="1"/>
  <c r="O926" i="12"/>
  <c r="R926" i="12" s="1"/>
  <c r="V926" i="12" s="1"/>
  <c r="AB926" i="12" s="1"/>
  <c r="P246" i="12"/>
  <c r="S246" i="12" s="1"/>
  <c r="W246" i="12" s="1"/>
  <c r="AC246" i="12" s="1"/>
  <c r="Q246" i="12"/>
  <c r="T246" i="12" s="1"/>
  <c r="X246" i="12" s="1"/>
  <c r="AD246" i="12" s="1"/>
  <c r="AE246" i="12"/>
  <c r="AE245" i="12" s="1"/>
  <c r="AE244" i="12" s="1"/>
  <c r="O246" i="12"/>
  <c r="R246" i="12" s="1"/>
  <c r="V246" i="12" s="1"/>
  <c r="AB246" i="12" s="1"/>
  <c r="O245" i="12" l="1"/>
  <c r="R245" i="12" s="1"/>
  <c r="V245" i="12" s="1"/>
  <c r="AB245" i="12" s="1"/>
  <c r="Q925" i="12"/>
  <c r="T925" i="12" s="1"/>
  <c r="X925" i="12" s="1"/>
  <c r="AD925" i="12" s="1"/>
  <c r="O925" i="12"/>
  <c r="R925" i="12" s="1"/>
  <c r="V925" i="12" s="1"/>
  <c r="AB925" i="12" s="1"/>
  <c r="Q245" i="12"/>
  <c r="T245" i="12" s="1"/>
  <c r="X245" i="12" s="1"/>
  <c r="AD245" i="12" s="1"/>
  <c r="P245" i="12"/>
  <c r="S245" i="12" s="1"/>
  <c r="W245" i="12" s="1"/>
  <c r="AC245" i="12" s="1"/>
  <c r="P925" i="12"/>
  <c r="S925" i="12" s="1"/>
  <c r="W925" i="12" s="1"/>
  <c r="AC925" i="12" s="1"/>
  <c r="Q924" i="12" l="1"/>
  <c r="T924" i="12" s="1"/>
  <c r="X924" i="12" s="1"/>
  <c r="AD924" i="12" s="1"/>
  <c r="P924" i="12"/>
  <c r="S924" i="12" s="1"/>
  <c r="W924" i="12" s="1"/>
  <c r="AC924" i="12" s="1"/>
  <c r="Q244" i="12"/>
  <c r="T244" i="12" s="1"/>
  <c r="X244" i="12" s="1"/>
  <c r="AD244" i="12" s="1"/>
  <c r="P244" i="12"/>
  <c r="S244" i="12" s="1"/>
  <c r="W244" i="12" s="1"/>
  <c r="AC244" i="12" s="1"/>
  <c r="O924" i="12"/>
  <c r="R924" i="12" s="1"/>
  <c r="V924" i="12" s="1"/>
  <c r="AB924" i="12" s="1"/>
  <c r="O244" i="12"/>
  <c r="R244" i="12" s="1"/>
  <c r="V244" i="12" s="1"/>
  <c r="AB244" i="12" s="1"/>
  <c r="O1755" i="12"/>
  <c r="R1755" i="12" s="1"/>
  <c r="V1755" i="12" s="1"/>
  <c r="AB1755" i="12" s="1"/>
  <c r="O1752" i="12"/>
  <c r="R1752" i="12" s="1"/>
  <c r="V1752" i="12" s="1"/>
  <c r="AB1752" i="12" s="1"/>
  <c r="P1357" i="12" l="1"/>
  <c r="S1357" i="12" s="1"/>
  <c r="W1357" i="12" s="1"/>
  <c r="AC1357" i="12" s="1"/>
  <c r="Q1357" i="12"/>
  <c r="T1357" i="12" s="1"/>
  <c r="X1357" i="12" s="1"/>
  <c r="AD1357" i="12" s="1"/>
  <c r="AE1357" i="12"/>
  <c r="AE1356" i="12" s="1"/>
  <c r="AE1355" i="12" s="1"/>
  <c r="O1357" i="12"/>
  <c r="R1357" i="12" s="1"/>
  <c r="V1357" i="12" s="1"/>
  <c r="AB1357" i="12" s="1"/>
  <c r="P1349" i="12"/>
  <c r="S1349" i="12" s="1"/>
  <c r="W1349" i="12" s="1"/>
  <c r="AC1349" i="12" s="1"/>
  <c r="Q1349" i="12"/>
  <c r="T1349" i="12" s="1"/>
  <c r="X1349" i="12" s="1"/>
  <c r="AD1349" i="12" s="1"/>
  <c r="AE1349" i="12"/>
  <c r="AE1348" i="12" s="1"/>
  <c r="AE1347" i="12" s="1"/>
  <c r="O1349" i="12"/>
  <c r="R1349" i="12" s="1"/>
  <c r="V1349" i="12" s="1"/>
  <c r="AB1349" i="12" s="1"/>
  <c r="O1348" i="12" l="1"/>
  <c r="R1348" i="12" s="1"/>
  <c r="V1348" i="12" s="1"/>
  <c r="AB1348" i="12" s="1"/>
  <c r="O1356" i="12"/>
  <c r="R1356" i="12" s="1"/>
  <c r="V1356" i="12" s="1"/>
  <c r="AB1356" i="12" s="1"/>
  <c r="Q1348" i="12"/>
  <c r="T1348" i="12" s="1"/>
  <c r="X1348" i="12" s="1"/>
  <c r="AD1348" i="12" s="1"/>
  <c r="Q1356" i="12"/>
  <c r="T1356" i="12" s="1"/>
  <c r="X1356" i="12" s="1"/>
  <c r="AD1356" i="12" s="1"/>
  <c r="P1348" i="12"/>
  <c r="S1348" i="12" s="1"/>
  <c r="W1348" i="12" s="1"/>
  <c r="AC1348" i="12" s="1"/>
  <c r="P1356" i="12"/>
  <c r="S1356" i="12" s="1"/>
  <c r="W1356" i="12" s="1"/>
  <c r="AC1356" i="12" s="1"/>
  <c r="Q1760" i="12"/>
  <c r="P1760" i="12"/>
  <c r="O1760" i="12"/>
  <c r="P1355" i="12" l="1"/>
  <c r="S1355" i="12" s="1"/>
  <c r="W1355" i="12" s="1"/>
  <c r="AC1355" i="12" s="1"/>
  <c r="O1355" i="12"/>
  <c r="R1355" i="12" s="1"/>
  <c r="V1355" i="12" s="1"/>
  <c r="AB1355" i="12" s="1"/>
  <c r="Q1355" i="12"/>
  <c r="T1355" i="12" s="1"/>
  <c r="X1355" i="12" s="1"/>
  <c r="AD1355" i="12" s="1"/>
  <c r="P1347" i="12"/>
  <c r="S1347" i="12" s="1"/>
  <c r="W1347" i="12" s="1"/>
  <c r="AC1347" i="12" s="1"/>
  <c r="Q1347" i="12"/>
  <c r="T1347" i="12" s="1"/>
  <c r="X1347" i="12" s="1"/>
  <c r="AD1347" i="12" s="1"/>
  <c r="O1347" i="12"/>
  <c r="R1347" i="12" s="1"/>
  <c r="V1347" i="12" s="1"/>
  <c r="AB1347" i="12" s="1"/>
  <c r="P1089" i="12"/>
  <c r="S1089" i="12" s="1"/>
  <c r="W1089" i="12" s="1"/>
  <c r="AC1089" i="12" s="1"/>
  <c r="Q1089" i="12"/>
  <c r="T1089" i="12" s="1"/>
  <c r="X1089" i="12" s="1"/>
  <c r="AD1089" i="12" s="1"/>
  <c r="AE1089" i="12"/>
  <c r="AE1088" i="12" s="1"/>
  <c r="AE1087" i="12" s="1"/>
  <c r="O1089" i="12"/>
  <c r="R1089" i="12" s="1"/>
  <c r="V1089" i="12" s="1"/>
  <c r="AB1089" i="12" s="1"/>
  <c r="O1088" i="12" l="1"/>
  <c r="R1088" i="12" s="1"/>
  <c r="V1088" i="12" s="1"/>
  <c r="AB1088" i="12" s="1"/>
  <c r="Q1088" i="12"/>
  <c r="T1088" i="12" s="1"/>
  <c r="X1088" i="12" s="1"/>
  <c r="AD1088" i="12" s="1"/>
  <c r="P1088" i="12"/>
  <c r="S1088" i="12" s="1"/>
  <c r="W1088" i="12" s="1"/>
  <c r="AC1088" i="12" s="1"/>
  <c r="P295" i="12"/>
  <c r="S295" i="12" s="1"/>
  <c r="W295" i="12" s="1"/>
  <c r="AC295" i="12" s="1"/>
  <c r="Q295" i="12"/>
  <c r="T295" i="12" s="1"/>
  <c r="X295" i="12" s="1"/>
  <c r="AD295" i="12" s="1"/>
  <c r="AE295" i="12"/>
  <c r="AE294" i="12" s="1"/>
  <c r="AE293" i="12" s="1"/>
  <c r="O295" i="12"/>
  <c r="R295" i="12" s="1"/>
  <c r="V295" i="12" s="1"/>
  <c r="AB295" i="12" s="1"/>
  <c r="Q231" i="12"/>
  <c r="T231" i="12" s="1"/>
  <c r="X231" i="12" s="1"/>
  <c r="AD231" i="12" s="1"/>
  <c r="P231" i="12"/>
  <c r="S231" i="12" s="1"/>
  <c r="W231" i="12" s="1"/>
  <c r="AC231" i="12" s="1"/>
  <c r="P294" i="12" l="1"/>
  <c r="S294" i="12" s="1"/>
  <c r="W294" i="12" s="1"/>
  <c r="AC294" i="12" s="1"/>
  <c r="Q294" i="12"/>
  <c r="T294" i="12" s="1"/>
  <c r="X294" i="12" s="1"/>
  <c r="AD294" i="12" s="1"/>
  <c r="Q1087" i="12"/>
  <c r="T1087" i="12" s="1"/>
  <c r="X1087" i="12" s="1"/>
  <c r="AD1087" i="12" s="1"/>
  <c r="O294" i="12"/>
  <c r="R294" i="12" s="1"/>
  <c r="V294" i="12" s="1"/>
  <c r="AB294" i="12" s="1"/>
  <c r="P1087" i="12"/>
  <c r="S1087" i="12" s="1"/>
  <c r="W1087" i="12" s="1"/>
  <c r="AC1087" i="12" s="1"/>
  <c r="O1087" i="12"/>
  <c r="R1087" i="12" s="1"/>
  <c r="V1087" i="12" s="1"/>
  <c r="AB1087" i="12" s="1"/>
  <c r="P1751" i="12"/>
  <c r="S1751" i="12" s="1"/>
  <c r="W1751" i="12" s="1"/>
  <c r="AC1751" i="12" s="1"/>
  <c r="Q1751" i="12"/>
  <c r="T1751" i="12" s="1"/>
  <c r="X1751" i="12" s="1"/>
  <c r="AD1751" i="12" s="1"/>
  <c r="AE1751" i="12"/>
  <c r="AE1750" i="12" s="1"/>
  <c r="P1754" i="12"/>
  <c r="S1754" i="12" s="1"/>
  <c r="W1754" i="12" s="1"/>
  <c r="AC1754" i="12" s="1"/>
  <c r="Q1754" i="12"/>
  <c r="T1754" i="12" s="1"/>
  <c r="X1754" i="12" s="1"/>
  <c r="AD1754" i="12" s="1"/>
  <c r="AE1754" i="12"/>
  <c r="AE1753" i="12" s="1"/>
  <c r="O1754" i="12"/>
  <c r="R1754" i="12" s="1"/>
  <c r="V1754" i="12" s="1"/>
  <c r="AB1754" i="12" s="1"/>
  <c r="O1751" i="12"/>
  <c r="R1751" i="12" s="1"/>
  <c r="V1751" i="12" s="1"/>
  <c r="AB1751" i="12" s="1"/>
  <c r="P1753" i="12" l="1"/>
  <c r="S1753" i="12" s="1"/>
  <c r="W1753" i="12" s="1"/>
  <c r="AC1753" i="12" s="1"/>
  <c r="O293" i="12"/>
  <c r="R293" i="12" s="1"/>
  <c r="V293" i="12" s="1"/>
  <c r="AB293" i="12" s="1"/>
  <c r="Q293" i="12"/>
  <c r="T293" i="12" s="1"/>
  <c r="X293" i="12" s="1"/>
  <c r="AD293" i="12" s="1"/>
  <c r="O1753" i="12"/>
  <c r="R1753" i="12" s="1"/>
  <c r="V1753" i="12" s="1"/>
  <c r="AB1753" i="12" s="1"/>
  <c r="Q1750" i="12"/>
  <c r="T1750" i="12" s="1"/>
  <c r="X1750" i="12" s="1"/>
  <c r="AD1750" i="12" s="1"/>
  <c r="O1750" i="12"/>
  <c r="R1750" i="12" s="1"/>
  <c r="V1750" i="12" s="1"/>
  <c r="AB1750" i="12" s="1"/>
  <c r="Q1753" i="12"/>
  <c r="T1753" i="12" s="1"/>
  <c r="X1753" i="12" s="1"/>
  <c r="AD1753" i="12" s="1"/>
  <c r="P1750" i="12"/>
  <c r="S1750" i="12" s="1"/>
  <c r="W1750" i="12" s="1"/>
  <c r="AC1750" i="12" s="1"/>
  <c r="P293" i="12"/>
  <c r="S293" i="12" s="1"/>
  <c r="W293" i="12" s="1"/>
  <c r="AC293" i="12" s="1"/>
  <c r="AE1749" i="12"/>
  <c r="P2013" i="12"/>
  <c r="S2013" i="12" s="1"/>
  <c r="W2013" i="12" s="1"/>
  <c r="AC2013" i="12" s="1"/>
  <c r="Q2013" i="12"/>
  <c r="T2013" i="12" s="1"/>
  <c r="X2013" i="12" s="1"/>
  <c r="AD2013" i="12" s="1"/>
  <c r="AE2013" i="12"/>
  <c r="AE2012" i="12" s="1"/>
  <c r="AE2011" i="12" s="1"/>
  <c r="O2013" i="12"/>
  <c r="R2013" i="12" s="1"/>
  <c r="V2013" i="12" s="1"/>
  <c r="AB2013" i="12" s="1"/>
  <c r="Q1749" i="12" l="1"/>
  <c r="T1749" i="12" s="1"/>
  <c r="X1749" i="12" s="1"/>
  <c r="AD1749" i="12" s="1"/>
  <c r="O1749" i="12"/>
  <c r="R1749" i="12" s="1"/>
  <c r="V1749" i="12" s="1"/>
  <c r="AB1749" i="12" s="1"/>
  <c r="O2012" i="12"/>
  <c r="R2012" i="12" s="1"/>
  <c r="V2012" i="12" s="1"/>
  <c r="AB2012" i="12" s="1"/>
  <c r="Q2012" i="12"/>
  <c r="T2012" i="12" s="1"/>
  <c r="X2012" i="12" s="1"/>
  <c r="AD2012" i="12" s="1"/>
  <c r="P2012" i="12"/>
  <c r="S2012" i="12" s="1"/>
  <c r="W2012" i="12" s="1"/>
  <c r="AC2012" i="12" s="1"/>
  <c r="P1749" i="12"/>
  <c r="S1749" i="12" s="1"/>
  <c r="W1749" i="12" s="1"/>
  <c r="AC1749" i="12" s="1"/>
  <c r="O2183" i="12"/>
  <c r="R2183" i="12" s="1"/>
  <c r="V2183" i="12" s="1"/>
  <c r="AB2183" i="12" s="1"/>
  <c r="P2179" i="12"/>
  <c r="Q2179" i="12"/>
  <c r="AE2179" i="12"/>
  <c r="O1899" i="12"/>
  <c r="P378" i="12"/>
  <c r="S378" i="12" s="1"/>
  <c r="W378" i="12" s="1"/>
  <c r="AC378" i="12" s="1"/>
  <c r="Q378" i="12"/>
  <c r="T378" i="12" s="1"/>
  <c r="X378" i="12" s="1"/>
  <c r="AD378" i="12" s="1"/>
  <c r="AE378" i="12"/>
  <c r="AE377" i="12" s="1"/>
  <c r="AE376" i="12" s="1"/>
  <c r="O378" i="12"/>
  <c r="R378" i="12" s="1"/>
  <c r="V378" i="12" s="1"/>
  <c r="AB378" i="12" s="1"/>
  <c r="P942" i="12"/>
  <c r="S942" i="12" s="1"/>
  <c r="W942" i="12" s="1"/>
  <c r="AC942" i="12" s="1"/>
  <c r="Q942" i="12"/>
  <c r="T942" i="12" s="1"/>
  <c r="X942" i="12" s="1"/>
  <c r="AD942" i="12" s="1"/>
  <c r="AE942" i="12"/>
  <c r="AE941" i="12" s="1"/>
  <c r="AE940" i="12" s="1"/>
  <c r="O942" i="12"/>
  <c r="R942" i="12" s="1"/>
  <c r="V942" i="12" s="1"/>
  <c r="AB942" i="12" s="1"/>
  <c r="P895" i="12"/>
  <c r="S895" i="12" s="1"/>
  <c r="W895" i="12" s="1"/>
  <c r="AC895" i="12" s="1"/>
  <c r="Q895" i="12"/>
  <c r="T895" i="12" s="1"/>
  <c r="X895" i="12" s="1"/>
  <c r="AD895" i="12" s="1"/>
  <c r="AE895" i="12"/>
  <c r="AE894" i="12" s="1"/>
  <c r="AE893" i="12" s="1"/>
  <c r="O895" i="12"/>
  <c r="R895" i="12" s="1"/>
  <c r="V895" i="12" s="1"/>
  <c r="AB895" i="12" s="1"/>
  <c r="O894" i="12" l="1"/>
  <c r="R894" i="12" s="1"/>
  <c r="V894" i="12" s="1"/>
  <c r="AB894" i="12" s="1"/>
  <c r="Q2011" i="12"/>
  <c r="T2011" i="12" s="1"/>
  <c r="X2011" i="12" s="1"/>
  <c r="AD2011" i="12" s="1"/>
  <c r="O377" i="12"/>
  <c r="R377" i="12" s="1"/>
  <c r="V377" i="12" s="1"/>
  <c r="AB377" i="12" s="1"/>
  <c r="Q377" i="12"/>
  <c r="T377" i="12" s="1"/>
  <c r="X377" i="12" s="1"/>
  <c r="AD377" i="12" s="1"/>
  <c r="O941" i="12"/>
  <c r="R941" i="12" s="1"/>
  <c r="V941" i="12" s="1"/>
  <c r="AB941" i="12" s="1"/>
  <c r="Q894" i="12"/>
  <c r="T894" i="12" s="1"/>
  <c r="X894" i="12" s="1"/>
  <c r="AD894" i="12" s="1"/>
  <c r="Q941" i="12"/>
  <c r="T941" i="12" s="1"/>
  <c r="X941" i="12" s="1"/>
  <c r="AD941" i="12" s="1"/>
  <c r="P894" i="12"/>
  <c r="S894" i="12" s="1"/>
  <c r="W894" i="12" s="1"/>
  <c r="AC894" i="12" s="1"/>
  <c r="P941" i="12"/>
  <c r="S941" i="12" s="1"/>
  <c r="W941" i="12" s="1"/>
  <c r="AC941" i="12" s="1"/>
  <c r="P377" i="12"/>
  <c r="S377" i="12" s="1"/>
  <c r="W377" i="12" s="1"/>
  <c r="AC377" i="12" s="1"/>
  <c r="P2011" i="12"/>
  <c r="S2011" i="12" s="1"/>
  <c r="W2011" i="12" s="1"/>
  <c r="AC2011" i="12" s="1"/>
  <c r="O2011" i="12"/>
  <c r="R2011" i="12" s="1"/>
  <c r="V2011" i="12" s="1"/>
  <c r="AB2011" i="12" s="1"/>
  <c r="O2481" i="12"/>
  <c r="P1973" i="12"/>
  <c r="S1973" i="12" s="1"/>
  <c r="W1973" i="12" s="1"/>
  <c r="AC1973" i="12" s="1"/>
  <c r="Q1973" i="12"/>
  <c r="T1973" i="12" s="1"/>
  <c r="X1973" i="12" s="1"/>
  <c r="AD1973" i="12" s="1"/>
  <c r="AE1973" i="12"/>
  <c r="AE1972" i="12" s="1"/>
  <c r="O1973" i="12"/>
  <c r="R1973" i="12" s="1"/>
  <c r="V1973" i="12" s="1"/>
  <c r="AB1973" i="12" s="1"/>
  <c r="P1958" i="12"/>
  <c r="S1958" i="12" s="1"/>
  <c r="W1958" i="12" s="1"/>
  <c r="AC1958" i="12" s="1"/>
  <c r="Q1958" i="12"/>
  <c r="T1958" i="12" s="1"/>
  <c r="X1958" i="12" s="1"/>
  <c r="AD1958" i="12" s="1"/>
  <c r="AE1958" i="12"/>
  <c r="AE1957" i="12" s="1"/>
  <c r="AE1956" i="12" s="1"/>
  <c r="O1958" i="12"/>
  <c r="R1958" i="12" s="1"/>
  <c r="V1958" i="12" s="1"/>
  <c r="AB1958" i="12" s="1"/>
  <c r="Q1957" i="12" l="1"/>
  <c r="T1957" i="12" s="1"/>
  <c r="X1957" i="12" s="1"/>
  <c r="AD1957" i="12" s="1"/>
  <c r="P376" i="12"/>
  <c r="S376" i="12" s="1"/>
  <c r="W376" i="12" s="1"/>
  <c r="AC376" i="12" s="1"/>
  <c r="P893" i="12"/>
  <c r="S893" i="12" s="1"/>
  <c r="W893" i="12" s="1"/>
  <c r="AC893" i="12" s="1"/>
  <c r="Q893" i="12"/>
  <c r="T893" i="12" s="1"/>
  <c r="X893" i="12" s="1"/>
  <c r="AD893" i="12" s="1"/>
  <c r="Q376" i="12"/>
  <c r="T376" i="12" s="1"/>
  <c r="X376" i="12" s="1"/>
  <c r="AD376" i="12" s="1"/>
  <c r="P1957" i="12"/>
  <c r="S1957" i="12" s="1"/>
  <c r="W1957" i="12" s="1"/>
  <c r="AC1957" i="12" s="1"/>
  <c r="Q1972" i="12"/>
  <c r="T1972" i="12" s="1"/>
  <c r="X1972" i="12" s="1"/>
  <c r="AD1972" i="12" s="1"/>
  <c r="P1972" i="12"/>
  <c r="S1972" i="12" s="1"/>
  <c r="W1972" i="12" s="1"/>
  <c r="AC1972" i="12" s="1"/>
  <c r="O1957" i="12"/>
  <c r="R1957" i="12" s="1"/>
  <c r="V1957" i="12" s="1"/>
  <c r="AB1957" i="12" s="1"/>
  <c r="O1972" i="12"/>
  <c r="R1972" i="12" s="1"/>
  <c r="V1972" i="12" s="1"/>
  <c r="AB1972" i="12" s="1"/>
  <c r="P940" i="12"/>
  <c r="S940" i="12" s="1"/>
  <c r="W940" i="12" s="1"/>
  <c r="AC940" i="12" s="1"/>
  <c r="Q940" i="12"/>
  <c r="T940" i="12" s="1"/>
  <c r="X940" i="12" s="1"/>
  <c r="AD940" i="12" s="1"/>
  <c r="O940" i="12"/>
  <c r="R940" i="12" s="1"/>
  <c r="V940" i="12" s="1"/>
  <c r="AB940" i="12" s="1"/>
  <c r="O376" i="12"/>
  <c r="R376" i="12" s="1"/>
  <c r="V376" i="12" s="1"/>
  <c r="AB376" i="12" s="1"/>
  <c r="O893" i="12"/>
  <c r="R893" i="12" s="1"/>
  <c r="V893" i="12" s="1"/>
  <c r="AB893" i="12" s="1"/>
  <c r="O2187" i="12"/>
  <c r="R2187" i="12" s="1"/>
  <c r="V2187" i="12" s="1"/>
  <c r="AB2187" i="12" s="1"/>
  <c r="P2185" i="12"/>
  <c r="S2185" i="12" s="1"/>
  <c r="W2185" i="12" s="1"/>
  <c r="AC2185" i="12" s="1"/>
  <c r="Q2185" i="12"/>
  <c r="T2185" i="12" s="1"/>
  <c r="X2185" i="12" s="1"/>
  <c r="AD2185" i="12" s="1"/>
  <c r="AE2185" i="12"/>
  <c r="AE2184" i="12" s="1"/>
  <c r="O2185" i="12"/>
  <c r="R2185" i="12" s="1"/>
  <c r="V2185" i="12" s="1"/>
  <c r="AB2185" i="12" s="1"/>
  <c r="P2184" i="12" l="1"/>
  <c r="S2184" i="12" s="1"/>
  <c r="W2184" i="12" s="1"/>
  <c r="AC2184" i="12" s="1"/>
  <c r="P1956" i="12"/>
  <c r="S1956" i="12" s="1"/>
  <c r="W1956" i="12" s="1"/>
  <c r="AC1956" i="12" s="1"/>
  <c r="O2184" i="12"/>
  <c r="R2184" i="12" s="1"/>
  <c r="V2184" i="12" s="1"/>
  <c r="AB2184" i="12" s="1"/>
  <c r="Q2184" i="12"/>
  <c r="T2184" i="12" s="1"/>
  <c r="X2184" i="12" s="1"/>
  <c r="AD2184" i="12" s="1"/>
  <c r="O1956" i="12"/>
  <c r="R1956" i="12" s="1"/>
  <c r="V1956" i="12" s="1"/>
  <c r="AB1956" i="12" s="1"/>
  <c r="Q1956" i="12"/>
  <c r="T1956" i="12" s="1"/>
  <c r="X1956" i="12" s="1"/>
  <c r="AD1956" i="12" s="1"/>
  <c r="P1461" i="12"/>
  <c r="S1461" i="12" s="1"/>
  <c r="W1461" i="12" s="1"/>
  <c r="AC1461" i="12" s="1"/>
  <c r="Q1461" i="12"/>
  <c r="T1461" i="12" s="1"/>
  <c r="X1461" i="12" s="1"/>
  <c r="AD1461" i="12" s="1"/>
  <c r="AE1461" i="12"/>
  <c r="AE1460" i="12" s="1"/>
  <c r="AE1459" i="12" s="1"/>
  <c r="P1465" i="12"/>
  <c r="S1465" i="12" s="1"/>
  <c r="W1465" i="12" s="1"/>
  <c r="AC1465" i="12" s="1"/>
  <c r="Q1465" i="12"/>
  <c r="T1465" i="12" s="1"/>
  <c r="X1465" i="12" s="1"/>
  <c r="AD1465" i="12" s="1"/>
  <c r="AE1465" i="12"/>
  <c r="AE1464" i="12" s="1"/>
  <c r="AE1463" i="12" s="1"/>
  <c r="P1469" i="12"/>
  <c r="S1469" i="12" s="1"/>
  <c r="W1469" i="12" s="1"/>
  <c r="AC1469" i="12" s="1"/>
  <c r="Q1469" i="12"/>
  <c r="T1469" i="12" s="1"/>
  <c r="X1469" i="12" s="1"/>
  <c r="AD1469" i="12" s="1"/>
  <c r="AE1469" i="12"/>
  <c r="AE1468" i="12" s="1"/>
  <c r="AE1467" i="12" s="1"/>
  <c r="O1469" i="12"/>
  <c r="R1469" i="12" s="1"/>
  <c r="V1469" i="12" s="1"/>
  <c r="AB1469" i="12" s="1"/>
  <c r="O1465" i="12"/>
  <c r="R1465" i="12" s="1"/>
  <c r="V1465" i="12" s="1"/>
  <c r="AB1465" i="12" s="1"/>
  <c r="O1461" i="12"/>
  <c r="R1461" i="12" s="1"/>
  <c r="V1461" i="12" s="1"/>
  <c r="AB1461" i="12" s="1"/>
  <c r="P1493" i="12"/>
  <c r="S1493" i="12" s="1"/>
  <c r="W1493" i="12" s="1"/>
  <c r="AC1493" i="12" s="1"/>
  <c r="Q1493" i="12"/>
  <c r="T1493" i="12" s="1"/>
  <c r="X1493" i="12" s="1"/>
  <c r="AD1493" i="12" s="1"/>
  <c r="AE1493" i="12"/>
  <c r="AE1492" i="12" s="1"/>
  <c r="AE1491" i="12" s="1"/>
  <c r="O1493" i="12"/>
  <c r="R1493" i="12" s="1"/>
  <c r="V1493" i="12" s="1"/>
  <c r="AB1493" i="12" s="1"/>
  <c r="P1245" i="12"/>
  <c r="S1245" i="12" s="1"/>
  <c r="W1245" i="12" s="1"/>
  <c r="AC1245" i="12" s="1"/>
  <c r="Q1245" i="12"/>
  <c r="T1245" i="12" s="1"/>
  <c r="X1245" i="12" s="1"/>
  <c r="AD1245" i="12" s="1"/>
  <c r="AE1245" i="12"/>
  <c r="AE1244" i="12" s="1"/>
  <c r="AE1243" i="12" s="1"/>
  <c r="O1245" i="12"/>
  <c r="R1245" i="12" s="1"/>
  <c r="V1245" i="12" s="1"/>
  <c r="AB1245" i="12" s="1"/>
  <c r="O1318" i="12"/>
  <c r="O1460" i="12" l="1"/>
  <c r="R1460" i="12" s="1"/>
  <c r="V1460" i="12" s="1"/>
  <c r="AB1460" i="12" s="1"/>
  <c r="O1464" i="12"/>
  <c r="R1464" i="12" s="1"/>
  <c r="V1464" i="12" s="1"/>
  <c r="AB1464" i="12" s="1"/>
  <c r="P1468" i="12"/>
  <c r="S1468" i="12" s="1"/>
  <c r="W1468" i="12" s="1"/>
  <c r="AC1468" i="12" s="1"/>
  <c r="O1492" i="12"/>
  <c r="R1492" i="12" s="1"/>
  <c r="V1492" i="12" s="1"/>
  <c r="AB1492" i="12" s="1"/>
  <c r="P1464" i="12"/>
  <c r="S1464" i="12" s="1"/>
  <c r="W1464" i="12" s="1"/>
  <c r="AC1464" i="12" s="1"/>
  <c r="Q1244" i="12"/>
  <c r="T1244" i="12" s="1"/>
  <c r="X1244" i="12" s="1"/>
  <c r="AD1244" i="12" s="1"/>
  <c r="Q1492" i="12"/>
  <c r="T1492" i="12" s="1"/>
  <c r="X1492" i="12" s="1"/>
  <c r="AD1492" i="12" s="1"/>
  <c r="O1468" i="12"/>
  <c r="R1468" i="12" s="1"/>
  <c r="V1468" i="12" s="1"/>
  <c r="AB1468" i="12" s="1"/>
  <c r="Q1460" i="12"/>
  <c r="T1460" i="12" s="1"/>
  <c r="X1460" i="12" s="1"/>
  <c r="AD1460" i="12" s="1"/>
  <c r="O1244" i="12"/>
  <c r="R1244" i="12" s="1"/>
  <c r="V1244" i="12" s="1"/>
  <c r="AB1244" i="12" s="1"/>
  <c r="Q1468" i="12"/>
  <c r="T1468" i="12" s="1"/>
  <c r="X1468" i="12" s="1"/>
  <c r="AD1468" i="12" s="1"/>
  <c r="P1244" i="12"/>
  <c r="S1244" i="12" s="1"/>
  <c r="W1244" i="12" s="1"/>
  <c r="AC1244" i="12" s="1"/>
  <c r="P1492" i="12"/>
  <c r="S1492" i="12" s="1"/>
  <c r="W1492" i="12" s="1"/>
  <c r="AC1492" i="12" s="1"/>
  <c r="Q1464" i="12"/>
  <c r="T1464" i="12" s="1"/>
  <c r="X1464" i="12" s="1"/>
  <c r="AD1464" i="12" s="1"/>
  <c r="P1460" i="12"/>
  <c r="S1460" i="12" s="1"/>
  <c r="W1460" i="12" s="1"/>
  <c r="AC1460" i="12" s="1"/>
  <c r="P2195" i="12"/>
  <c r="S2195" i="12" s="1"/>
  <c r="W2195" i="12" s="1"/>
  <c r="AC2195" i="12" s="1"/>
  <c r="Q2195" i="12"/>
  <c r="T2195" i="12" s="1"/>
  <c r="X2195" i="12" s="1"/>
  <c r="AD2195" i="12" s="1"/>
  <c r="AE2195" i="12"/>
  <c r="AE2194" i="12" s="1"/>
  <c r="AE2193" i="12" s="1"/>
  <c r="O2195" i="12"/>
  <c r="R2195" i="12" s="1"/>
  <c r="V2195" i="12" s="1"/>
  <c r="AB2195" i="12" s="1"/>
  <c r="Q2194" i="12" l="1"/>
  <c r="T2194" i="12" s="1"/>
  <c r="X2194" i="12" s="1"/>
  <c r="AD2194" i="12" s="1"/>
  <c r="P2194" i="12"/>
  <c r="S2194" i="12" s="1"/>
  <c r="W2194" i="12" s="1"/>
  <c r="AC2194" i="12" s="1"/>
  <c r="Q1463" i="12"/>
  <c r="T1463" i="12" s="1"/>
  <c r="X1463" i="12" s="1"/>
  <c r="AD1463" i="12" s="1"/>
  <c r="P1243" i="12"/>
  <c r="S1243" i="12" s="1"/>
  <c r="W1243" i="12" s="1"/>
  <c r="AC1243" i="12" s="1"/>
  <c r="O1243" i="12"/>
  <c r="R1243" i="12" s="1"/>
  <c r="V1243" i="12" s="1"/>
  <c r="AB1243" i="12" s="1"/>
  <c r="O1467" i="12"/>
  <c r="R1467" i="12" s="1"/>
  <c r="V1467" i="12" s="1"/>
  <c r="AB1467" i="12" s="1"/>
  <c r="Q1243" i="12"/>
  <c r="T1243" i="12" s="1"/>
  <c r="X1243" i="12" s="1"/>
  <c r="AD1243" i="12" s="1"/>
  <c r="O1491" i="12"/>
  <c r="R1491" i="12" s="1"/>
  <c r="V1491" i="12" s="1"/>
  <c r="AB1491" i="12" s="1"/>
  <c r="O1463" i="12"/>
  <c r="R1463" i="12" s="1"/>
  <c r="V1463" i="12" s="1"/>
  <c r="AB1463" i="12" s="1"/>
  <c r="O2194" i="12"/>
  <c r="R2194" i="12" s="1"/>
  <c r="V2194" i="12" s="1"/>
  <c r="AB2194" i="12" s="1"/>
  <c r="P1459" i="12"/>
  <c r="S1459" i="12" s="1"/>
  <c r="W1459" i="12" s="1"/>
  <c r="AC1459" i="12" s="1"/>
  <c r="P1491" i="12"/>
  <c r="S1491" i="12" s="1"/>
  <c r="W1491" i="12" s="1"/>
  <c r="AC1491" i="12" s="1"/>
  <c r="Q1467" i="12"/>
  <c r="T1467" i="12" s="1"/>
  <c r="X1467" i="12" s="1"/>
  <c r="AD1467" i="12" s="1"/>
  <c r="Q1459" i="12"/>
  <c r="T1459" i="12" s="1"/>
  <c r="X1459" i="12" s="1"/>
  <c r="AD1459" i="12" s="1"/>
  <c r="Q1491" i="12"/>
  <c r="T1491" i="12" s="1"/>
  <c r="X1491" i="12" s="1"/>
  <c r="AD1491" i="12" s="1"/>
  <c r="P1463" i="12"/>
  <c r="S1463" i="12" s="1"/>
  <c r="W1463" i="12" s="1"/>
  <c r="AC1463" i="12" s="1"/>
  <c r="P1467" i="12"/>
  <c r="S1467" i="12" s="1"/>
  <c r="W1467" i="12" s="1"/>
  <c r="AC1467" i="12" s="1"/>
  <c r="O1459" i="12"/>
  <c r="R1459" i="12" s="1"/>
  <c r="V1459" i="12" s="1"/>
  <c r="AB1459" i="12" s="1"/>
  <c r="O2182" i="12"/>
  <c r="R2182" i="12" s="1"/>
  <c r="V2182" i="12" s="1"/>
  <c r="AB2182" i="12" s="1"/>
  <c r="O2181" i="12"/>
  <c r="O2179" i="12" l="1"/>
  <c r="R2181" i="12"/>
  <c r="V2181" i="12" s="1"/>
  <c r="AB2181" i="12" s="1"/>
  <c r="O2193" i="12"/>
  <c r="R2193" i="12" s="1"/>
  <c r="V2193" i="12" s="1"/>
  <c r="AB2193" i="12" s="1"/>
  <c r="P2193" i="12"/>
  <c r="S2193" i="12" s="1"/>
  <c r="W2193" i="12" s="1"/>
  <c r="AC2193" i="12" s="1"/>
  <c r="Q2193" i="12"/>
  <c r="T2193" i="12" s="1"/>
  <c r="X2193" i="12" s="1"/>
  <c r="AD2193" i="12" s="1"/>
  <c r="O1382" i="12"/>
  <c r="R1382" i="12" s="1"/>
  <c r="V1382" i="12" s="1"/>
  <c r="AB1382" i="12" s="1"/>
  <c r="P1381" i="12"/>
  <c r="S1381" i="12" s="1"/>
  <c r="W1381" i="12" s="1"/>
  <c r="AC1381" i="12" s="1"/>
  <c r="Q1381" i="12"/>
  <c r="T1381" i="12" s="1"/>
  <c r="X1381" i="12" s="1"/>
  <c r="AD1381" i="12" s="1"/>
  <c r="AE1381" i="12"/>
  <c r="AE1380" i="12" s="1"/>
  <c r="AE1379" i="12" s="1"/>
  <c r="AE1378" i="12" s="1"/>
  <c r="O1346" i="12"/>
  <c r="O1381" i="12" l="1"/>
  <c r="R1381" i="12" s="1"/>
  <c r="V1381" i="12" s="1"/>
  <c r="AB1381" i="12" s="1"/>
  <c r="P1380" i="12"/>
  <c r="S1380" i="12" s="1"/>
  <c r="W1380" i="12" s="1"/>
  <c r="AC1380" i="12" s="1"/>
  <c r="O1380" i="12"/>
  <c r="R1380" i="12" s="1"/>
  <c r="V1380" i="12" s="1"/>
  <c r="AB1380" i="12" s="1"/>
  <c r="Q1380" i="12"/>
  <c r="T1380" i="12" s="1"/>
  <c r="X1380" i="12" s="1"/>
  <c r="AD1380" i="12" s="1"/>
  <c r="Q1231" i="12"/>
  <c r="O1379" i="12" l="1"/>
  <c r="R1379" i="12" s="1"/>
  <c r="V1379" i="12" s="1"/>
  <c r="AB1379" i="12" s="1"/>
  <c r="Q1379" i="12"/>
  <c r="T1379" i="12" s="1"/>
  <c r="X1379" i="12" s="1"/>
  <c r="AD1379" i="12" s="1"/>
  <c r="P1379" i="12"/>
  <c r="S1379" i="12" s="1"/>
  <c r="W1379" i="12" s="1"/>
  <c r="AC1379" i="12" s="1"/>
  <c r="P1203" i="12"/>
  <c r="S1203" i="12" s="1"/>
  <c r="W1203" i="12" s="1"/>
  <c r="AC1203" i="12" s="1"/>
  <c r="Q1203" i="12"/>
  <c r="T1203" i="12" s="1"/>
  <c r="X1203" i="12" s="1"/>
  <c r="AD1203" i="12" s="1"/>
  <c r="AE1203" i="12"/>
  <c r="AE1202" i="12" s="1"/>
  <c r="O1203" i="12"/>
  <c r="R1203" i="12" s="1"/>
  <c r="V1203" i="12" s="1"/>
  <c r="AB1203" i="12" s="1"/>
  <c r="P1603" i="12"/>
  <c r="S1603" i="12" s="1"/>
  <c r="W1603" i="12" s="1"/>
  <c r="AC1603" i="12" s="1"/>
  <c r="Q1603" i="12"/>
  <c r="T1603" i="12" s="1"/>
  <c r="X1603" i="12" s="1"/>
  <c r="AD1603" i="12" s="1"/>
  <c r="AE1603" i="12"/>
  <c r="AE1602" i="12" s="1"/>
  <c r="AE1601" i="12" s="1"/>
  <c r="AE1600" i="12" s="1"/>
  <c r="O1603" i="12"/>
  <c r="R1603" i="12" s="1"/>
  <c r="V1603" i="12" s="1"/>
  <c r="AB1603" i="12" s="1"/>
  <c r="Q1602" i="12" l="1"/>
  <c r="T1602" i="12" s="1"/>
  <c r="X1602" i="12" s="1"/>
  <c r="AD1602" i="12" s="1"/>
  <c r="P1202" i="12"/>
  <c r="S1202" i="12" s="1"/>
  <c r="W1202" i="12" s="1"/>
  <c r="AC1202" i="12" s="1"/>
  <c r="Q1378" i="12"/>
  <c r="T1378" i="12" s="1"/>
  <c r="X1378" i="12" s="1"/>
  <c r="AD1378" i="12" s="1"/>
  <c r="O1602" i="12"/>
  <c r="R1602" i="12" s="1"/>
  <c r="V1602" i="12" s="1"/>
  <c r="AB1602" i="12" s="1"/>
  <c r="O1202" i="12"/>
  <c r="R1202" i="12" s="1"/>
  <c r="V1202" i="12" s="1"/>
  <c r="AB1202" i="12" s="1"/>
  <c r="Q1202" i="12"/>
  <c r="T1202" i="12" s="1"/>
  <c r="X1202" i="12" s="1"/>
  <c r="AD1202" i="12" s="1"/>
  <c r="P1602" i="12"/>
  <c r="S1602" i="12" s="1"/>
  <c r="W1602" i="12" s="1"/>
  <c r="AC1602" i="12" s="1"/>
  <c r="P1378" i="12"/>
  <c r="S1378" i="12" s="1"/>
  <c r="W1378" i="12" s="1"/>
  <c r="AC1378" i="12" s="1"/>
  <c r="O1378" i="12"/>
  <c r="R1378" i="12" s="1"/>
  <c r="V1378" i="12" s="1"/>
  <c r="AB1378" i="12" s="1"/>
  <c r="P1716" i="12"/>
  <c r="S1716" i="12" s="1"/>
  <c r="W1716" i="12" s="1"/>
  <c r="AC1716" i="12" s="1"/>
  <c r="Q1716" i="12"/>
  <c r="T1716" i="12" s="1"/>
  <c r="X1716" i="12" s="1"/>
  <c r="AD1716" i="12" s="1"/>
  <c r="AE1716" i="12"/>
  <c r="AE1715" i="12" s="1"/>
  <c r="AE1714" i="12" s="1"/>
  <c r="P1720" i="12"/>
  <c r="S1720" i="12" s="1"/>
  <c r="W1720" i="12" s="1"/>
  <c r="AC1720" i="12" s="1"/>
  <c r="Q1720" i="12"/>
  <c r="T1720" i="12" s="1"/>
  <c r="X1720" i="12" s="1"/>
  <c r="AD1720" i="12" s="1"/>
  <c r="AE1720" i="12"/>
  <c r="AE1719" i="12" s="1"/>
  <c r="AE1718" i="12" s="1"/>
  <c r="O1720" i="12"/>
  <c r="R1720" i="12" s="1"/>
  <c r="V1720" i="12" s="1"/>
  <c r="AB1720" i="12" s="1"/>
  <c r="O1716" i="12"/>
  <c r="R1716" i="12" s="1"/>
  <c r="V1716" i="12" s="1"/>
  <c r="AB1716" i="12" s="1"/>
  <c r="P1715" i="12" l="1"/>
  <c r="S1715" i="12" s="1"/>
  <c r="W1715" i="12" s="1"/>
  <c r="AC1715" i="12" s="1"/>
  <c r="O1601" i="12"/>
  <c r="R1601" i="12" s="1"/>
  <c r="V1601" i="12" s="1"/>
  <c r="AB1601" i="12" s="1"/>
  <c r="O1715" i="12"/>
  <c r="R1715" i="12" s="1"/>
  <c r="V1715" i="12" s="1"/>
  <c r="AB1715" i="12" s="1"/>
  <c r="P1719" i="12"/>
  <c r="S1719" i="12" s="1"/>
  <c r="W1719" i="12" s="1"/>
  <c r="AC1719" i="12" s="1"/>
  <c r="Q1715" i="12"/>
  <c r="T1715" i="12" s="1"/>
  <c r="X1715" i="12" s="1"/>
  <c r="AD1715" i="12" s="1"/>
  <c r="Q1719" i="12"/>
  <c r="T1719" i="12" s="1"/>
  <c r="X1719" i="12" s="1"/>
  <c r="AD1719" i="12" s="1"/>
  <c r="O1719" i="12"/>
  <c r="R1719" i="12" s="1"/>
  <c r="V1719" i="12" s="1"/>
  <c r="AB1719" i="12" s="1"/>
  <c r="P1601" i="12"/>
  <c r="S1601" i="12" s="1"/>
  <c r="W1601" i="12" s="1"/>
  <c r="AC1601" i="12" s="1"/>
  <c r="Q1601" i="12"/>
  <c r="T1601" i="12" s="1"/>
  <c r="X1601" i="12" s="1"/>
  <c r="AD1601" i="12" s="1"/>
  <c r="P916" i="12"/>
  <c r="S916" i="12" s="1"/>
  <c r="W916" i="12" s="1"/>
  <c r="AC916" i="12" s="1"/>
  <c r="Q916" i="12"/>
  <c r="T916" i="12" s="1"/>
  <c r="X916" i="12" s="1"/>
  <c r="AD916" i="12" s="1"/>
  <c r="AE916" i="12"/>
  <c r="AE915" i="12" s="1"/>
  <c r="AE914" i="12" s="1"/>
  <c r="O916" i="12"/>
  <c r="R916" i="12" s="1"/>
  <c r="V916" i="12" s="1"/>
  <c r="AB916" i="12" s="1"/>
  <c r="P915" i="12" l="1"/>
  <c r="S915" i="12" s="1"/>
  <c r="W915" i="12" s="1"/>
  <c r="AC915" i="12" s="1"/>
  <c r="P1600" i="12"/>
  <c r="S1600" i="12" s="1"/>
  <c r="W1600" i="12" s="1"/>
  <c r="AC1600" i="12" s="1"/>
  <c r="Q1718" i="12"/>
  <c r="T1718" i="12" s="1"/>
  <c r="X1718" i="12" s="1"/>
  <c r="AD1718" i="12" s="1"/>
  <c r="P1718" i="12"/>
  <c r="S1718" i="12" s="1"/>
  <c r="W1718" i="12" s="1"/>
  <c r="AC1718" i="12" s="1"/>
  <c r="O1600" i="12"/>
  <c r="R1600" i="12" s="1"/>
  <c r="V1600" i="12" s="1"/>
  <c r="AB1600" i="12" s="1"/>
  <c r="O915" i="12"/>
  <c r="R915" i="12" s="1"/>
  <c r="V915" i="12" s="1"/>
  <c r="AB915" i="12" s="1"/>
  <c r="Q915" i="12"/>
  <c r="T915" i="12" s="1"/>
  <c r="X915" i="12" s="1"/>
  <c r="AD915" i="12" s="1"/>
  <c r="Q1600" i="12"/>
  <c r="T1600" i="12" s="1"/>
  <c r="X1600" i="12" s="1"/>
  <c r="AD1600" i="12" s="1"/>
  <c r="O1718" i="12"/>
  <c r="R1718" i="12" s="1"/>
  <c r="V1718" i="12" s="1"/>
  <c r="AB1718" i="12" s="1"/>
  <c r="Q1714" i="12"/>
  <c r="T1714" i="12" s="1"/>
  <c r="X1714" i="12" s="1"/>
  <c r="AD1714" i="12" s="1"/>
  <c r="O1714" i="12"/>
  <c r="R1714" i="12" s="1"/>
  <c r="V1714" i="12" s="1"/>
  <c r="AB1714" i="12" s="1"/>
  <c r="P1714" i="12"/>
  <c r="S1714" i="12" s="1"/>
  <c r="W1714" i="12" s="1"/>
  <c r="AC1714" i="12" s="1"/>
  <c r="P230" i="12"/>
  <c r="S230" i="12" s="1"/>
  <c r="W230" i="12" s="1"/>
  <c r="AC230" i="12" s="1"/>
  <c r="Q230" i="12"/>
  <c r="T230" i="12" s="1"/>
  <c r="X230" i="12" s="1"/>
  <c r="AD230" i="12" s="1"/>
  <c r="AE230" i="12"/>
  <c r="AE229" i="12" s="1"/>
  <c r="AE228" i="12" s="1"/>
  <c r="O230" i="12"/>
  <c r="R230" i="12" s="1"/>
  <c r="V230" i="12" s="1"/>
  <c r="AB230" i="12" s="1"/>
  <c r="O914" i="12" l="1"/>
  <c r="R914" i="12" s="1"/>
  <c r="V914" i="12" s="1"/>
  <c r="AB914" i="12" s="1"/>
  <c r="O229" i="12"/>
  <c r="R229" i="12" s="1"/>
  <c r="V229" i="12" s="1"/>
  <c r="AB229" i="12" s="1"/>
  <c r="Q229" i="12"/>
  <c r="T229" i="12" s="1"/>
  <c r="X229" i="12" s="1"/>
  <c r="AD229" i="12" s="1"/>
  <c r="P229" i="12"/>
  <c r="S229" i="12" s="1"/>
  <c r="W229" i="12" s="1"/>
  <c r="AC229" i="12" s="1"/>
  <c r="Q914" i="12"/>
  <c r="T914" i="12" s="1"/>
  <c r="X914" i="12" s="1"/>
  <c r="AD914" i="12" s="1"/>
  <c r="P914" i="12"/>
  <c r="S914" i="12" s="1"/>
  <c r="W914" i="12" s="1"/>
  <c r="AC914" i="12" s="1"/>
  <c r="O21" i="12"/>
  <c r="O20" i="12" s="1"/>
  <c r="P21" i="12"/>
  <c r="P20" i="12" s="1"/>
  <c r="Q21" i="12"/>
  <c r="Q20" i="12" s="1"/>
  <c r="O24" i="12"/>
  <c r="O23" i="12" s="1"/>
  <c r="P24" i="12"/>
  <c r="P23" i="12" s="1"/>
  <c r="Q24" i="12"/>
  <c r="Q23" i="12" s="1"/>
  <c r="O28" i="12"/>
  <c r="O27" i="12" s="1"/>
  <c r="O26" i="12" s="1"/>
  <c r="P28" i="12"/>
  <c r="P27" i="12" s="1"/>
  <c r="P26" i="12" s="1"/>
  <c r="Q28" i="12"/>
  <c r="Q27" i="12" s="1"/>
  <c r="Q26" i="12" s="1"/>
  <c r="O32" i="12"/>
  <c r="O31" i="12" s="1"/>
  <c r="O30" i="12" s="1"/>
  <c r="P32" i="12"/>
  <c r="P31" i="12" s="1"/>
  <c r="P30" i="12" s="1"/>
  <c r="Q32" i="12"/>
  <c r="Q31" i="12" s="1"/>
  <c r="Q30" i="12" s="1"/>
  <c r="O36" i="12"/>
  <c r="O35" i="12" s="1"/>
  <c r="O34" i="12" s="1"/>
  <c r="P36" i="12"/>
  <c r="P35" i="12" s="1"/>
  <c r="P34" i="12" s="1"/>
  <c r="Q36" i="12"/>
  <c r="Q35" i="12" s="1"/>
  <c r="Q34" i="12" s="1"/>
  <c r="O41" i="12"/>
  <c r="O40" i="12" s="1"/>
  <c r="O39" i="12" s="1"/>
  <c r="P41" i="12"/>
  <c r="P40" i="12" s="1"/>
  <c r="P39" i="12" s="1"/>
  <c r="Q41" i="12"/>
  <c r="Q40" i="12" s="1"/>
  <c r="Q39" i="12" s="1"/>
  <c r="O45" i="12"/>
  <c r="O44" i="12" s="1"/>
  <c r="O43" i="12" s="1"/>
  <c r="P45" i="12"/>
  <c r="P44" i="12" s="1"/>
  <c r="P43" i="12" s="1"/>
  <c r="Q45" i="12"/>
  <c r="Q44" i="12" s="1"/>
  <c r="Q43" i="12" s="1"/>
  <c r="O49" i="12"/>
  <c r="O48" i="12" s="1"/>
  <c r="O47" i="12" s="1"/>
  <c r="P49" i="12"/>
  <c r="P48" i="12" s="1"/>
  <c r="P47" i="12" s="1"/>
  <c r="Q49" i="12"/>
  <c r="Q48" i="12" s="1"/>
  <c r="Q47" i="12" s="1"/>
  <c r="O54" i="12"/>
  <c r="O53" i="12" s="1"/>
  <c r="P54" i="12"/>
  <c r="P53" i="12" s="1"/>
  <c r="Q54" i="12"/>
  <c r="Q53" i="12" s="1"/>
  <c r="O57" i="12"/>
  <c r="O56" i="12" s="1"/>
  <c r="P57" i="12"/>
  <c r="P56" i="12" s="1"/>
  <c r="Q57" i="12"/>
  <c r="Q56" i="12" s="1"/>
  <c r="O63" i="12"/>
  <c r="O62" i="12" s="1"/>
  <c r="P63" i="12"/>
  <c r="P62" i="12" s="1"/>
  <c r="Q63" i="12"/>
  <c r="Q62" i="12" s="1"/>
  <c r="O66" i="12"/>
  <c r="P66" i="12"/>
  <c r="Q66" i="12"/>
  <c r="O68" i="12"/>
  <c r="P68" i="12"/>
  <c r="Q68" i="12"/>
  <c r="O72" i="12"/>
  <c r="O71" i="12" s="1"/>
  <c r="P72" i="12"/>
  <c r="P71" i="12" s="1"/>
  <c r="Q72" i="12"/>
  <c r="Q71" i="12" s="1"/>
  <c r="O76" i="12"/>
  <c r="P76" i="12"/>
  <c r="Q76" i="12"/>
  <c r="O79" i="12"/>
  <c r="P79" i="12"/>
  <c r="Q79" i="12"/>
  <c r="O82" i="12"/>
  <c r="P82" i="12"/>
  <c r="Q82" i="12"/>
  <c r="O86" i="12"/>
  <c r="O85" i="12" s="1"/>
  <c r="O84" i="12" s="1"/>
  <c r="P86" i="12"/>
  <c r="P85" i="12" s="1"/>
  <c r="P84" i="12" s="1"/>
  <c r="Q86" i="12"/>
  <c r="Q85" i="12" s="1"/>
  <c r="Q84" i="12" s="1"/>
  <c r="O93" i="12"/>
  <c r="O92" i="12" s="1"/>
  <c r="O91" i="12" s="1"/>
  <c r="O90" i="12" s="1"/>
  <c r="P93" i="12"/>
  <c r="P92" i="12" s="1"/>
  <c r="P91" i="12" s="1"/>
  <c r="P90" i="12" s="1"/>
  <c r="Q93" i="12"/>
  <c r="Q92" i="12" s="1"/>
  <c r="Q91" i="12" s="1"/>
  <c r="Q90" i="12" s="1"/>
  <c r="O98" i="12"/>
  <c r="O97" i="12" s="1"/>
  <c r="O96" i="12" s="1"/>
  <c r="O95" i="12" s="1"/>
  <c r="P98" i="12"/>
  <c r="P97" i="12" s="1"/>
  <c r="P96" i="12" s="1"/>
  <c r="P95" i="12" s="1"/>
  <c r="Q98" i="12"/>
  <c r="Q97" i="12" s="1"/>
  <c r="Q96" i="12" s="1"/>
  <c r="Q95" i="12" s="1"/>
  <c r="O103" i="12"/>
  <c r="P103" i="12"/>
  <c r="Q103" i="12"/>
  <c r="O105" i="12"/>
  <c r="P105" i="12"/>
  <c r="Q105" i="12"/>
  <c r="O112" i="12"/>
  <c r="O111" i="12" s="1"/>
  <c r="P112" i="12"/>
  <c r="P111" i="12" s="1"/>
  <c r="Q112" i="12"/>
  <c r="Q111" i="12" s="1"/>
  <c r="O115" i="12"/>
  <c r="O114" i="12" s="1"/>
  <c r="P115" i="12"/>
  <c r="P114" i="12" s="1"/>
  <c r="Q115" i="12"/>
  <c r="Q114" i="12" s="1"/>
  <c r="O118" i="12"/>
  <c r="O117" i="12" s="1"/>
  <c r="P118" i="12"/>
  <c r="P117" i="12" s="1"/>
  <c r="Q118" i="12"/>
  <c r="Q117" i="12" s="1"/>
  <c r="O122" i="12"/>
  <c r="O121" i="12" s="1"/>
  <c r="P122" i="12"/>
  <c r="P121" i="12" s="1"/>
  <c r="Q122" i="12"/>
  <c r="Q121" i="12" s="1"/>
  <c r="O125" i="12"/>
  <c r="O124" i="12" s="1"/>
  <c r="P125" i="12"/>
  <c r="P124" i="12" s="1"/>
  <c r="Q125" i="12"/>
  <c r="Q124" i="12" s="1"/>
  <c r="O129" i="12"/>
  <c r="O128" i="12" s="1"/>
  <c r="O127" i="12" s="1"/>
  <c r="P129" i="12"/>
  <c r="P128" i="12" s="1"/>
  <c r="P127" i="12" s="1"/>
  <c r="Q129" i="12"/>
  <c r="Q128" i="12" s="1"/>
  <c r="Q127" i="12" s="1"/>
  <c r="O134" i="12"/>
  <c r="O133" i="12" s="1"/>
  <c r="O132" i="12" s="1"/>
  <c r="P134" i="12"/>
  <c r="P133" i="12" s="1"/>
  <c r="P132" i="12" s="1"/>
  <c r="Q134" i="12"/>
  <c r="Q133" i="12" s="1"/>
  <c r="Q132" i="12" s="1"/>
  <c r="O138" i="12"/>
  <c r="O137" i="12" s="1"/>
  <c r="O136" i="12" s="1"/>
  <c r="P138" i="12"/>
  <c r="P137" i="12" s="1"/>
  <c r="P136" i="12" s="1"/>
  <c r="Q138" i="12"/>
  <c r="Q137" i="12" s="1"/>
  <c r="Q136" i="12" s="1"/>
  <c r="O143" i="12"/>
  <c r="O142" i="12" s="1"/>
  <c r="P143" i="12"/>
  <c r="P142" i="12" s="1"/>
  <c r="Q143" i="12"/>
  <c r="Q142" i="12" s="1"/>
  <c r="O146" i="12"/>
  <c r="O145" i="12" s="1"/>
  <c r="P146" i="12"/>
  <c r="P145" i="12" s="1"/>
  <c r="Q146" i="12"/>
  <c r="Q145" i="12" s="1"/>
  <c r="O149" i="12"/>
  <c r="O148" i="12" s="1"/>
  <c r="P149" i="12"/>
  <c r="P148" i="12" s="1"/>
  <c r="Q149" i="12"/>
  <c r="Q148" i="12" s="1"/>
  <c r="O153" i="12"/>
  <c r="O152" i="12" s="1"/>
  <c r="P153" i="12"/>
  <c r="P152" i="12" s="1"/>
  <c r="Q153" i="12"/>
  <c r="Q152" i="12" s="1"/>
  <c r="O156" i="12"/>
  <c r="O155" i="12" s="1"/>
  <c r="P156" i="12"/>
  <c r="P155" i="12" s="1"/>
  <c r="Q156" i="12"/>
  <c r="Q155" i="12" s="1"/>
  <c r="O161" i="12"/>
  <c r="O160" i="12" s="1"/>
  <c r="O159" i="12" s="1"/>
  <c r="P161" i="12"/>
  <c r="P160" i="12" s="1"/>
  <c r="P159" i="12" s="1"/>
  <c r="Q161" i="12"/>
  <c r="Q160" i="12" s="1"/>
  <c r="Q159" i="12" s="1"/>
  <c r="O165" i="12"/>
  <c r="O164" i="12" s="1"/>
  <c r="O163" i="12" s="1"/>
  <c r="P165" i="12"/>
  <c r="P164" i="12" s="1"/>
  <c r="P163" i="12" s="1"/>
  <c r="Q165" i="12"/>
  <c r="Q164" i="12" s="1"/>
  <c r="Q163" i="12" s="1"/>
  <c r="O171" i="12"/>
  <c r="O170" i="12" s="1"/>
  <c r="O169" i="12" s="1"/>
  <c r="P171" i="12"/>
  <c r="P170" i="12" s="1"/>
  <c r="P169" i="12" s="1"/>
  <c r="Q171" i="12"/>
  <c r="Q170" i="12" s="1"/>
  <c r="Q169" i="12" s="1"/>
  <c r="O175" i="12"/>
  <c r="O174" i="12" s="1"/>
  <c r="P175" i="12"/>
  <c r="P174" i="12" s="1"/>
  <c r="Q175" i="12"/>
  <c r="Q174" i="12" s="1"/>
  <c r="O178" i="12"/>
  <c r="O177" i="12" s="1"/>
  <c r="P178" i="12"/>
  <c r="P177" i="12" s="1"/>
  <c r="Q178" i="12"/>
  <c r="Q177" i="12" s="1"/>
  <c r="O183" i="12"/>
  <c r="O182" i="12" s="1"/>
  <c r="O181" i="12" s="1"/>
  <c r="P183" i="12"/>
  <c r="P182" i="12" s="1"/>
  <c r="P181" i="12" s="1"/>
  <c r="Q183" i="12"/>
  <c r="Q182" i="12" s="1"/>
  <c r="Q181" i="12" s="1"/>
  <c r="O187" i="12"/>
  <c r="O186" i="12" s="1"/>
  <c r="O185" i="12" s="1"/>
  <c r="P187" i="12"/>
  <c r="P186" i="12" s="1"/>
  <c r="P185" i="12" s="1"/>
  <c r="Q187" i="12"/>
  <c r="Q186" i="12" s="1"/>
  <c r="Q185" i="12" s="1"/>
  <c r="O192" i="12"/>
  <c r="O191" i="12" s="1"/>
  <c r="O190" i="12" s="1"/>
  <c r="P192" i="12"/>
  <c r="P191" i="12" s="1"/>
  <c r="P190" i="12" s="1"/>
  <c r="Q192" i="12"/>
  <c r="Q191" i="12" s="1"/>
  <c r="Q190" i="12" s="1"/>
  <c r="O196" i="12"/>
  <c r="O195" i="12" s="1"/>
  <c r="O194" i="12" s="1"/>
  <c r="P196" i="12"/>
  <c r="P195" i="12" s="1"/>
  <c r="P194" i="12" s="1"/>
  <c r="Q196" i="12"/>
  <c r="Q195" i="12" s="1"/>
  <c r="Q194" i="12" s="1"/>
  <c r="O200" i="12"/>
  <c r="O199" i="12" s="1"/>
  <c r="O198" i="12" s="1"/>
  <c r="P200" i="12"/>
  <c r="P199" i="12" s="1"/>
  <c r="P198" i="12" s="1"/>
  <c r="Q200" i="12"/>
  <c r="Q199" i="12" s="1"/>
  <c r="Q198" i="12" s="1"/>
  <c r="O207" i="12"/>
  <c r="P207" i="12"/>
  <c r="Q207" i="12"/>
  <c r="O209" i="12"/>
  <c r="P209" i="12"/>
  <c r="Q209" i="12"/>
  <c r="O213" i="12"/>
  <c r="P213" i="12"/>
  <c r="Q213" i="12"/>
  <c r="O215" i="12"/>
  <c r="P215" i="12"/>
  <c r="Q215" i="12"/>
  <c r="O219" i="12"/>
  <c r="O218" i="12" s="1"/>
  <c r="P219" i="12"/>
  <c r="P218" i="12" s="1"/>
  <c r="Q219" i="12"/>
  <c r="Q218" i="12" s="1"/>
  <c r="O222" i="12"/>
  <c r="O221" i="12" s="1"/>
  <c r="P222" i="12"/>
  <c r="P221" i="12" s="1"/>
  <c r="Q222" i="12"/>
  <c r="Q221" i="12" s="1"/>
  <c r="O226" i="12"/>
  <c r="O225" i="12" s="1"/>
  <c r="O224" i="12" s="1"/>
  <c r="P226" i="12"/>
  <c r="P225" i="12" s="1"/>
  <c r="P224" i="12" s="1"/>
  <c r="Q226" i="12"/>
  <c r="Q225" i="12" s="1"/>
  <c r="Q224" i="12" s="1"/>
  <c r="O236" i="12"/>
  <c r="P236" i="12"/>
  <c r="Q236" i="12"/>
  <c r="O238" i="12"/>
  <c r="P238" i="12"/>
  <c r="Q238" i="12"/>
  <c r="O242" i="12"/>
  <c r="O241" i="12" s="1"/>
  <c r="O240" i="12" s="1"/>
  <c r="P242" i="12"/>
  <c r="P241" i="12" s="1"/>
  <c r="P240" i="12" s="1"/>
  <c r="Q242" i="12"/>
  <c r="Q241" i="12" s="1"/>
  <c r="Q240" i="12" s="1"/>
  <c r="O250" i="12"/>
  <c r="P250" i="12"/>
  <c r="Q250" i="12"/>
  <c r="O252" i="12"/>
  <c r="P252" i="12"/>
  <c r="Q252" i="12"/>
  <c r="O261" i="12"/>
  <c r="O260" i="12" s="1"/>
  <c r="O259" i="12" s="1"/>
  <c r="P261" i="12"/>
  <c r="P260" i="12" s="1"/>
  <c r="P259" i="12" s="1"/>
  <c r="Q261" i="12"/>
  <c r="Q260" i="12" s="1"/>
  <c r="Q259" i="12" s="1"/>
  <c r="O265" i="12"/>
  <c r="P265" i="12"/>
  <c r="Q265" i="12"/>
  <c r="O267" i="12"/>
  <c r="P267" i="12"/>
  <c r="Q267" i="12"/>
  <c r="O271" i="12"/>
  <c r="O270" i="12" s="1"/>
  <c r="O269" i="12" s="1"/>
  <c r="P271" i="12"/>
  <c r="P270" i="12" s="1"/>
  <c r="P269" i="12" s="1"/>
  <c r="Q271" i="12"/>
  <c r="Q270" i="12" s="1"/>
  <c r="Q269" i="12" s="1"/>
  <c r="O277" i="12"/>
  <c r="O276" i="12" s="1"/>
  <c r="O275" i="12" s="1"/>
  <c r="P277" i="12"/>
  <c r="P276" i="12" s="1"/>
  <c r="P275" i="12" s="1"/>
  <c r="Q277" i="12"/>
  <c r="Q276" i="12" s="1"/>
  <c r="Q275" i="12" s="1"/>
  <c r="O281" i="12"/>
  <c r="P281" i="12"/>
  <c r="Q281" i="12"/>
  <c r="O283" i="12"/>
  <c r="P283" i="12"/>
  <c r="Q283" i="12"/>
  <c r="O288" i="12"/>
  <c r="P288" i="12"/>
  <c r="Q288" i="12"/>
  <c r="O290" i="12"/>
  <c r="P290" i="12"/>
  <c r="Q290" i="12"/>
  <c r="O301" i="12"/>
  <c r="O300" i="12" s="1"/>
  <c r="O299" i="12" s="1"/>
  <c r="P301" i="12"/>
  <c r="P300" i="12" s="1"/>
  <c r="P299" i="12" s="1"/>
  <c r="Q301" i="12"/>
  <c r="Q300" i="12" s="1"/>
  <c r="Q299" i="12" s="1"/>
  <c r="O305" i="12"/>
  <c r="O304" i="12" s="1"/>
  <c r="O303" i="12" s="1"/>
  <c r="P305" i="12"/>
  <c r="P304" i="12" s="1"/>
  <c r="P303" i="12" s="1"/>
  <c r="Q305" i="12"/>
  <c r="Q304" i="12" s="1"/>
  <c r="Q303" i="12" s="1"/>
  <c r="O309" i="12"/>
  <c r="O308" i="12" s="1"/>
  <c r="P309" i="12"/>
  <c r="P308" i="12" s="1"/>
  <c r="Q309" i="12"/>
  <c r="Q308" i="12" s="1"/>
  <c r="O312" i="12"/>
  <c r="O311" i="12" s="1"/>
  <c r="P312" i="12"/>
  <c r="P311" i="12" s="1"/>
  <c r="Q312" i="12"/>
  <c r="Q311" i="12" s="1"/>
  <c r="O316" i="12"/>
  <c r="O315" i="12" s="1"/>
  <c r="O314" i="12" s="1"/>
  <c r="P316" i="12"/>
  <c r="P315" i="12" s="1"/>
  <c r="P314" i="12" s="1"/>
  <c r="Q316" i="12"/>
  <c r="Q315" i="12" s="1"/>
  <c r="Q314" i="12" s="1"/>
  <c r="O320" i="12"/>
  <c r="O319" i="12" s="1"/>
  <c r="O318" i="12" s="1"/>
  <c r="P320" i="12"/>
  <c r="P319" i="12" s="1"/>
  <c r="P318" i="12" s="1"/>
  <c r="Q320" i="12"/>
  <c r="Q319" i="12" s="1"/>
  <c r="Q318" i="12" s="1"/>
  <c r="O325" i="12"/>
  <c r="O324" i="12" s="1"/>
  <c r="O323" i="12" s="1"/>
  <c r="P325" i="12"/>
  <c r="P324" i="12" s="1"/>
  <c r="P323" i="12" s="1"/>
  <c r="Q325" i="12"/>
  <c r="Q324" i="12" s="1"/>
  <c r="Q323" i="12" s="1"/>
  <c r="O331" i="12"/>
  <c r="O330" i="12" s="1"/>
  <c r="O329" i="12" s="1"/>
  <c r="O328" i="12" s="1"/>
  <c r="O327" i="12" s="1"/>
  <c r="P331" i="12"/>
  <c r="P330" i="12" s="1"/>
  <c r="P329" i="12" s="1"/>
  <c r="P328" i="12" s="1"/>
  <c r="P327" i="12" s="1"/>
  <c r="Q331" i="12"/>
  <c r="Q330" i="12" s="1"/>
  <c r="Q329" i="12" s="1"/>
  <c r="Q328" i="12" s="1"/>
  <c r="Q327" i="12" s="1"/>
  <c r="O338" i="12"/>
  <c r="O337" i="12" s="1"/>
  <c r="O336" i="12" s="1"/>
  <c r="P338" i="12"/>
  <c r="P337" i="12" s="1"/>
  <c r="P336" i="12" s="1"/>
  <c r="Q338" i="12"/>
  <c r="Q337" i="12" s="1"/>
  <c r="Q336" i="12" s="1"/>
  <c r="O342" i="12"/>
  <c r="O341" i="12" s="1"/>
  <c r="P342" i="12"/>
  <c r="P341" i="12" s="1"/>
  <c r="Q342" i="12"/>
  <c r="Q341" i="12" s="1"/>
  <c r="O345" i="12"/>
  <c r="O344" i="12" s="1"/>
  <c r="P345" i="12"/>
  <c r="P344" i="12" s="1"/>
  <c r="Q345" i="12"/>
  <c r="Q344" i="12" s="1"/>
  <c r="O348" i="12"/>
  <c r="O347" i="12" s="1"/>
  <c r="P348" i="12"/>
  <c r="P347" i="12" s="1"/>
  <c r="Q348" i="12"/>
  <c r="Q347" i="12" s="1"/>
  <c r="O352" i="12"/>
  <c r="O351" i="12" s="1"/>
  <c r="O350" i="12" s="1"/>
  <c r="P352" i="12"/>
  <c r="P351" i="12" s="1"/>
  <c r="P350" i="12" s="1"/>
  <c r="Q352" i="12"/>
  <c r="Q351" i="12" s="1"/>
  <c r="Q350" i="12" s="1"/>
  <c r="O357" i="12"/>
  <c r="O356" i="12" s="1"/>
  <c r="O355" i="12" s="1"/>
  <c r="O354" i="12" s="1"/>
  <c r="P357" i="12"/>
  <c r="P356" i="12" s="1"/>
  <c r="P355" i="12" s="1"/>
  <c r="P354" i="12" s="1"/>
  <c r="Q357" i="12"/>
  <c r="Q356" i="12" s="1"/>
  <c r="Q355" i="12" s="1"/>
  <c r="Q354" i="12" s="1"/>
  <c r="O363" i="12"/>
  <c r="O362" i="12" s="1"/>
  <c r="O361" i="12" s="1"/>
  <c r="P363" i="12"/>
  <c r="P362" i="12" s="1"/>
  <c r="P361" i="12" s="1"/>
  <c r="Q363" i="12"/>
  <c r="Q362" i="12" s="1"/>
  <c r="Q361" i="12" s="1"/>
  <c r="O367" i="12"/>
  <c r="O366" i="12" s="1"/>
  <c r="O365" i="12" s="1"/>
  <c r="P367" i="12"/>
  <c r="P366" i="12" s="1"/>
  <c r="P365" i="12" s="1"/>
  <c r="Q367" i="12"/>
  <c r="Q366" i="12" s="1"/>
  <c r="Q365" i="12" s="1"/>
  <c r="O374" i="12"/>
  <c r="O373" i="12" s="1"/>
  <c r="O372" i="12" s="1"/>
  <c r="P374" i="12"/>
  <c r="P373" i="12" s="1"/>
  <c r="P372" i="12" s="1"/>
  <c r="Q374" i="12"/>
  <c r="Q373" i="12" s="1"/>
  <c r="Q372" i="12" s="1"/>
  <c r="O382" i="12"/>
  <c r="O381" i="12" s="1"/>
  <c r="O380" i="12" s="1"/>
  <c r="P382" i="12"/>
  <c r="P381" i="12" s="1"/>
  <c r="P380" i="12" s="1"/>
  <c r="Q382" i="12"/>
  <c r="Q381" i="12" s="1"/>
  <c r="Q380" i="12" s="1"/>
  <c r="O386" i="12"/>
  <c r="O385" i="12" s="1"/>
  <c r="O384" i="12" s="1"/>
  <c r="P386" i="12"/>
  <c r="P385" i="12" s="1"/>
  <c r="P384" i="12" s="1"/>
  <c r="Q386" i="12"/>
  <c r="Q385" i="12" s="1"/>
  <c r="Q384" i="12" s="1"/>
  <c r="O390" i="12"/>
  <c r="O389" i="12" s="1"/>
  <c r="O388" i="12" s="1"/>
  <c r="P390" i="12"/>
  <c r="P389" i="12" s="1"/>
  <c r="P388" i="12" s="1"/>
  <c r="Q390" i="12"/>
  <c r="Q389" i="12" s="1"/>
  <c r="Q388" i="12" s="1"/>
  <c r="O394" i="12"/>
  <c r="O393" i="12" s="1"/>
  <c r="O392" i="12" s="1"/>
  <c r="P394" i="12"/>
  <c r="P393" i="12" s="1"/>
  <c r="P392" i="12" s="1"/>
  <c r="Q394" i="12"/>
  <c r="Q393" i="12" s="1"/>
  <c r="Q392" i="12" s="1"/>
  <c r="O398" i="12"/>
  <c r="O397" i="12" s="1"/>
  <c r="O396" i="12" s="1"/>
  <c r="P398" i="12"/>
  <c r="P397" i="12" s="1"/>
  <c r="P396" i="12" s="1"/>
  <c r="Q398" i="12"/>
  <c r="Q397" i="12" s="1"/>
  <c r="Q396" i="12" s="1"/>
  <c r="O402" i="12"/>
  <c r="O401" i="12" s="1"/>
  <c r="O400" i="12" s="1"/>
  <c r="P402" i="12"/>
  <c r="P401" i="12" s="1"/>
  <c r="P400" i="12" s="1"/>
  <c r="Q402" i="12"/>
  <c r="Q401" i="12" s="1"/>
  <c r="Q400" i="12" s="1"/>
  <c r="O407" i="12"/>
  <c r="P407" i="12"/>
  <c r="Q407" i="12"/>
  <c r="O409" i="12"/>
  <c r="P409" i="12"/>
  <c r="Q409" i="12"/>
  <c r="O413" i="12"/>
  <c r="P413" i="12"/>
  <c r="Q413" i="12"/>
  <c r="O415" i="12"/>
  <c r="P415" i="12"/>
  <c r="Q415" i="12"/>
  <c r="O420" i="12"/>
  <c r="O419" i="12" s="1"/>
  <c r="O418" i="12" s="1"/>
  <c r="P420" i="12"/>
  <c r="P419" i="12" s="1"/>
  <c r="P418" i="12" s="1"/>
  <c r="Q420" i="12"/>
  <c r="Q419" i="12" s="1"/>
  <c r="Q418" i="12" s="1"/>
  <c r="O425" i="12"/>
  <c r="P425" i="12"/>
  <c r="Q425" i="12"/>
  <c r="O427" i="12"/>
  <c r="P427" i="12"/>
  <c r="Q427" i="12"/>
  <c r="O431" i="12"/>
  <c r="P431" i="12"/>
  <c r="Q431" i="12"/>
  <c r="O433" i="12"/>
  <c r="P433" i="12"/>
  <c r="Q433" i="12"/>
  <c r="O437" i="12"/>
  <c r="O436" i="12" s="1"/>
  <c r="O435" i="12" s="1"/>
  <c r="P437" i="12"/>
  <c r="P436" i="12" s="1"/>
  <c r="P435" i="12" s="1"/>
  <c r="Q437" i="12"/>
  <c r="Q436" i="12" s="1"/>
  <c r="Q435" i="12" s="1"/>
  <c r="O442" i="12"/>
  <c r="P442" i="12"/>
  <c r="Q442" i="12"/>
  <c r="O444" i="12"/>
  <c r="P444" i="12"/>
  <c r="Q444" i="12"/>
  <c r="O450" i="12"/>
  <c r="O449" i="12" s="1"/>
  <c r="O448" i="12" s="1"/>
  <c r="O447" i="12" s="1"/>
  <c r="P450" i="12"/>
  <c r="P449" i="12" s="1"/>
  <c r="P448" i="12" s="1"/>
  <c r="P447" i="12" s="1"/>
  <c r="Q450" i="12"/>
  <c r="Q449" i="12" s="1"/>
  <c r="Q448" i="12" s="1"/>
  <c r="Q447" i="12" s="1"/>
  <c r="O455" i="12"/>
  <c r="O454" i="12" s="1"/>
  <c r="O453" i="12" s="1"/>
  <c r="P455" i="12"/>
  <c r="P454" i="12" s="1"/>
  <c r="P453" i="12" s="1"/>
  <c r="Q455" i="12"/>
  <c r="Q454" i="12" s="1"/>
  <c r="Q453" i="12" s="1"/>
  <c r="O459" i="12"/>
  <c r="P459" i="12"/>
  <c r="Q459" i="12"/>
  <c r="O461" i="12"/>
  <c r="P461" i="12"/>
  <c r="Q461" i="12"/>
  <c r="O465" i="12"/>
  <c r="O464" i="12" s="1"/>
  <c r="P465" i="12"/>
  <c r="P464" i="12" s="1"/>
  <c r="Q465" i="12"/>
  <c r="Q464" i="12" s="1"/>
  <c r="O468" i="12"/>
  <c r="P468" i="12"/>
  <c r="Q468" i="12"/>
  <c r="O470" i="12"/>
  <c r="P470" i="12"/>
  <c r="Q470" i="12"/>
  <c r="O475" i="12"/>
  <c r="O474" i="12" s="1"/>
  <c r="O473" i="12" s="1"/>
  <c r="P475" i="12"/>
  <c r="P474" i="12" s="1"/>
  <c r="P473" i="12" s="1"/>
  <c r="Q475" i="12"/>
  <c r="Q474" i="12" s="1"/>
  <c r="Q473" i="12" s="1"/>
  <c r="O479" i="12"/>
  <c r="O478" i="12" s="1"/>
  <c r="O477" i="12" s="1"/>
  <c r="P479" i="12"/>
  <c r="P478" i="12" s="1"/>
  <c r="P477" i="12" s="1"/>
  <c r="Q479" i="12"/>
  <c r="Q478" i="12" s="1"/>
  <c r="Q477" i="12" s="1"/>
  <c r="O483" i="12"/>
  <c r="O482" i="12" s="1"/>
  <c r="O481" i="12" s="1"/>
  <c r="P483" i="12"/>
  <c r="P482" i="12" s="1"/>
  <c r="P481" i="12" s="1"/>
  <c r="Q483" i="12"/>
  <c r="Q482" i="12" s="1"/>
  <c r="Q481" i="12" s="1"/>
  <c r="O487" i="12"/>
  <c r="O486" i="12" s="1"/>
  <c r="O485" i="12" s="1"/>
  <c r="P487" i="12"/>
  <c r="P486" i="12" s="1"/>
  <c r="P485" i="12" s="1"/>
  <c r="Q487" i="12"/>
  <c r="Q486" i="12" s="1"/>
  <c r="Q485" i="12" s="1"/>
  <c r="O494" i="12"/>
  <c r="O493" i="12" s="1"/>
  <c r="O492" i="12" s="1"/>
  <c r="P494" i="12"/>
  <c r="P493" i="12" s="1"/>
  <c r="P492" i="12" s="1"/>
  <c r="Q494" i="12"/>
  <c r="Q493" i="12" s="1"/>
  <c r="Q492" i="12" s="1"/>
  <c r="O498" i="12"/>
  <c r="O497" i="12" s="1"/>
  <c r="P498" i="12"/>
  <c r="P497" i="12" s="1"/>
  <c r="Q498" i="12"/>
  <c r="Q497" i="12" s="1"/>
  <c r="O501" i="12"/>
  <c r="O500" i="12" s="1"/>
  <c r="P501" i="12"/>
  <c r="P500" i="12" s="1"/>
  <c r="Q501" i="12"/>
  <c r="Q500" i="12" s="1"/>
  <c r="O505" i="12"/>
  <c r="O504" i="12" s="1"/>
  <c r="P505" i="12"/>
  <c r="P504" i="12" s="1"/>
  <c r="Q505" i="12"/>
  <c r="Q504" i="12" s="1"/>
  <c r="O508" i="12"/>
  <c r="O507" i="12" s="1"/>
  <c r="P508" i="12"/>
  <c r="P507" i="12" s="1"/>
  <c r="Q508" i="12"/>
  <c r="Q507" i="12" s="1"/>
  <c r="O512" i="12"/>
  <c r="O511" i="12" s="1"/>
  <c r="O510" i="12" s="1"/>
  <c r="P512" i="12"/>
  <c r="P511" i="12" s="1"/>
  <c r="P510" i="12" s="1"/>
  <c r="Q512" i="12"/>
  <c r="Q511" i="12" s="1"/>
  <c r="Q510" i="12" s="1"/>
  <c r="O516" i="12"/>
  <c r="O515" i="12" s="1"/>
  <c r="O514" i="12" s="1"/>
  <c r="P516" i="12"/>
  <c r="P515" i="12" s="1"/>
  <c r="P514" i="12" s="1"/>
  <c r="Q516" i="12"/>
  <c r="Q515" i="12" s="1"/>
  <c r="Q514" i="12" s="1"/>
  <c r="O520" i="12"/>
  <c r="O519" i="12" s="1"/>
  <c r="O518" i="12" s="1"/>
  <c r="P520" i="12"/>
  <c r="P519" i="12" s="1"/>
  <c r="P518" i="12" s="1"/>
  <c r="Q520" i="12"/>
  <c r="Q519" i="12" s="1"/>
  <c r="Q518" i="12" s="1"/>
  <c r="O524" i="12"/>
  <c r="P524" i="12"/>
  <c r="Q524" i="12"/>
  <c r="O526" i="12"/>
  <c r="P526" i="12"/>
  <c r="Q526" i="12"/>
  <c r="O531" i="12"/>
  <c r="O530" i="12" s="1"/>
  <c r="P531" i="12"/>
  <c r="P530" i="12" s="1"/>
  <c r="Q531" i="12"/>
  <c r="Q530" i="12" s="1"/>
  <c r="O534" i="12"/>
  <c r="O533" i="12" s="1"/>
  <c r="P534" i="12"/>
  <c r="P533" i="12" s="1"/>
  <c r="Q534" i="12"/>
  <c r="Q533" i="12" s="1"/>
  <c r="O538" i="12"/>
  <c r="O537" i="12" s="1"/>
  <c r="O536" i="12" s="1"/>
  <c r="P538" i="12"/>
  <c r="P537" i="12" s="1"/>
  <c r="P536" i="12" s="1"/>
  <c r="Q538" i="12"/>
  <c r="Q537" i="12" s="1"/>
  <c r="Q536" i="12" s="1"/>
  <c r="O542" i="12"/>
  <c r="O541" i="12" s="1"/>
  <c r="O540" i="12" s="1"/>
  <c r="P542" i="12"/>
  <c r="P541" i="12" s="1"/>
  <c r="P540" i="12" s="1"/>
  <c r="Q542" i="12"/>
  <c r="Q541" i="12" s="1"/>
  <c r="Q540" i="12" s="1"/>
  <c r="O548" i="12"/>
  <c r="P548" i="12"/>
  <c r="Q548" i="12"/>
  <c r="O552" i="12"/>
  <c r="P552" i="12"/>
  <c r="Q552" i="12"/>
  <c r="O559" i="12"/>
  <c r="O558" i="12" s="1"/>
  <c r="O557" i="12" s="1"/>
  <c r="P559" i="12"/>
  <c r="P558" i="12" s="1"/>
  <c r="P557" i="12" s="1"/>
  <c r="Q559" i="12"/>
  <c r="Q558" i="12" s="1"/>
  <c r="Q557" i="12" s="1"/>
  <c r="O565" i="12"/>
  <c r="O564" i="12" s="1"/>
  <c r="P565" i="12"/>
  <c r="P564" i="12" s="1"/>
  <c r="Q565" i="12"/>
  <c r="Q564" i="12" s="1"/>
  <c r="O568" i="12"/>
  <c r="O567" i="12" s="1"/>
  <c r="P568" i="12"/>
  <c r="P567" i="12" s="1"/>
  <c r="Q568" i="12"/>
  <c r="Q567" i="12" s="1"/>
  <c r="O573" i="12"/>
  <c r="O572" i="12" s="1"/>
  <c r="O571" i="12" s="1"/>
  <c r="O570" i="12" s="1"/>
  <c r="P573" i="12"/>
  <c r="P572" i="12" s="1"/>
  <c r="P571" i="12" s="1"/>
  <c r="P570" i="12" s="1"/>
  <c r="Q573" i="12"/>
  <c r="Q572" i="12" s="1"/>
  <c r="Q571" i="12" s="1"/>
  <c r="Q570" i="12" s="1"/>
  <c r="O578" i="12"/>
  <c r="O577" i="12" s="1"/>
  <c r="P578" i="12"/>
  <c r="P577" i="12" s="1"/>
  <c r="Q578" i="12"/>
  <c r="Q577" i="12" s="1"/>
  <c r="O581" i="12"/>
  <c r="O580" i="12" s="1"/>
  <c r="P581" i="12"/>
  <c r="P580" i="12" s="1"/>
  <c r="Q581" i="12"/>
  <c r="Q580" i="12" s="1"/>
  <c r="O587" i="12"/>
  <c r="O586" i="12" s="1"/>
  <c r="P587" i="12"/>
  <c r="P586" i="12" s="1"/>
  <c r="Q587" i="12"/>
  <c r="Q586" i="12" s="1"/>
  <c r="O590" i="12"/>
  <c r="O589" i="12" s="1"/>
  <c r="P590" i="12"/>
  <c r="P589" i="12" s="1"/>
  <c r="Q590" i="12"/>
  <c r="Q589" i="12" s="1"/>
  <c r="O593" i="12"/>
  <c r="O592" i="12" s="1"/>
  <c r="P593" i="12"/>
  <c r="P592" i="12" s="1"/>
  <c r="Q593" i="12"/>
  <c r="Q592" i="12" s="1"/>
  <c r="O596" i="12"/>
  <c r="O595" i="12" s="1"/>
  <c r="P596" i="12"/>
  <c r="P595" i="12" s="1"/>
  <c r="Q596" i="12"/>
  <c r="Q595" i="12" s="1"/>
  <c r="O599" i="12"/>
  <c r="O598" i="12" s="1"/>
  <c r="P599" i="12"/>
  <c r="P598" i="12" s="1"/>
  <c r="Q599" i="12"/>
  <c r="Q598" i="12" s="1"/>
  <c r="O604" i="12"/>
  <c r="P604" i="12"/>
  <c r="Q604" i="12"/>
  <c r="O606" i="12"/>
  <c r="P606" i="12"/>
  <c r="Q606" i="12"/>
  <c r="O610" i="12"/>
  <c r="O609" i="12" s="1"/>
  <c r="O608" i="12" s="1"/>
  <c r="P610" i="12"/>
  <c r="P609" i="12" s="1"/>
  <c r="P608" i="12" s="1"/>
  <c r="Q610" i="12"/>
  <c r="Q609" i="12" s="1"/>
  <c r="Q608" i="12" s="1"/>
  <c r="O614" i="12"/>
  <c r="O613" i="12" s="1"/>
  <c r="P614" i="12"/>
  <c r="P613" i="12" s="1"/>
  <c r="Q614" i="12"/>
  <c r="Q613" i="12" s="1"/>
  <c r="O617" i="12"/>
  <c r="O616" i="12" s="1"/>
  <c r="P617" i="12"/>
  <c r="P616" i="12" s="1"/>
  <c r="Q617" i="12"/>
  <c r="Q616" i="12" s="1"/>
  <c r="O622" i="12"/>
  <c r="O621" i="12" s="1"/>
  <c r="P622" i="12"/>
  <c r="P621" i="12" s="1"/>
  <c r="Q622" i="12"/>
  <c r="Q621" i="12" s="1"/>
  <c r="O625" i="12"/>
  <c r="O624" i="12" s="1"/>
  <c r="P625" i="12"/>
  <c r="P624" i="12" s="1"/>
  <c r="Q625" i="12"/>
  <c r="Q624" i="12" s="1"/>
  <c r="O630" i="12"/>
  <c r="O629" i="12" s="1"/>
  <c r="O628" i="12" s="1"/>
  <c r="O627" i="12" s="1"/>
  <c r="P630" i="12"/>
  <c r="P629" i="12" s="1"/>
  <c r="P628" i="12" s="1"/>
  <c r="P627" i="12" s="1"/>
  <c r="Q630" i="12"/>
  <c r="Q629" i="12" s="1"/>
  <c r="Q628" i="12" s="1"/>
  <c r="Q627" i="12" s="1"/>
  <c r="O637" i="12"/>
  <c r="P637" i="12"/>
  <c r="Q637" i="12"/>
  <c r="O639" i="12"/>
  <c r="P639" i="12"/>
  <c r="Q639" i="12"/>
  <c r="O643" i="12"/>
  <c r="P643" i="12"/>
  <c r="Q643" i="12"/>
  <c r="O645" i="12"/>
  <c r="P645" i="12"/>
  <c r="Q645" i="12"/>
  <c r="O650" i="12"/>
  <c r="O649" i="12" s="1"/>
  <c r="P650" i="12"/>
  <c r="P649" i="12" s="1"/>
  <c r="Q650" i="12"/>
  <c r="Q649" i="12" s="1"/>
  <c r="O653" i="12"/>
  <c r="O652" i="12" s="1"/>
  <c r="P653" i="12"/>
  <c r="P652" i="12" s="1"/>
  <c r="Q653" i="12"/>
  <c r="Q652" i="12" s="1"/>
  <c r="O656" i="12"/>
  <c r="O655" i="12" s="1"/>
  <c r="P656" i="12"/>
  <c r="P655" i="12" s="1"/>
  <c r="Q656" i="12"/>
  <c r="Q655" i="12" s="1"/>
  <c r="O659" i="12"/>
  <c r="P659" i="12"/>
  <c r="Q659" i="12"/>
  <c r="O663" i="12"/>
  <c r="P663" i="12"/>
  <c r="Q663" i="12"/>
  <c r="O669" i="12"/>
  <c r="O668" i="12" s="1"/>
  <c r="O667" i="12" s="1"/>
  <c r="P669" i="12"/>
  <c r="P668" i="12" s="1"/>
  <c r="P667" i="12" s="1"/>
  <c r="Q669" i="12"/>
  <c r="Q668" i="12" s="1"/>
  <c r="Q667" i="12" s="1"/>
  <c r="O675" i="12"/>
  <c r="P675" i="12"/>
  <c r="Q675" i="12"/>
  <c r="O677" i="12"/>
  <c r="P677" i="12"/>
  <c r="Q677" i="12"/>
  <c r="O681" i="12"/>
  <c r="O680" i="12" s="1"/>
  <c r="O679" i="12" s="1"/>
  <c r="P681" i="12"/>
  <c r="P680" i="12" s="1"/>
  <c r="P679" i="12" s="1"/>
  <c r="Q681" i="12"/>
  <c r="Q680" i="12" s="1"/>
  <c r="Q679" i="12" s="1"/>
  <c r="O685" i="12"/>
  <c r="O684" i="12" s="1"/>
  <c r="O683" i="12" s="1"/>
  <c r="P685" i="12"/>
  <c r="P684" i="12" s="1"/>
  <c r="P683" i="12" s="1"/>
  <c r="Q685" i="12"/>
  <c r="Q684" i="12" s="1"/>
  <c r="Q683" i="12" s="1"/>
  <c r="O689" i="12"/>
  <c r="O688" i="12" s="1"/>
  <c r="O687" i="12" s="1"/>
  <c r="P689" i="12"/>
  <c r="P688" i="12" s="1"/>
  <c r="P687" i="12" s="1"/>
  <c r="Q689" i="12"/>
  <c r="Q688" i="12" s="1"/>
  <c r="Q687" i="12" s="1"/>
  <c r="O693" i="12"/>
  <c r="P693" i="12"/>
  <c r="Q693" i="12"/>
  <c r="O695" i="12"/>
  <c r="P695" i="12"/>
  <c r="Q695" i="12"/>
  <c r="O699" i="12"/>
  <c r="O698" i="12" s="1"/>
  <c r="O697" i="12" s="1"/>
  <c r="P699" i="12"/>
  <c r="P698" i="12" s="1"/>
  <c r="P697" i="12" s="1"/>
  <c r="Q699" i="12"/>
  <c r="Q698" i="12" s="1"/>
  <c r="Q697" i="12" s="1"/>
  <c r="O703" i="12"/>
  <c r="P703" i="12"/>
  <c r="Q703" i="12"/>
  <c r="O705" i="12"/>
  <c r="P705" i="12"/>
  <c r="Q705" i="12"/>
  <c r="O710" i="12"/>
  <c r="O709" i="12" s="1"/>
  <c r="P710" i="12"/>
  <c r="P709" i="12" s="1"/>
  <c r="Q710" i="12"/>
  <c r="Q709" i="12" s="1"/>
  <c r="O713" i="12"/>
  <c r="P713" i="12"/>
  <c r="Q713" i="12"/>
  <c r="O716" i="12"/>
  <c r="P716" i="12"/>
  <c r="Q716" i="12"/>
  <c r="O719" i="12"/>
  <c r="P719" i="12"/>
  <c r="Q719" i="12"/>
  <c r="O723" i="12"/>
  <c r="O722" i="12" s="1"/>
  <c r="P723" i="12"/>
  <c r="P722" i="12" s="1"/>
  <c r="Q723" i="12"/>
  <c r="Q722" i="12" s="1"/>
  <c r="O726" i="12"/>
  <c r="O725" i="12" s="1"/>
  <c r="P726" i="12"/>
  <c r="P725" i="12" s="1"/>
  <c r="Q726" i="12"/>
  <c r="Q725" i="12" s="1"/>
  <c r="O730" i="12"/>
  <c r="P730" i="12"/>
  <c r="Q730" i="12"/>
  <c r="O732" i="12"/>
  <c r="P732" i="12"/>
  <c r="Q732" i="12"/>
  <c r="O738" i="12"/>
  <c r="O737" i="12" s="1"/>
  <c r="P738" i="12"/>
  <c r="P737" i="12" s="1"/>
  <c r="Q738" i="12"/>
  <c r="Q737" i="12" s="1"/>
  <c r="O741" i="12"/>
  <c r="O740" i="12" s="1"/>
  <c r="P741" i="12"/>
  <c r="P740" i="12" s="1"/>
  <c r="Q741" i="12"/>
  <c r="Q740" i="12" s="1"/>
  <c r="O744" i="12"/>
  <c r="O743" i="12" s="1"/>
  <c r="P744" i="12"/>
  <c r="P743" i="12" s="1"/>
  <c r="Q744" i="12"/>
  <c r="Q743" i="12" s="1"/>
  <c r="O747" i="12"/>
  <c r="O746" i="12" s="1"/>
  <c r="P747" i="12"/>
  <c r="P746" i="12" s="1"/>
  <c r="Q747" i="12"/>
  <c r="Q746" i="12" s="1"/>
  <c r="O751" i="12"/>
  <c r="O750" i="12" s="1"/>
  <c r="O749" i="12" s="1"/>
  <c r="P751" i="12"/>
  <c r="P750" i="12" s="1"/>
  <c r="P749" i="12" s="1"/>
  <c r="Q751" i="12"/>
  <c r="Q750" i="12" s="1"/>
  <c r="Q749" i="12" s="1"/>
  <c r="O755" i="12"/>
  <c r="O754" i="12" s="1"/>
  <c r="O753" i="12" s="1"/>
  <c r="P755" i="12"/>
  <c r="P754" i="12" s="1"/>
  <c r="P753" i="12" s="1"/>
  <c r="Q755" i="12"/>
  <c r="Q754" i="12" s="1"/>
  <c r="Q753" i="12" s="1"/>
  <c r="O759" i="12"/>
  <c r="O758" i="12" s="1"/>
  <c r="P759" i="12"/>
  <c r="P758" i="12" s="1"/>
  <c r="Q759" i="12"/>
  <c r="Q758" i="12" s="1"/>
  <c r="O762" i="12"/>
  <c r="O761" i="12" s="1"/>
  <c r="P762" i="12"/>
  <c r="P761" i="12" s="1"/>
  <c r="Q762" i="12"/>
  <c r="Q761" i="12" s="1"/>
  <c r="O769" i="12"/>
  <c r="O768" i="12" s="1"/>
  <c r="P769" i="12"/>
  <c r="P768" i="12" s="1"/>
  <c r="Q769" i="12"/>
  <c r="Q768" i="12" s="1"/>
  <c r="O772" i="12"/>
  <c r="O771" i="12" s="1"/>
  <c r="P772" i="12"/>
  <c r="P771" i="12" s="1"/>
  <c r="Q772" i="12"/>
  <c r="Q771" i="12" s="1"/>
  <c r="O775" i="12"/>
  <c r="P775" i="12"/>
  <c r="Q775" i="12"/>
  <c r="O777" i="12"/>
  <c r="P777" i="12"/>
  <c r="Q777" i="12"/>
  <c r="O781" i="12"/>
  <c r="O780" i="12" s="1"/>
  <c r="P781" i="12"/>
  <c r="P780" i="12" s="1"/>
  <c r="Q781" i="12"/>
  <c r="Q780" i="12" s="1"/>
  <c r="O785" i="12"/>
  <c r="P785" i="12"/>
  <c r="Q785" i="12"/>
  <c r="O787" i="12"/>
  <c r="P787" i="12"/>
  <c r="Q787" i="12"/>
  <c r="O792" i="12"/>
  <c r="O791" i="12" s="1"/>
  <c r="O790" i="12" s="1"/>
  <c r="P792" i="12"/>
  <c r="P791" i="12" s="1"/>
  <c r="P790" i="12" s="1"/>
  <c r="Q792" i="12"/>
  <c r="Q791" i="12" s="1"/>
  <c r="Q790" i="12" s="1"/>
  <c r="O796" i="12"/>
  <c r="P796" i="12"/>
  <c r="Q796" i="12"/>
  <c r="O798" i="12"/>
  <c r="P798" i="12"/>
  <c r="Q798" i="12"/>
  <c r="O802" i="12"/>
  <c r="O801" i="12" s="1"/>
  <c r="P802" i="12"/>
  <c r="P801" i="12" s="1"/>
  <c r="Q802" i="12"/>
  <c r="Q801" i="12" s="1"/>
  <c r="O805" i="12"/>
  <c r="O804" i="12" s="1"/>
  <c r="P805" i="12"/>
  <c r="P804" i="12" s="1"/>
  <c r="Q805" i="12"/>
  <c r="Q804" i="12" s="1"/>
  <c r="O808" i="12"/>
  <c r="O807" i="12" s="1"/>
  <c r="P808" i="12"/>
  <c r="P807" i="12" s="1"/>
  <c r="Q808" i="12"/>
  <c r="Q807" i="12" s="1"/>
  <c r="O813" i="12"/>
  <c r="P813" i="12"/>
  <c r="Q813" i="12"/>
  <c r="O815" i="12"/>
  <c r="P815" i="12"/>
  <c r="Q815" i="12"/>
  <c r="O817" i="12"/>
  <c r="P817" i="12"/>
  <c r="Q817" i="12"/>
  <c r="O822" i="12"/>
  <c r="O821" i="12" s="1"/>
  <c r="P822" i="12"/>
  <c r="P821" i="12" s="1"/>
  <c r="Q822" i="12"/>
  <c r="Q821" i="12" s="1"/>
  <c r="O825" i="12"/>
  <c r="O824" i="12" s="1"/>
  <c r="P825" i="12"/>
  <c r="P824" i="12" s="1"/>
  <c r="Q825" i="12"/>
  <c r="Q824" i="12" s="1"/>
  <c r="O831" i="12"/>
  <c r="O830" i="12" s="1"/>
  <c r="P831" i="12"/>
  <c r="P830" i="12" s="1"/>
  <c r="Q831" i="12"/>
  <c r="Q830" i="12" s="1"/>
  <c r="O834" i="12"/>
  <c r="O833" i="12" s="1"/>
  <c r="P834" i="12"/>
  <c r="P833" i="12" s="1"/>
  <c r="Q834" i="12"/>
  <c r="Q833" i="12" s="1"/>
  <c r="O838" i="12"/>
  <c r="O837" i="12" s="1"/>
  <c r="O836" i="12" s="1"/>
  <c r="P838" i="12"/>
  <c r="P837" i="12" s="1"/>
  <c r="P836" i="12" s="1"/>
  <c r="Q838" i="12"/>
  <c r="Q837" i="12" s="1"/>
  <c r="Q836" i="12" s="1"/>
  <c r="O842" i="12"/>
  <c r="O841" i="12" s="1"/>
  <c r="O840" i="12" s="1"/>
  <c r="P842" i="12"/>
  <c r="P841" i="12" s="1"/>
  <c r="P840" i="12" s="1"/>
  <c r="Q842" i="12"/>
  <c r="Q841" i="12" s="1"/>
  <c r="Q840" i="12" s="1"/>
  <c r="O846" i="12"/>
  <c r="O845" i="12" s="1"/>
  <c r="O844" i="12" s="1"/>
  <c r="P846" i="12"/>
  <c r="P845" i="12" s="1"/>
  <c r="P844" i="12" s="1"/>
  <c r="Q846" i="12"/>
  <c r="Q845" i="12" s="1"/>
  <c r="Q844" i="12" s="1"/>
  <c r="O851" i="12"/>
  <c r="O850" i="12" s="1"/>
  <c r="P851" i="12"/>
  <c r="P850" i="12" s="1"/>
  <c r="Q851" i="12"/>
  <c r="Q850" i="12" s="1"/>
  <c r="O854" i="12"/>
  <c r="O853" i="12" s="1"/>
  <c r="P854" i="12"/>
  <c r="P853" i="12" s="1"/>
  <c r="Q854" i="12"/>
  <c r="Q853" i="12" s="1"/>
  <c r="O857" i="12"/>
  <c r="O856" i="12" s="1"/>
  <c r="P857" i="12"/>
  <c r="P856" i="12" s="1"/>
  <c r="Q857" i="12"/>
  <c r="Q856" i="12" s="1"/>
  <c r="O861" i="12"/>
  <c r="O860" i="12" s="1"/>
  <c r="P861" i="12"/>
  <c r="P860" i="12" s="1"/>
  <c r="Q861" i="12"/>
  <c r="Q860" i="12" s="1"/>
  <c r="O868" i="12"/>
  <c r="O867" i="12" s="1"/>
  <c r="O866" i="12" s="1"/>
  <c r="P868" i="12"/>
  <c r="P867" i="12" s="1"/>
  <c r="P866" i="12" s="1"/>
  <c r="Q868" i="12"/>
  <c r="Q867" i="12" s="1"/>
  <c r="Q866" i="12" s="1"/>
  <c r="O872" i="12"/>
  <c r="O871" i="12" s="1"/>
  <c r="O870" i="12" s="1"/>
  <c r="P872" i="12"/>
  <c r="P871" i="12" s="1"/>
  <c r="P870" i="12" s="1"/>
  <c r="Q872" i="12"/>
  <c r="Q871" i="12" s="1"/>
  <c r="Q870" i="12" s="1"/>
  <c r="O876" i="12"/>
  <c r="O875" i="12" s="1"/>
  <c r="O874" i="12" s="1"/>
  <c r="P876" i="12"/>
  <c r="P875" i="12" s="1"/>
  <c r="P874" i="12" s="1"/>
  <c r="Q876" i="12"/>
  <c r="Q875" i="12" s="1"/>
  <c r="Q874" i="12" s="1"/>
  <c r="O880" i="12"/>
  <c r="O879" i="12" s="1"/>
  <c r="O878" i="12" s="1"/>
  <c r="P880" i="12"/>
  <c r="P879" i="12" s="1"/>
  <c r="P878" i="12" s="1"/>
  <c r="Q880" i="12"/>
  <c r="Q879" i="12" s="1"/>
  <c r="Q878" i="12" s="1"/>
  <c r="O884" i="12"/>
  <c r="O883" i="12" s="1"/>
  <c r="O882" i="12" s="1"/>
  <c r="P884" i="12"/>
  <c r="P883" i="12" s="1"/>
  <c r="P882" i="12" s="1"/>
  <c r="Q884" i="12"/>
  <c r="Q883" i="12" s="1"/>
  <c r="Q882" i="12" s="1"/>
  <c r="O888" i="12"/>
  <c r="O887" i="12" s="1"/>
  <c r="P888" i="12"/>
  <c r="P887" i="12" s="1"/>
  <c r="Q888" i="12"/>
  <c r="Q887" i="12" s="1"/>
  <c r="O891" i="12"/>
  <c r="O890" i="12" s="1"/>
  <c r="P891" i="12"/>
  <c r="P890" i="12" s="1"/>
  <c r="Q891" i="12"/>
  <c r="Q890" i="12" s="1"/>
  <c r="O899" i="12"/>
  <c r="O898" i="12" s="1"/>
  <c r="O897" i="12" s="1"/>
  <c r="P899" i="12"/>
  <c r="P898" i="12" s="1"/>
  <c r="P897" i="12" s="1"/>
  <c r="Q899" i="12"/>
  <c r="Q898" i="12" s="1"/>
  <c r="Q897" i="12" s="1"/>
  <c r="O903" i="12"/>
  <c r="O902" i="12" s="1"/>
  <c r="O901" i="12" s="1"/>
  <c r="P903" i="12"/>
  <c r="P902" i="12" s="1"/>
  <c r="P901" i="12" s="1"/>
  <c r="Q903" i="12"/>
  <c r="Q902" i="12" s="1"/>
  <c r="Q901" i="12" s="1"/>
  <c r="O907" i="12"/>
  <c r="O906" i="12" s="1"/>
  <c r="O905" i="12" s="1"/>
  <c r="P907" i="12"/>
  <c r="P906" i="12" s="1"/>
  <c r="P905" i="12" s="1"/>
  <c r="Q907" i="12"/>
  <c r="Q906" i="12" s="1"/>
  <c r="Q905" i="12" s="1"/>
  <c r="O912" i="12"/>
  <c r="O911" i="12" s="1"/>
  <c r="O910" i="12" s="1"/>
  <c r="P912" i="12"/>
  <c r="P911" i="12" s="1"/>
  <c r="P910" i="12" s="1"/>
  <c r="Q912" i="12"/>
  <c r="Q911" i="12" s="1"/>
  <c r="Q910" i="12" s="1"/>
  <c r="Q909" i="12" s="1"/>
  <c r="O922" i="12"/>
  <c r="O921" i="12" s="1"/>
  <c r="O920" i="12" s="1"/>
  <c r="P922" i="12"/>
  <c r="P921" i="12" s="1"/>
  <c r="P920" i="12" s="1"/>
  <c r="Q922" i="12"/>
  <c r="Q921" i="12" s="1"/>
  <c r="Q920" i="12" s="1"/>
  <c r="O930" i="12"/>
  <c r="O929" i="12" s="1"/>
  <c r="O928" i="12" s="1"/>
  <c r="P930" i="12"/>
  <c r="P929" i="12" s="1"/>
  <c r="P928" i="12" s="1"/>
  <c r="Q930" i="12"/>
  <c r="Q929" i="12" s="1"/>
  <c r="Q928" i="12" s="1"/>
  <c r="O938" i="12"/>
  <c r="O937" i="12" s="1"/>
  <c r="O936" i="12" s="1"/>
  <c r="P938" i="12"/>
  <c r="P937" i="12" s="1"/>
  <c r="P936" i="12" s="1"/>
  <c r="Q938" i="12"/>
  <c r="Q937" i="12" s="1"/>
  <c r="Q936" i="12" s="1"/>
  <c r="O946" i="12"/>
  <c r="O945" i="12" s="1"/>
  <c r="O944" i="12" s="1"/>
  <c r="P946" i="12"/>
  <c r="P945" i="12" s="1"/>
  <c r="P944" i="12" s="1"/>
  <c r="Q946" i="12"/>
  <c r="Q945" i="12" s="1"/>
  <c r="Q944" i="12" s="1"/>
  <c r="O950" i="12"/>
  <c r="O949" i="12" s="1"/>
  <c r="O948" i="12" s="1"/>
  <c r="P950" i="12"/>
  <c r="P949" i="12" s="1"/>
  <c r="P948" i="12" s="1"/>
  <c r="Q950" i="12"/>
  <c r="Q949" i="12" s="1"/>
  <c r="Q948" i="12" s="1"/>
  <c r="O954" i="12"/>
  <c r="O953" i="12" s="1"/>
  <c r="O952" i="12" s="1"/>
  <c r="P954" i="12"/>
  <c r="P953" i="12" s="1"/>
  <c r="P952" i="12" s="1"/>
  <c r="Q954" i="12"/>
  <c r="Q953" i="12" s="1"/>
  <c r="Q952" i="12" s="1"/>
  <c r="O958" i="12"/>
  <c r="O957" i="12" s="1"/>
  <c r="O956" i="12" s="1"/>
  <c r="P958" i="12"/>
  <c r="P957" i="12" s="1"/>
  <c r="P956" i="12" s="1"/>
  <c r="Q958" i="12"/>
  <c r="Q957" i="12" s="1"/>
  <c r="Q956" i="12" s="1"/>
  <c r="O966" i="12"/>
  <c r="O965" i="12" s="1"/>
  <c r="O964" i="12" s="1"/>
  <c r="P966" i="12"/>
  <c r="P965" i="12" s="1"/>
  <c r="P964" i="12" s="1"/>
  <c r="Q966" i="12"/>
  <c r="Q965" i="12" s="1"/>
  <c r="Q964" i="12" s="1"/>
  <c r="O970" i="12"/>
  <c r="P970" i="12"/>
  <c r="Q970" i="12"/>
  <c r="O972" i="12"/>
  <c r="P972" i="12"/>
  <c r="Q972" i="12"/>
  <c r="O976" i="12"/>
  <c r="O975" i="12" s="1"/>
  <c r="O974" i="12" s="1"/>
  <c r="P976" i="12"/>
  <c r="P975" i="12" s="1"/>
  <c r="P974" i="12" s="1"/>
  <c r="Q976" i="12"/>
  <c r="Q975" i="12" s="1"/>
  <c r="Q974" i="12" s="1"/>
  <c r="O980" i="12"/>
  <c r="O979" i="12" s="1"/>
  <c r="O978" i="12" s="1"/>
  <c r="P980" i="12"/>
  <c r="P979" i="12" s="1"/>
  <c r="P978" i="12" s="1"/>
  <c r="Q980" i="12"/>
  <c r="Q979" i="12" s="1"/>
  <c r="Q978" i="12" s="1"/>
  <c r="O984" i="12"/>
  <c r="O983" i="12" s="1"/>
  <c r="O982" i="12" s="1"/>
  <c r="P984" i="12"/>
  <c r="P983" i="12" s="1"/>
  <c r="P982" i="12" s="1"/>
  <c r="Q984" i="12"/>
  <c r="Q983" i="12" s="1"/>
  <c r="Q982" i="12" s="1"/>
  <c r="O988" i="12"/>
  <c r="O987" i="12" s="1"/>
  <c r="O986" i="12" s="1"/>
  <c r="P988" i="12"/>
  <c r="P987" i="12" s="1"/>
  <c r="P986" i="12" s="1"/>
  <c r="Q988" i="12"/>
  <c r="Q987" i="12" s="1"/>
  <c r="Q986" i="12" s="1"/>
  <c r="O992" i="12"/>
  <c r="O991" i="12" s="1"/>
  <c r="O990" i="12" s="1"/>
  <c r="P992" i="12"/>
  <c r="P991" i="12" s="1"/>
  <c r="P990" i="12" s="1"/>
  <c r="Q992" i="12"/>
  <c r="Q991" i="12" s="1"/>
  <c r="Q990" i="12" s="1"/>
  <c r="O1009" i="12"/>
  <c r="O1008" i="12" s="1"/>
  <c r="O1007" i="12" s="1"/>
  <c r="P1009" i="12"/>
  <c r="P1008" i="12" s="1"/>
  <c r="P1007" i="12" s="1"/>
  <c r="Q1009" i="12"/>
  <c r="Q1008" i="12" s="1"/>
  <c r="Q1007" i="12" s="1"/>
  <c r="O1013" i="12"/>
  <c r="O1012" i="12" s="1"/>
  <c r="O1011" i="12" s="1"/>
  <c r="P1013" i="12"/>
  <c r="P1012" i="12" s="1"/>
  <c r="P1011" i="12" s="1"/>
  <c r="Q1013" i="12"/>
  <c r="Q1012" i="12" s="1"/>
  <c r="Q1011" i="12" s="1"/>
  <c r="O1017" i="12"/>
  <c r="O1016" i="12" s="1"/>
  <c r="O1015" i="12" s="1"/>
  <c r="P1017" i="12"/>
  <c r="P1016" i="12" s="1"/>
  <c r="P1015" i="12" s="1"/>
  <c r="Q1017" i="12"/>
  <c r="Q1016" i="12" s="1"/>
  <c r="Q1015" i="12" s="1"/>
  <c r="O1025" i="12"/>
  <c r="O1024" i="12" s="1"/>
  <c r="O1023" i="12" s="1"/>
  <c r="P1025" i="12"/>
  <c r="P1024" i="12" s="1"/>
  <c r="P1023" i="12" s="1"/>
  <c r="Q1025" i="12"/>
  <c r="Q1024" i="12" s="1"/>
  <c r="Q1023" i="12" s="1"/>
  <c r="O1029" i="12"/>
  <c r="O1028" i="12" s="1"/>
  <c r="O1027" i="12" s="1"/>
  <c r="P1029" i="12"/>
  <c r="P1028" i="12" s="1"/>
  <c r="P1027" i="12" s="1"/>
  <c r="Q1029" i="12"/>
  <c r="Q1028" i="12" s="1"/>
  <c r="Q1027" i="12" s="1"/>
  <c r="O1033" i="12"/>
  <c r="O1032" i="12" s="1"/>
  <c r="O1031" i="12" s="1"/>
  <c r="P1033" i="12"/>
  <c r="P1032" i="12" s="1"/>
  <c r="P1031" i="12" s="1"/>
  <c r="Q1033" i="12"/>
  <c r="Q1032" i="12" s="1"/>
  <c r="Q1031" i="12" s="1"/>
  <c r="O1037" i="12"/>
  <c r="O1036" i="12" s="1"/>
  <c r="O1035" i="12" s="1"/>
  <c r="P1037" i="12"/>
  <c r="P1036" i="12" s="1"/>
  <c r="P1035" i="12" s="1"/>
  <c r="Q1037" i="12"/>
  <c r="Q1036" i="12" s="1"/>
  <c r="Q1035" i="12" s="1"/>
  <c r="O1045" i="12"/>
  <c r="O1044" i="12" s="1"/>
  <c r="O1043" i="12" s="1"/>
  <c r="P1045" i="12"/>
  <c r="P1044" i="12" s="1"/>
  <c r="P1043" i="12" s="1"/>
  <c r="Q1045" i="12"/>
  <c r="Q1044" i="12" s="1"/>
  <c r="Q1043" i="12" s="1"/>
  <c r="O1049" i="12"/>
  <c r="O1048" i="12" s="1"/>
  <c r="O1047" i="12" s="1"/>
  <c r="P1049" i="12"/>
  <c r="P1048" i="12" s="1"/>
  <c r="P1047" i="12" s="1"/>
  <c r="Q1049" i="12"/>
  <c r="Q1048" i="12" s="1"/>
  <c r="Q1047" i="12" s="1"/>
  <c r="O1054" i="12"/>
  <c r="O1053" i="12" s="1"/>
  <c r="O1052" i="12" s="1"/>
  <c r="O1051" i="12" s="1"/>
  <c r="P1054" i="12"/>
  <c r="P1053" i="12" s="1"/>
  <c r="P1052" i="12" s="1"/>
  <c r="P1051" i="12" s="1"/>
  <c r="Q1054" i="12"/>
  <c r="Q1053" i="12" s="1"/>
  <c r="Q1052" i="12" s="1"/>
  <c r="Q1051" i="12" s="1"/>
  <c r="O1065" i="12"/>
  <c r="O1064" i="12" s="1"/>
  <c r="O1063" i="12" s="1"/>
  <c r="O1062" i="12" s="1"/>
  <c r="P1065" i="12"/>
  <c r="P1064" i="12" s="1"/>
  <c r="P1063" i="12" s="1"/>
  <c r="P1062" i="12" s="1"/>
  <c r="Q1065" i="12"/>
  <c r="Q1064" i="12" s="1"/>
  <c r="Q1063" i="12" s="1"/>
  <c r="Q1062" i="12" s="1"/>
  <c r="O1070" i="12"/>
  <c r="O1069" i="12" s="1"/>
  <c r="P1070" i="12"/>
  <c r="P1069" i="12" s="1"/>
  <c r="Q1070" i="12"/>
  <c r="Q1069" i="12" s="1"/>
  <c r="O1073" i="12"/>
  <c r="P1073" i="12"/>
  <c r="Q1073" i="12"/>
  <c r="O1075" i="12"/>
  <c r="P1075" i="12"/>
  <c r="Q1075" i="12"/>
  <c r="O1081" i="12"/>
  <c r="P1081" i="12"/>
  <c r="Q1081" i="12"/>
  <c r="O1083" i="12"/>
  <c r="P1083" i="12"/>
  <c r="Q1083" i="12"/>
  <c r="O1094" i="12"/>
  <c r="O1093" i="12" s="1"/>
  <c r="O1092" i="12" s="1"/>
  <c r="O1091" i="12" s="1"/>
  <c r="P1094" i="12"/>
  <c r="P1093" i="12" s="1"/>
  <c r="P1092" i="12" s="1"/>
  <c r="P1091" i="12" s="1"/>
  <c r="Q1094" i="12"/>
  <c r="Q1093" i="12" s="1"/>
  <c r="Q1092" i="12" s="1"/>
  <c r="Q1091" i="12" s="1"/>
  <c r="O1101" i="12"/>
  <c r="O1100" i="12" s="1"/>
  <c r="O1099" i="12" s="1"/>
  <c r="O1098" i="12" s="1"/>
  <c r="P1101" i="12"/>
  <c r="P1100" i="12" s="1"/>
  <c r="P1099" i="12" s="1"/>
  <c r="P1098" i="12" s="1"/>
  <c r="Q1101" i="12"/>
  <c r="Q1100" i="12" s="1"/>
  <c r="Q1099" i="12" s="1"/>
  <c r="Q1098" i="12" s="1"/>
  <c r="O1106" i="12"/>
  <c r="O1105" i="12" s="1"/>
  <c r="P1106" i="12"/>
  <c r="P1105" i="12" s="1"/>
  <c r="Q1106" i="12"/>
  <c r="Q1105" i="12" s="1"/>
  <c r="O1109" i="12"/>
  <c r="O1108" i="12" s="1"/>
  <c r="P1109" i="12"/>
  <c r="P1108" i="12" s="1"/>
  <c r="Q1109" i="12"/>
  <c r="Q1108" i="12" s="1"/>
  <c r="O1115" i="12"/>
  <c r="O1114" i="12" s="1"/>
  <c r="P1115" i="12"/>
  <c r="P1114" i="12" s="1"/>
  <c r="Q1115" i="12"/>
  <c r="Q1114" i="12" s="1"/>
  <c r="O1118" i="12"/>
  <c r="O1117" i="12" s="1"/>
  <c r="P1118" i="12"/>
  <c r="P1117" i="12" s="1"/>
  <c r="Q1118" i="12"/>
  <c r="Q1117" i="12" s="1"/>
  <c r="O1121" i="12"/>
  <c r="O1120" i="12" s="1"/>
  <c r="P1121" i="12"/>
  <c r="P1120" i="12" s="1"/>
  <c r="Q1121" i="12"/>
  <c r="Q1120" i="12" s="1"/>
  <c r="O1125" i="12"/>
  <c r="O1124" i="12" s="1"/>
  <c r="P1125" i="12"/>
  <c r="P1124" i="12" s="1"/>
  <c r="Q1125" i="12"/>
  <c r="Q1124" i="12" s="1"/>
  <c r="O1128" i="12"/>
  <c r="O1127" i="12" s="1"/>
  <c r="P1128" i="12"/>
  <c r="P1127" i="12" s="1"/>
  <c r="Q1128" i="12"/>
  <c r="Q1127" i="12" s="1"/>
  <c r="O1133" i="12"/>
  <c r="O1132" i="12" s="1"/>
  <c r="O1131" i="12" s="1"/>
  <c r="P1133" i="12"/>
  <c r="P1132" i="12" s="1"/>
  <c r="P1131" i="12" s="1"/>
  <c r="Q1133" i="12"/>
  <c r="Q1132" i="12" s="1"/>
  <c r="Q1131" i="12" s="1"/>
  <c r="O1137" i="12"/>
  <c r="O1136" i="12" s="1"/>
  <c r="O1135" i="12" s="1"/>
  <c r="P1137" i="12"/>
  <c r="P1136" i="12" s="1"/>
  <c r="P1135" i="12" s="1"/>
  <c r="Q1137" i="12"/>
  <c r="Q1136" i="12" s="1"/>
  <c r="Q1135" i="12" s="1"/>
  <c r="O1141" i="12"/>
  <c r="O1140" i="12" s="1"/>
  <c r="O1139" i="12" s="1"/>
  <c r="P1141" i="12"/>
  <c r="P1140" i="12" s="1"/>
  <c r="P1139" i="12" s="1"/>
  <c r="Q1141" i="12"/>
  <c r="Q1140" i="12" s="1"/>
  <c r="Q1139" i="12" s="1"/>
  <c r="O1147" i="12"/>
  <c r="O1146" i="12" s="1"/>
  <c r="O1145" i="12" s="1"/>
  <c r="O1144" i="12" s="1"/>
  <c r="P1147" i="12"/>
  <c r="P1146" i="12" s="1"/>
  <c r="P1145" i="12" s="1"/>
  <c r="P1144" i="12" s="1"/>
  <c r="Q1147" i="12"/>
  <c r="Q1146" i="12" s="1"/>
  <c r="Q1145" i="12" s="1"/>
  <c r="Q1144" i="12" s="1"/>
  <c r="O1152" i="12"/>
  <c r="O1151" i="12" s="1"/>
  <c r="O1150" i="12" s="1"/>
  <c r="O1149" i="12" s="1"/>
  <c r="P1152" i="12"/>
  <c r="P1151" i="12" s="1"/>
  <c r="P1150" i="12" s="1"/>
  <c r="P1149" i="12" s="1"/>
  <c r="Q1152" i="12"/>
  <c r="Q1151" i="12" s="1"/>
  <c r="Q1150" i="12" s="1"/>
  <c r="Q1149" i="12" s="1"/>
  <c r="O1157" i="12"/>
  <c r="O1156" i="12" s="1"/>
  <c r="O1155" i="12" s="1"/>
  <c r="P1157" i="12"/>
  <c r="P1156" i="12" s="1"/>
  <c r="P1155" i="12" s="1"/>
  <c r="Q1157" i="12"/>
  <c r="Q1156" i="12" s="1"/>
  <c r="Q1155" i="12" s="1"/>
  <c r="O1161" i="12"/>
  <c r="O1160" i="12" s="1"/>
  <c r="P1161" i="12"/>
  <c r="P1160" i="12" s="1"/>
  <c r="Q1161" i="12"/>
  <c r="Q1160" i="12" s="1"/>
  <c r="O1164" i="12"/>
  <c r="O1163" i="12" s="1"/>
  <c r="P1164" i="12"/>
  <c r="P1163" i="12" s="1"/>
  <c r="Q1164" i="12"/>
  <c r="Q1163" i="12" s="1"/>
  <c r="O1171" i="12"/>
  <c r="O1170" i="12" s="1"/>
  <c r="O1169" i="12" s="1"/>
  <c r="P1171" i="12"/>
  <c r="P1170" i="12" s="1"/>
  <c r="P1169" i="12" s="1"/>
  <c r="Q1171" i="12"/>
  <c r="Q1170" i="12" s="1"/>
  <c r="Q1169" i="12" s="1"/>
  <c r="O1175" i="12"/>
  <c r="O1174" i="12" s="1"/>
  <c r="O1173" i="12" s="1"/>
  <c r="P1175" i="12"/>
  <c r="P1174" i="12" s="1"/>
  <c r="P1173" i="12" s="1"/>
  <c r="Q1175" i="12"/>
  <c r="Q1174" i="12" s="1"/>
  <c r="Q1173" i="12" s="1"/>
  <c r="O1179" i="12"/>
  <c r="O1178" i="12" s="1"/>
  <c r="O1177" i="12" s="1"/>
  <c r="P1179" i="12"/>
  <c r="P1178" i="12" s="1"/>
  <c r="P1177" i="12" s="1"/>
  <c r="Q1179" i="12"/>
  <c r="Q1178" i="12" s="1"/>
  <c r="Q1177" i="12" s="1"/>
  <c r="O1183" i="12"/>
  <c r="O1182" i="12" s="1"/>
  <c r="O1181" i="12" s="1"/>
  <c r="P1183" i="12"/>
  <c r="P1182" i="12" s="1"/>
  <c r="P1181" i="12" s="1"/>
  <c r="Q1183" i="12"/>
  <c r="Q1182" i="12" s="1"/>
  <c r="Q1181" i="12" s="1"/>
  <c r="O1188" i="12"/>
  <c r="O1187" i="12" s="1"/>
  <c r="O1186" i="12" s="1"/>
  <c r="P1188" i="12"/>
  <c r="P1187" i="12" s="1"/>
  <c r="P1186" i="12" s="1"/>
  <c r="Q1188" i="12"/>
  <c r="Q1187" i="12" s="1"/>
  <c r="Q1186" i="12" s="1"/>
  <c r="O1192" i="12"/>
  <c r="O1191" i="12" s="1"/>
  <c r="O1190" i="12" s="1"/>
  <c r="P1192" i="12"/>
  <c r="P1191" i="12" s="1"/>
  <c r="P1190" i="12" s="1"/>
  <c r="Q1192" i="12"/>
  <c r="Q1191" i="12" s="1"/>
  <c r="Q1190" i="12" s="1"/>
  <c r="O1196" i="12"/>
  <c r="O1195" i="12" s="1"/>
  <c r="O1194" i="12" s="1"/>
  <c r="P1196" i="12"/>
  <c r="P1195" i="12" s="1"/>
  <c r="P1194" i="12" s="1"/>
  <c r="Q1196" i="12"/>
  <c r="Q1195" i="12" s="1"/>
  <c r="Q1194" i="12" s="1"/>
  <c r="O1200" i="12"/>
  <c r="O1199" i="12" s="1"/>
  <c r="O1198" i="12" s="1"/>
  <c r="P1200" i="12"/>
  <c r="P1199" i="12" s="1"/>
  <c r="P1198" i="12" s="1"/>
  <c r="Q1200" i="12"/>
  <c r="Q1199" i="12" s="1"/>
  <c r="Q1198" i="12" s="1"/>
  <c r="O1208" i="12"/>
  <c r="O1207" i="12" s="1"/>
  <c r="O1206" i="12" s="1"/>
  <c r="P1208" i="12"/>
  <c r="P1207" i="12" s="1"/>
  <c r="P1206" i="12" s="1"/>
  <c r="Q1208" i="12"/>
  <c r="Q1207" i="12" s="1"/>
  <c r="Q1206" i="12" s="1"/>
  <c r="O1212" i="12"/>
  <c r="O1211" i="12" s="1"/>
  <c r="O1210" i="12" s="1"/>
  <c r="P1212" i="12"/>
  <c r="P1211" i="12" s="1"/>
  <c r="P1210" i="12" s="1"/>
  <c r="Q1212" i="12"/>
  <c r="Q1211" i="12" s="1"/>
  <c r="Q1210" i="12" s="1"/>
  <c r="O1216" i="12"/>
  <c r="O1215" i="12" s="1"/>
  <c r="O1214" i="12" s="1"/>
  <c r="P1216" i="12"/>
  <c r="P1215" i="12" s="1"/>
  <c r="P1214" i="12" s="1"/>
  <c r="Q1216" i="12"/>
  <c r="Q1215" i="12" s="1"/>
  <c r="Q1214" i="12" s="1"/>
  <c r="O1221" i="12"/>
  <c r="O1220" i="12" s="1"/>
  <c r="O1219" i="12" s="1"/>
  <c r="P1221" i="12"/>
  <c r="P1220" i="12" s="1"/>
  <c r="P1219" i="12" s="1"/>
  <c r="Q1221" i="12"/>
  <c r="Q1220" i="12" s="1"/>
  <c r="Q1219" i="12" s="1"/>
  <c r="O1225" i="12"/>
  <c r="O1224" i="12" s="1"/>
  <c r="O1223" i="12" s="1"/>
  <c r="P1225" i="12"/>
  <c r="P1224" i="12" s="1"/>
  <c r="P1223" i="12" s="1"/>
  <c r="Q1225" i="12"/>
  <c r="Q1224" i="12" s="1"/>
  <c r="Q1223" i="12" s="1"/>
  <c r="O1230" i="12"/>
  <c r="O1229" i="12" s="1"/>
  <c r="O1228" i="12" s="1"/>
  <c r="O1227" i="12" s="1"/>
  <c r="P1230" i="12"/>
  <c r="P1229" i="12" s="1"/>
  <c r="P1228" i="12" s="1"/>
  <c r="P1227" i="12" s="1"/>
  <c r="Q1230" i="12"/>
  <c r="Q1229" i="12" s="1"/>
  <c r="Q1228" i="12" s="1"/>
  <c r="Q1227" i="12" s="1"/>
  <c r="O1235" i="12"/>
  <c r="O1234" i="12" s="1"/>
  <c r="O1233" i="12" s="1"/>
  <c r="O1232" i="12" s="1"/>
  <c r="P1235" i="12"/>
  <c r="P1234" i="12" s="1"/>
  <c r="P1233" i="12" s="1"/>
  <c r="P1232" i="12" s="1"/>
  <c r="Q1235" i="12"/>
  <c r="Q1234" i="12" s="1"/>
  <c r="Q1233" i="12" s="1"/>
  <c r="Q1232" i="12" s="1"/>
  <c r="O1241" i="12"/>
  <c r="O1240" i="12" s="1"/>
  <c r="O1239" i="12" s="1"/>
  <c r="P1241" i="12"/>
  <c r="P1240" i="12" s="1"/>
  <c r="P1239" i="12" s="1"/>
  <c r="Q1241" i="12"/>
  <c r="Q1240" i="12" s="1"/>
  <c r="Q1239" i="12" s="1"/>
  <c r="O1249" i="12"/>
  <c r="O1248" i="12" s="1"/>
  <c r="O1247" i="12" s="1"/>
  <c r="P1249" i="12"/>
  <c r="P1248" i="12" s="1"/>
  <c r="P1247" i="12" s="1"/>
  <c r="Q1249" i="12"/>
  <c r="Q1248" i="12" s="1"/>
  <c r="Q1247" i="12" s="1"/>
  <c r="O1257" i="12"/>
  <c r="O1256" i="12" s="1"/>
  <c r="O1255" i="12" s="1"/>
  <c r="P1257" i="12"/>
  <c r="P1256" i="12" s="1"/>
  <c r="P1255" i="12" s="1"/>
  <c r="Q1257" i="12"/>
  <c r="Q1256" i="12" s="1"/>
  <c r="Q1255" i="12" s="1"/>
  <c r="O1261" i="12"/>
  <c r="O1260" i="12" s="1"/>
  <c r="O1259" i="12" s="1"/>
  <c r="P1261" i="12"/>
  <c r="P1260" i="12" s="1"/>
  <c r="P1259" i="12" s="1"/>
  <c r="Q1261" i="12"/>
  <c r="Q1260" i="12" s="1"/>
  <c r="Q1259" i="12" s="1"/>
  <c r="O1269" i="12"/>
  <c r="O1268" i="12" s="1"/>
  <c r="O1267" i="12" s="1"/>
  <c r="P1269" i="12"/>
  <c r="P1268" i="12" s="1"/>
  <c r="P1267" i="12" s="1"/>
  <c r="Q1269" i="12"/>
  <c r="Q1268" i="12" s="1"/>
  <c r="Q1267" i="12" s="1"/>
  <c r="O1273" i="12"/>
  <c r="O1272" i="12" s="1"/>
  <c r="O1271" i="12" s="1"/>
  <c r="P1273" i="12"/>
  <c r="P1272" i="12" s="1"/>
  <c r="P1271" i="12" s="1"/>
  <c r="Q1273" i="12"/>
  <c r="Q1272" i="12" s="1"/>
  <c r="Q1271" i="12" s="1"/>
  <c r="O1277" i="12"/>
  <c r="O1276" i="12" s="1"/>
  <c r="O1275" i="12" s="1"/>
  <c r="P1277" i="12"/>
  <c r="P1276" i="12" s="1"/>
  <c r="P1275" i="12" s="1"/>
  <c r="Q1277" i="12"/>
  <c r="Q1276" i="12" s="1"/>
  <c r="Q1275" i="12" s="1"/>
  <c r="O1281" i="12"/>
  <c r="O1280" i="12" s="1"/>
  <c r="O1279" i="12" s="1"/>
  <c r="P1281" i="12"/>
  <c r="P1280" i="12" s="1"/>
  <c r="P1279" i="12" s="1"/>
  <c r="Q1281" i="12"/>
  <c r="Q1280" i="12" s="1"/>
  <c r="Q1279" i="12" s="1"/>
  <c r="O1285" i="12"/>
  <c r="O1284" i="12" s="1"/>
  <c r="O1283" i="12" s="1"/>
  <c r="P1285" i="12"/>
  <c r="P1284" i="12" s="1"/>
  <c r="P1283" i="12" s="1"/>
  <c r="Q1285" i="12"/>
  <c r="Q1284" i="12" s="1"/>
  <c r="Q1283" i="12" s="1"/>
  <c r="O1289" i="12"/>
  <c r="O1288" i="12" s="1"/>
  <c r="O1287" i="12" s="1"/>
  <c r="P1289" i="12"/>
  <c r="P1288" i="12" s="1"/>
  <c r="P1287" i="12" s="1"/>
  <c r="Q1289" i="12"/>
  <c r="Q1288" i="12" s="1"/>
  <c r="Q1287" i="12" s="1"/>
  <c r="O1293" i="12"/>
  <c r="O1292" i="12" s="1"/>
  <c r="O1291" i="12" s="1"/>
  <c r="P1293" i="12"/>
  <c r="P1292" i="12" s="1"/>
  <c r="P1291" i="12" s="1"/>
  <c r="Q1293" i="12"/>
  <c r="Q1292" i="12" s="1"/>
  <c r="Q1291" i="12" s="1"/>
  <c r="O1297" i="12"/>
  <c r="O1296" i="12" s="1"/>
  <c r="O1295" i="12" s="1"/>
  <c r="P1297" i="12"/>
  <c r="P1296" i="12" s="1"/>
  <c r="P1295" i="12" s="1"/>
  <c r="Q1297" i="12"/>
  <c r="Q1296" i="12" s="1"/>
  <c r="Q1295" i="12" s="1"/>
  <c r="O1301" i="12"/>
  <c r="O1300" i="12" s="1"/>
  <c r="O1299" i="12" s="1"/>
  <c r="P1301" i="12"/>
  <c r="P1300" i="12" s="1"/>
  <c r="P1299" i="12" s="1"/>
  <c r="Q1301" i="12"/>
  <c r="Q1300" i="12" s="1"/>
  <c r="Q1299" i="12" s="1"/>
  <c r="O1305" i="12"/>
  <c r="O1304" i="12" s="1"/>
  <c r="O1303" i="12" s="1"/>
  <c r="P1305" i="12"/>
  <c r="P1304" i="12" s="1"/>
  <c r="P1303" i="12" s="1"/>
  <c r="Q1305" i="12"/>
  <c r="Q1304" i="12" s="1"/>
  <c r="Q1303" i="12" s="1"/>
  <c r="O1309" i="12"/>
  <c r="O1308" i="12" s="1"/>
  <c r="O1307" i="12" s="1"/>
  <c r="P1309" i="12"/>
  <c r="P1308" i="12" s="1"/>
  <c r="P1307" i="12" s="1"/>
  <c r="Q1309" i="12"/>
  <c r="Q1308" i="12" s="1"/>
  <c r="Q1307" i="12" s="1"/>
  <c r="O1313" i="12"/>
  <c r="O1312" i="12" s="1"/>
  <c r="O1311" i="12" s="1"/>
  <c r="P1313" i="12"/>
  <c r="P1312" i="12" s="1"/>
  <c r="P1311" i="12" s="1"/>
  <c r="Q1313" i="12"/>
  <c r="Q1312" i="12" s="1"/>
  <c r="Q1311" i="12" s="1"/>
  <c r="O1317" i="12"/>
  <c r="O1316" i="12" s="1"/>
  <c r="O1315" i="12" s="1"/>
  <c r="P1317" i="12"/>
  <c r="P1316" i="12" s="1"/>
  <c r="P1315" i="12" s="1"/>
  <c r="Q1317" i="12"/>
  <c r="Q1316" i="12" s="1"/>
  <c r="Q1315" i="12" s="1"/>
  <c r="O1321" i="12"/>
  <c r="O1320" i="12" s="1"/>
  <c r="O1319" i="12" s="1"/>
  <c r="P1321" i="12"/>
  <c r="P1320" i="12" s="1"/>
  <c r="P1319" i="12" s="1"/>
  <c r="Q1321" i="12"/>
  <c r="Q1320" i="12" s="1"/>
  <c r="Q1319" i="12" s="1"/>
  <c r="O1325" i="12"/>
  <c r="O1324" i="12" s="1"/>
  <c r="O1323" i="12" s="1"/>
  <c r="P1325" i="12"/>
  <c r="P1324" i="12" s="1"/>
  <c r="P1323" i="12" s="1"/>
  <c r="Q1325" i="12"/>
  <c r="Q1324" i="12" s="1"/>
  <c r="Q1323" i="12" s="1"/>
  <c r="O1329" i="12"/>
  <c r="O1328" i="12" s="1"/>
  <c r="O1327" i="12" s="1"/>
  <c r="P1329" i="12"/>
  <c r="P1328" i="12" s="1"/>
  <c r="P1327" i="12" s="1"/>
  <c r="Q1329" i="12"/>
  <c r="Q1328" i="12" s="1"/>
  <c r="Q1327" i="12" s="1"/>
  <c r="O1333" i="12"/>
  <c r="O1332" i="12" s="1"/>
  <c r="O1331" i="12" s="1"/>
  <c r="P1333" i="12"/>
  <c r="P1332" i="12" s="1"/>
  <c r="P1331" i="12" s="1"/>
  <c r="Q1333" i="12"/>
  <c r="Q1332" i="12" s="1"/>
  <c r="Q1331" i="12" s="1"/>
  <c r="O1337" i="12"/>
  <c r="O1336" i="12" s="1"/>
  <c r="O1335" i="12" s="1"/>
  <c r="P1337" i="12"/>
  <c r="P1336" i="12" s="1"/>
  <c r="P1335" i="12" s="1"/>
  <c r="Q1337" i="12"/>
  <c r="Q1336" i="12" s="1"/>
  <c r="Q1335" i="12" s="1"/>
  <c r="O1341" i="12"/>
  <c r="O1340" i="12" s="1"/>
  <c r="O1339" i="12" s="1"/>
  <c r="P1341" i="12"/>
  <c r="P1340" i="12" s="1"/>
  <c r="P1339" i="12" s="1"/>
  <c r="Q1341" i="12"/>
  <c r="Q1340" i="12" s="1"/>
  <c r="Q1339" i="12" s="1"/>
  <c r="O1345" i="12"/>
  <c r="O1344" i="12" s="1"/>
  <c r="O1343" i="12" s="1"/>
  <c r="P1345" i="12"/>
  <c r="P1344" i="12" s="1"/>
  <c r="P1343" i="12" s="1"/>
  <c r="Q1345" i="12"/>
  <c r="Q1344" i="12" s="1"/>
  <c r="Q1343" i="12" s="1"/>
  <c r="O1353" i="12"/>
  <c r="O1352" i="12" s="1"/>
  <c r="O1351" i="12" s="1"/>
  <c r="P1353" i="12"/>
  <c r="P1352" i="12" s="1"/>
  <c r="P1351" i="12" s="1"/>
  <c r="Q1353" i="12"/>
  <c r="Q1352" i="12" s="1"/>
  <c r="Q1351" i="12" s="1"/>
  <c r="O1362" i="12"/>
  <c r="O1361" i="12" s="1"/>
  <c r="O1360" i="12" s="1"/>
  <c r="P1362" i="12"/>
  <c r="P1361" i="12" s="1"/>
  <c r="P1360" i="12" s="1"/>
  <c r="Q1362" i="12"/>
  <c r="Q1361" i="12" s="1"/>
  <c r="Q1360" i="12" s="1"/>
  <c r="O1366" i="12"/>
  <c r="O1365" i="12" s="1"/>
  <c r="O1364" i="12" s="1"/>
  <c r="P1366" i="12"/>
  <c r="P1365" i="12" s="1"/>
  <c r="P1364" i="12" s="1"/>
  <c r="Q1366" i="12"/>
  <c r="Q1365" i="12" s="1"/>
  <c r="Q1364" i="12" s="1"/>
  <c r="O1371" i="12"/>
  <c r="O1370" i="12" s="1"/>
  <c r="O1369" i="12" s="1"/>
  <c r="O1368" i="12" s="1"/>
  <c r="P1371" i="12"/>
  <c r="P1370" i="12" s="1"/>
  <c r="P1369" i="12" s="1"/>
  <c r="P1368" i="12" s="1"/>
  <c r="Q1371" i="12"/>
  <c r="Q1370" i="12" s="1"/>
  <c r="Q1369" i="12" s="1"/>
  <c r="Q1368" i="12" s="1"/>
  <c r="O1376" i="12"/>
  <c r="O1375" i="12" s="1"/>
  <c r="O1374" i="12" s="1"/>
  <c r="O1373" i="12" s="1"/>
  <c r="P1376" i="12"/>
  <c r="P1375" i="12" s="1"/>
  <c r="P1374" i="12" s="1"/>
  <c r="P1373" i="12" s="1"/>
  <c r="Q1376" i="12"/>
  <c r="Q1375" i="12" s="1"/>
  <c r="Q1374" i="12" s="1"/>
  <c r="Q1373" i="12" s="1"/>
  <c r="O1387" i="12"/>
  <c r="O1386" i="12" s="1"/>
  <c r="P1387" i="12"/>
  <c r="P1386" i="12" s="1"/>
  <c r="Q1387" i="12"/>
  <c r="Q1386" i="12" s="1"/>
  <c r="O1391" i="12"/>
  <c r="O1390" i="12" s="1"/>
  <c r="P1391" i="12"/>
  <c r="P1390" i="12" s="1"/>
  <c r="Q1391" i="12"/>
  <c r="Q1390" i="12" s="1"/>
  <c r="O1395" i="12"/>
  <c r="O1394" i="12" s="1"/>
  <c r="P1395" i="12"/>
  <c r="P1394" i="12" s="1"/>
  <c r="Q1395" i="12"/>
  <c r="Q1394" i="12" s="1"/>
  <c r="O1402" i="12"/>
  <c r="O1401" i="12" s="1"/>
  <c r="O1400" i="12" s="1"/>
  <c r="O1399" i="12" s="1"/>
  <c r="P1402" i="12"/>
  <c r="P1401" i="12" s="1"/>
  <c r="P1400" i="12" s="1"/>
  <c r="P1399" i="12" s="1"/>
  <c r="Q1402" i="12"/>
  <c r="Q1401" i="12" s="1"/>
  <c r="Q1400" i="12" s="1"/>
  <c r="Q1399" i="12" s="1"/>
  <c r="O1407" i="12"/>
  <c r="O1406" i="12" s="1"/>
  <c r="O1405" i="12" s="1"/>
  <c r="P1407" i="12"/>
  <c r="P1406" i="12" s="1"/>
  <c r="P1405" i="12" s="1"/>
  <c r="Q1407" i="12"/>
  <c r="Q1406" i="12" s="1"/>
  <c r="Q1405" i="12" s="1"/>
  <c r="O1411" i="12"/>
  <c r="O1410" i="12" s="1"/>
  <c r="O1409" i="12" s="1"/>
  <c r="P1411" i="12"/>
  <c r="P1410" i="12" s="1"/>
  <c r="P1409" i="12" s="1"/>
  <c r="Q1411" i="12"/>
  <c r="Q1410" i="12" s="1"/>
  <c r="Q1409" i="12" s="1"/>
  <c r="O1420" i="12"/>
  <c r="O1419" i="12" s="1"/>
  <c r="P1420" i="12"/>
  <c r="P1419" i="12" s="1"/>
  <c r="Q1420" i="12"/>
  <c r="Q1419" i="12" s="1"/>
  <c r="O1423" i="12"/>
  <c r="O1422" i="12" s="1"/>
  <c r="P1423" i="12"/>
  <c r="P1422" i="12" s="1"/>
  <c r="Q1423" i="12"/>
  <c r="Q1422" i="12" s="1"/>
  <c r="O1429" i="12"/>
  <c r="O1428" i="12" s="1"/>
  <c r="P1429" i="12"/>
  <c r="P1428" i="12" s="1"/>
  <c r="Q1429" i="12"/>
  <c r="Q1428" i="12" s="1"/>
  <c r="O1432" i="12"/>
  <c r="O1431" i="12" s="1"/>
  <c r="P1432" i="12"/>
  <c r="P1431" i="12" s="1"/>
  <c r="Q1432" i="12"/>
  <c r="Q1431" i="12" s="1"/>
  <c r="O1436" i="12"/>
  <c r="O1435" i="12" s="1"/>
  <c r="O1434" i="12" s="1"/>
  <c r="P1436" i="12"/>
  <c r="P1435" i="12" s="1"/>
  <c r="P1434" i="12" s="1"/>
  <c r="Q1436" i="12"/>
  <c r="Q1435" i="12" s="1"/>
  <c r="Q1434" i="12" s="1"/>
  <c r="O1440" i="12"/>
  <c r="O1439" i="12" s="1"/>
  <c r="O1438" i="12" s="1"/>
  <c r="P1440" i="12"/>
  <c r="P1439" i="12" s="1"/>
  <c r="P1438" i="12" s="1"/>
  <c r="Q1440" i="12"/>
  <c r="Q1439" i="12" s="1"/>
  <c r="Q1438" i="12" s="1"/>
  <c r="O1444" i="12"/>
  <c r="O1443" i="12" s="1"/>
  <c r="O1442" i="12" s="1"/>
  <c r="P1444" i="12"/>
  <c r="P1443" i="12" s="1"/>
  <c r="P1442" i="12" s="1"/>
  <c r="Q1444" i="12"/>
  <c r="Q1443" i="12" s="1"/>
  <c r="Q1442" i="12" s="1"/>
  <c r="O1457" i="12"/>
  <c r="O1456" i="12" s="1"/>
  <c r="O1455" i="12" s="1"/>
  <c r="P1457" i="12"/>
  <c r="P1456" i="12" s="1"/>
  <c r="P1455" i="12" s="1"/>
  <c r="Q1457" i="12"/>
  <c r="Q1456" i="12" s="1"/>
  <c r="Q1455" i="12" s="1"/>
  <c r="O1473" i="12"/>
  <c r="O1472" i="12" s="1"/>
  <c r="O1471" i="12" s="1"/>
  <c r="P1473" i="12"/>
  <c r="P1472" i="12" s="1"/>
  <c r="P1471" i="12" s="1"/>
  <c r="Q1473" i="12"/>
  <c r="Q1472" i="12" s="1"/>
  <c r="Q1471" i="12" s="1"/>
  <c r="O1477" i="12"/>
  <c r="O1476" i="12" s="1"/>
  <c r="O1475" i="12" s="1"/>
  <c r="P1477" i="12"/>
  <c r="P1476" i="12" s="1"/>
  <c r="P1475" i="12" s="1"/>
  <c r="Q1477" i="12"/>
  <c r="Q1476" i="12" s="1"/>
  <c r="Q1475" i="12" s="1"/>
  <c r="O1481" i="12"/>
  <c r="O1480" i="12" s="1"/>
  <c r="O1479" i="12" s="1"/>
  <c r="P1481" i="12"/>
  <c r="P1480" i="12" s="1"/>
  <c r="P1479" i="12" s="1"/>
  <c r="Q1481" i="12"/>
  <c r="Q1480" i="12" s="1"/>
  <c r="Q1479" i="12" s="1"/>
  <c r="O1485" i="12"/>
  <c r="O1484" i="12" s="1"/>
  <c r="O1483" i="12" s="1"/>
  <c r="P1485" i="12"/>
  <c r="P1484" i="12" s="1"/>
  <c r="P1483" i="12" s="1"/>
  <c r="Q1485" i="12"/>
  <c r="Q1484" i="12" s="1"/>
  <c r="Q1483" i="12" s="1"/>
  <c r="O1489" i="12"/>
  <c r="O1488" i="12" s="1"/>
  <c r="O1487" i="12" s="1"/>
  <c r="P1489" i="12"/>
  <c r="P1488" i="12" s="1"/>
  <c r="P1487" i="12" s="1"/>
  <c r="Q1489" i="12"/>
  <c r="Q1488" i="12" s="1"/>
  <c r="Q1487" i="12" s="1"/>
  <c r="O1499" i="12"/>
  <c r="O1498" i="12" s="1"/>
  <c r="O1497" i="12" s="1"/>
  <c r="P1499" i="12"/>
  <c r="P1498" i="12" s="1"/>
  <c r="P1497" i="12" s="1"/>
  <c r="Q1499" i="12"/>
  <c r="Q1498" i="12" s="1"/>
  <c r="Q1497" i="12" s="1"/>
  <c r="O1503" i="12"/>
  <c r="O1502" i="12" s="1"/>
  <c r="O1501" i="12" s="1"/>
  <c r="P1503" i="12"/>
  <c r="P1502" i="12" s="1"/>
  <c r="P1501" i="12" s="1"/>
  <c r="Q1503" i="12"/>
  <c r="Q1502" i="12" s="1"/>
  <c r="Q1501" i="12" s="1"/>
  <c r="O1507" i="12"/>
  <c r="O1506" i="12" s="1"/>
  <c r="O1505" i="12" s="1"/>
  <c r="P1507" i="12"/>
  <c r="P1506" i="12" s="1"/>
  <c r="P1505" i="12" s="1"/>
  <c r="Q1507" i="12"/>
  <c r="Q1506" i="12" s="1"/>
  <c r="Q1505" i="12" s="1"/>
  <c r="O1511" i="12"/>
  <c r="O1510" i="12" s="1"/>
  <c r="O1509" i="12" s="1"/>
  <c r="P1511" i="12"/>
  <c r="P1510" i="12" s="1"/>
  <c r="P1509" i="12" s="1"/>
  <c r="Q1511" i="12"/>
  <c r="Q1510" i="12" s="1"/>
  <c r="Q1509" i="12" s="1"/>
  <c r="O1520" i="12"/>
  <c r="O1519" i="12" s="1"/>
  <c r="O1518" i="12" s="1"/>
  <c r="P1520" i="12"/>
  <c r="P1519" i="12" s="1"/>
  <c r="P1518" i="12" s="1"/>
  <c r="Q1520" i="12"/>
  <c r="Q1519" i="12" s="1"/>
  <c r="Q1518" i="12" s="1"/>
  <c r="O1524" i="12"/>
  <c r="O1523" i="12" s="1"/>
  <c r="O1522" i="12" s="1"/>
  <c r="P1524" i="12"/>
  <c r="P1523" i="12" s="1"/>
  <c r="P1522" i="12" s="1"/>
  <c r="Q1524" i="12"/>
  <c r="Q1523" i="12" s="1"/>
  <c r="Q1522" i="12" s="1"/>
  <c r="O1531" i="12"/>
  <c r="O1530" i="12" s="1"/>
  <c r="O1529" i="12" s="1"/>
  <c r="P1531" i="12"/>
  <c r="P1530" i="12" s="1"/>
  <c r="P1529" i="12" s="1"/>
  <c r="Q1531" i="12"/>
  <c r="Q1530" i="12" s="1"/>
  <c r="Q1529" i="12" s="1"/>
  <c r="O1535" i="12"/>
  <c r="O1534" i="12" s="1"/>
  <c r="O1533" i="12" s="1"/>
  <c r="P1535" i="12"/>
  <c r="P1534" i="12" s="1"/>
  <c r="P1533" i="12" s="1"/>
  <c r="Q1535" i="12"/>
  <c r="Q1534" i="12" s="1"/>
  <c r="Q1533" i="12" s="1"/>
  <c r="O1539" i="12"/>
  <c r="O1538" i="12" s="1"/>
  <c r="O1537" i="12" s="1"/>
  <c r="P1539" i="12"/>
  <c r="P1538" i="12" s="1"/>
  <c r="P1537" i="12" s="1"/>
  <c r="Q1539" i="12"/>
  <c r="Q1538" i="12" s="1"/>
  <c r="Q1537" i="12" s="1"/>
  <c r="O1543" i="12"/>
  <c r="O1542" i="12" s="1"/>
  <c r="O1541" i="12" s="1"/>
  <c r="P1543" i="12"/>
  <c r="P1542" i="12" s="1"/>
  <c r="P1541" i="12" s="1"/>
  <c r="Q1543" i="12"/>
  <c r="Q1542" i="12" s="1"/>
  <c r="Q1541" i="12" s="1"/>
  <c r="O1547" i="12"/>
  <c r="O1546" i="12" s="1"/>
  <c r="O1545" i="12" s="1"/>
  <c r="P1547" i="12"/>
  <c r="P1546" i="12" s="1"/>
  <c r="P1545" i="12" s="1"/>
  <c r="Q1547" i="12"/>
  <c r="Q1546" i="12" s="1"/>
  <c r="Q1545" i="12" s="1"/>
  <c r="O1551" i="12"/>
  <c r="O1550" i="12" s="1"/>
  <c r="O1549" i="12" s="1"/>
  <c r="P1551" i="12"/>
  <c r="P1550" i="12" s="1"/>
  <c r="P1549" i="12" s="1"/>
  <c r="Q1551" i="12"/>
  <c r="Q1550" i="12" s="1"/>
  <c r="Q1549" i="12" s="1"/>
  <c r="O1555" i="12"/>
  <c r="O1554" i="12" s="1"/>
  <c r="O1553" i="12" s="1"/>
  <c r="P1555" i="12"/>
  <c r="P1554" i="12" s="1"/>
  <c r="P1553" i="12" s="1"/>
  <c r="Q1555" i="12"/>
  <c r="Q1554" i="12" s="1"/>
  <c r="Q1553" i="12" s="1"/>
  <c r="O1559" i="12"/>
  <c r="O1558" i="12" s="1"/>
  <c r="O1557" i="12" s="1"/>
  <c r="P1559" i="12"/>
  <c r="P1558" i="12" s="1"/>
  <c r="P1557" i="12" s="1"/>
  <c r="Q1559" i="12"/>
  <c r="Q1558" i="12" s="1"/>
  <c r="Q1557" i="12" s="1"/>
  <c r="O1563" i="12"/>
  <c r="O1562" i="12" s="1"/>
  <c r="O1561" i="12" s="1"/>
  <c r="P1563" i="12"/>
  <c r="P1562" i="12" s="1"/>
  <c r="P1561" i="12" s="1"/>
  <c r="Q1563" i="12"/>
  <c r="Q1562" i="12" s="1"/>
  <c r="Q1561" i="12" s="1"/>
  <c r="O1568" i="12"/>
  <c r="O1567" i="12" s="1"/>
  <c r="P1568" i="12"/>
  <c r="P1567" i="12" s="1"/>
  <c r="Q1568" i="12"/>
  <c r="Q1567" i="12" s="1"/>
  <c r="O1571" i="12"/>
  <c r="O1570" i="12" s="1"/>
  <c r="P1571" i="12"/>
  <c r="P1570" i="12" s="1"/>
  <c r="Q1571" i="12"/>
  <c r="Q1570" i="12" s="1"/>
  <c r="O1574" i="12"/>
  <c r="O1573" i="12" s="1"/>
  <c r="P1574" i="12"/>
  <c r="P1573" i="12" s="1"/>
  <c r="Q1574" i="12"/>
  <c r="Q1573" i="12" s="1"/>
  <c r="O1579" i="12"/>
  <c r="O1578" i="12" s="1"/>
  <c r="O1577" i="12" s="1"/>
  <c r="P1579" i="12"/>
  <c r="P1578" i="12" s="1"/>
  <c r="P1577" i="12" s="1"/>
  <c r="Q1579" i="12"/>
  <c r="Q1578" i="12" s="1"/>
  <c r="Q1577" i="12" s="1"/>
  <c r="O1583" i="12"/>
  <c r="O1582" i="12" s="1"/>
  <c r="O1581" i="12" s="1"/>
  <c r="P1583" i="12"/>
  <c r="P1582" i="12" s="1"/>
  <c r="P1581" i="12" s="1"/>
  <c r="Q1583" i="12"/>
  <c r="Q1582" i="12" s="1"/>
  <c r="Q1581" i="12" s="1"/>
  <c r="O1592" i="12"/>
  <c r="O1591" i="12" s="1"/>
  <c r="O1590" i="12" s="1"/>
  <c r="P1592" i="12"/>
  <c r="P1591" i="12" s="1"/>
  <c r="P1590" i="12" s="1"/>
  <c r="Q1592" i="12"/>
  <c r="Q1591" i="12" s="1"/>
  <c r="Q1590" i="12" s="1"/>
  <c r="O1596" i="12"/>
  <c r="O1595" i="12" s="1"/>
  <c r="O1594" i="12" s="1"/>
  <c r="P1596" i="12"/>
  <c r="P1595" i="12" s="1"/>
  <c r="P1594" i="12" s="1"/>
  <c r="Q1596" i="12"/>
  <c r="Q1595" i="12" s="1"/>
  <c r="Q1594" i="12" s="1"/>
  <c r="O1608" i="12"/>
  <c r="O1607" i="12" s="1"/>
  <c r="O1606" i="12" s="1"/>
  <c r="O1605" i="12" s="1"/>
  <c r="O1599" i="12" s="1"/>
  <c r="P1608" i="12"/>
  <c r="P1607" i="12" s="1"/>
  <c r="P1606" i="12" s="1"/>
  <c r="P1605" i="12" s="1"/>
  <c r="P1599" i="12" s="1"/>
  <c r="Q1608" i="12"/>
  <c r="Q1607" i="12" s="1"/>
  <c r="Q1606" i="12" s="1"/>
  <c r="Q1605" i="12" s="1"/>
  <c r="Q1599" i="12" s="1"/>
  <c r="O1614" i="12"/>
  <c r="O1613" i="12" s="1"/>
  <c r="O1612" i="12" s="1"/>
  <c r="O1611" i="12" s="1"/>
  <c r="P1614" i="12"/>
  <c r="P1613" i="12" s="1"/>
  <c r="P1612" i="12" s="1"/>
  <c r="P1611" i="12" s="1"/>
  <c r="Q1614" i="12"/>
  <c r="Q1613" i="12" s="1"/>
  <c r="Q1612" i="12" s="1"/>
  <c r="Q1611" i="12" s="1"/>
  <c r="O1623" i="12"/>
  <c r="O1622" i="12" s="1"/>
  <c r="O1621" i="12" s="1"/>
  <c r="P1623" i="12"/>
  <c r="P1622" i="12" s="1"/>
  <c r="P1621" i="12" s="1"/>
  <c r="Q1623" i="12"/>
  <c r="Q1622" i="12" s="1"/>
  <c r="Q1621" i="12" s="1"/>
  <c r="O1627" i="12"/>
  <c r="O1626" i="12" s="1"/>
  <c r="O1625" i="12" s="1"/>
  <c r="P1627" i="12"/>
  <c r="P1626" i="12" s="1"/>
  <c r="P1625" i="12" s="1"/>
  <c r="Q1627" i="12"/>
  <c r="Q1626" i="12" s="1"/>
  <c r="Q1625" i="12" s="1"/>
  <c r="O1634" i="12"/>
  <c r="O1633" i="12" s="1"/>
  <c r="O1632" i="12" s="1"/>
  <c r="P1634" i="12"/>
  <c r="P1633" i="12" s="1"/>
  <c r="P1632" i="12" s="1"/>
  <c r="Q1634" i="12"/>
  <c r="Q1633" i="12" s="1"/>
  <c r="Q1632" i="12" s="1"/>
  <c r="O1638" i="12"/>
  <c r="O1637" i="12" s="1"/>
  <c r="O1636" i="12" s="1"/>
  <c r="P1638" i="12"/>
  <c r="P1637" i="12" s="1"/>
  <c r="P1636" i="12" s="1"/>
  <c r="Q1638" i="12"/>
  <c r="Q1637" i="12" s="1"/>
  <c r="Q1636" i="12" s="1"/>
  <c r="O1643" i="12"/>
  <c r="O1642" i="12" s="1"/>
  <c r="O1641" i="12" s="1"/>
  <c r="O1640" i="12" s="1"/>
  <c r="P1643" i="12"/>
  <c r="P1642" i="12" s="1"/>
  <c r="P1641" i="12" s="1"/>
  <c r="P1640" i="12" s="1"/>
  <c r="Q1643" i="12"/>
  <c r="Q1642" i="12" s="1"/>
  <c r="Q1641" i="12" s="1"/>
  <c r="Q1640" i="12" s="1"/>
  <c r="O1648" i="12"/>
  <c r="O1647" i="12" s="1"/>
  <c r="O1646" i="12" s="1"/>
  <c r="O1645" i="12" s="1"/>
  <c r="P1648" i="12"/>
  <c r="P1647" i="12" s="1"/>
  <c r="P1646" i="12" s="1"/>
  <c r="P1645" i="12" s="1"/>
  <c r="Q1648" i="12"/>
  <c r="Q1647" i="12" s="1"/>
  <c r="Q1646" i="12" s="1"/>
  <c r="Q1645" i="12" s="1"/>
  <c r="O1653" i="12"/>
  <c r="O1652" i="12" s="1"/>
  <c r="O1651" i="12" s="1"/>
  <c r="O1650" i="12" s="1"/>
  <c r="P1653" i="12"/>
  <c r="P1652" i="12" s="1"/>
  <c r="P1651" i="12" s="1"/>
  <c r="P1650" i="12" s="1"/>
  <c r="Q1653" i="12"/>
  <c r="Q1652" i="12" s="1"/>
  <c r="Q1651" i="12" s="1"/>
  <c r="Q1650" i="12" s="1"/>
  <c r="O1658" i="12"/>
  <c r="O1657" i="12" s="1"/>
  <c r="O1656" i="12" s="1"/>
  <c r="O1655" i="12" s="1"/>
  <c r="P1658" i="12"/>
  <c r="P1657" i="12" s="1"/>
  <c r="P1656" i="12" s="1"/>
  <c r="P1655" i="12" s="1"/>
  <c r="Q1658" i="12"/>
  <c r="Q1657" i="12" s="1"/>
  <c r="Q1656" i="12" s="1"/>
  <c r="Q1655" i="12" s="1"/>
  <c r="O1664" i="12"/>
  <c r="O1663" i="12" s="1"/>
  <c r="O1662" i="12" s="1"/>
  <c r="O1661" i="12" s="1"/>
  <c r="P1664" i="12"/>
  <c r="P1663" i="12" s="1"/>
  <c r="P1662" i="12" s="1"/>
  <c r="P1661" i="12" s="1"/>
  <c r="Q1664" i="12"/>
  <c r="Q1663" i="12" s="1"/>
  <c r="Q1662" i="12" s="1"/>
  <c r="Q1661" i="12" s="1"/>
  <c r="O1669" i="12"/>
  <c r="O1668" i="12" s="1"/>
  <c r="P1669" i="12"/>
  <c r="P1668" i="12" s="1"/>
  <c r="Q1669" i="12"/>
  <c r="Q1668" i="12" s="1"/>
  <c r="O1672" i="12"/>
  <c r="O1671" i="12" s="1"/>
  <c r="P1672" i="12"/>
  <c r="P1671" i="12" s="1"/>
  <c r="Q1672" i="12"/>
  <c r="Q1671" i="12" s="1"/>
  <c r="O1675" i="12"/>
  <c r="O1674" i="12" s="1"/>
  <c r="P1675" i="12"/>
  <c r="P1674" i="12" s="1"/>
  <c r="Q1675" i="12"/>
  <c r="Q1674" i="12" s="1"/>
  <c r="O1679" i="12"/>
  <c r="O1678" i="12" s="1"/>
  <c r="O1677" i="12" s="1"/>
  <c r="P1679" i="12"/>
  <c r="P1678" i="12" s="1"/>
  <c r="P1677" i="12" s="1"/>
  <c r="Q1679" i="12"/>
  <c r="Q1678" i="12" s="1"/>
  <c r="Q1677" i="12" s="1"/>
  <c r="O1684" i="12"/>
  <c r="O1683" i="12" s="1"/>
  <c r="O1682" i="12" s="1"/>
  <c r="O1681" i="12" s="1"/>
  <c r="P1684" i="12"/>
  <c r="P1683" i="12" s="1"/>
  <c r="P1682" i="12" s="1"/>
  <c r="P1681" i="12" s="1"/>
  <c r="Q1684" i="12"/>
  <c r="Q1683" i="12" s="1"/>
  <c r="Q1682" i="12" s="1"/>
  <c r="Q1681" i="12" s="1"/>
  <c r="O1691" i="12"/>
  <c r="O1690" i="12" s="1"/>
  <c r="O1689" i="12" s="1"/>
  <c r="P1691" i="12"/>
  <c r="P1690" i="12" s="1"/>
  <c r="P1689" i="12" s="1"/>
  <c r="Q1691" i="12"/>
  <c r="Q1690" i="12" s="1"/>
  <c r="Q1689" i="12" s="1"/>
  <c r="O1695" i="12"/>
  <c r="O1694" i="12" s="1"/>
  <c r="O1693" i="12" s="1"/>
  <c r="P1695" i="12"/>
  <c r="P1694" i="12" s="1"/>
  <c r="P1693" i="12" s="1"/>
  <c r="Q1695" i="12"/>
  <c r="Q1694" i="12" s="1"/>
  <c r="Q1693" i="12" s="1"/>
  <c r="O1703" i="12"/>
  <c r="O1702" i="12" s="1"/>
  <c r="O1701" i="12" s="1"/>
  <c r="P1703" i="12"/>
  <c r="P1702" i="12" s="1"/>
  <c r="P1701" i="12" s="1"/>
  <c r="Q1703" i="12"/>
  <c r="Q1702" i="12" s="1"/>
  <c r="Q1701" i="12" s="1"/>
  <c r="O1708" i="12"/>
  <c r="O1707" i="12" s="1"/>
  <c r="O1706" i="12" s="1"/>
  <c r="P1708" i="12"/>
  <c r="P1707" i="12" s="1"/>
  <c r="P1706" i="12" s="1"/>
  <c r="Q1708" i="12"/>
  <c r="Q1707" i="12" s="1"/>
  <c r="Q1706" i="12" s="1"/>
  <c r="O1712" i="12"/>
  <c r="O1711" i="12" s="1"/>
  <c r="O1710" i="12" s="1"/>
  <c r="P1712" i="12"/>
  <c r="P1711" i="12" s="1"/>
  <c r="P1710" i="12" s="1"/>
  <c r="Q1712" i="12"/>
  <c r="Q1711" i="12" s="1"/>
  <c r="Q1710" i="12" s="1"/>
  <c r="O1724" i="12"/>
  <c r="O1723" i="12" s="1"/>
  <c r="P1724" i="12"/>
  <c r="P1723" i="12" s="1"/>
  <c r="Q1724" i="12"/>
  <c r="Q1723" i="12" s="1"/>
  <c r="O1727" i="12"/>
  <c r="O1726" i="12" s="1"/>
  <c r="P1727" i="12"/>
  <c r="P1726" i="12" s="1"/>
  <c r="Q1727" i="12"/>
  <c r="Q1726" i="12" s="1"/>
  <c r="O1733" i="12"/>
  <c r="O1732" i="12" s="1"/>
  <c r="P1733" i="12"/>
  <c r="P1732" i="12" s="1"/>
  <c r="Q1733" i="12"/>
  <c r="Q1732" i="12" s="1"/>
  <c r="O1736" i="12"/>
  <c r="O1735" i="12" s="1"/>
  <c r="P1736" i="12"/>
  <c r="P1735" i="12" s="1"/>
  <c r="Q1736" i="12"/>
  <c r="Q1735" i="12" s="1"/>
  <c r="O1739" i="12"/>
  <c r="O1738" i="12" s="1"/>
  <c r="P1739" i="12"/>
  <c r="P1738" i="12" s="1"/>
  <c r="Q1739" i="12"/>
  <c r="Q1738" i="12" s="1"/>
  <c r="O1743" i="12"/>
  <c r="O1742" i="12" s="1"/>
  <c r="P1743" i="12"/>
  <c r="P1742" i="12" s="1"/>
  <c r="Q1743" i="12"/>
  <c r="Q1742" i="12" s="1"/>
  <c r="O1746" i="12"/>
  <c r="O1745" i="12" s="1"/>
  <c r="P1746" i="12"/>
  <c r="P1745" i="12" s="1"/>
  <c r="Q1746" i="12"/>
  <c r="Q1745" i="12" s="1"/>
  <c r="O1759" i="12"/>
  <c r="O1758" i="12" s="1"/>
  <c r="O1757" i="12" s="1"/>
  <c r="P1759" i="12"/>
  <c r="P1758" i="12" s="1"/>
  <c r="P1757" i="12" s="1"/>
  <c r="Q1759" i="12"/>
  <c r="Q1758" i="12" s="1"/>
  <c r="Q1757" i="12" s="1"/>
  <c r="O1763" i="12"/>
  <c r="O1762" i="12" s="1"/>
  <c r="O1761" i="12" s="1"/>
  <c r="P1763" i="12"/>
  <c r="P1762" i="12" s="1"/>
  <c r="P1761" i="12" s="1"/>
  <c r="Q1763" i="12"/>
  <c r="Q1762" i="12" s="1"/>
  <c r="Q1761" i="12" s="1"/>
  <c r="O1767" i="12"/>
  <c r="O1766" i="12" s="1"/>
  <c r="O1765" i="12" s="1"/>
  <c r="P1767" i="12"/>
  <c r="P1766" i="12" s="1"/>
  <c r="P1765" i="12" s="1"/>
  <c r="Q1767" i="12"/>
  <c r="Q1766" i="12" s="1"/>
  <c r="Q1765" i="12" s="1"/>
  <c r="O1772" i="12"/>
  <c r="O1771" i="12" s="1"/>
  <c r="P1772" i="12"/>
  <c r="P1771" i="12" s="1"/>
  <c r="Q1772" i="12"/>
  <c r="Q1771" i="12" s="1"/>
  <c r="O1775" i="12"/>
  <c r="O1774" i="12" s="1"/>
  <c r="P1775" i="12"/>
  <c r="P1774" i="12" s="1"/>
  <c r="Q1775" i="12"/>
  <c r="Q1774" i="12" s="1"/>
  <c r="O1779" i="12"/>
  <c r="O1778" i="12" s="1"/>
  <c r="O1777" i="12" s="1"/>
  <c r="P1779" i="12"/>
  <c r="P1778" i="12" s="1"/>
  <c r="P1777" i="12" s="1"/>
  <c r="Q1779" i="12"/>
  <c r="Q1778" i="12" s="1"/>
  <c r="Q1777" i="12" s="1"/>
  <c r="O1783" i="12"/>
  <c r="O1782" i="12" s="1"/>
  <c r="O1781" i="12" s="1"/>
  <c r="P1783" i="12"/>
  <c r="P1782" i="12" s="1"/>
  <c r="P1781" i="12" s="1"/>
  <c r="Q1783" i="12"/>
  <c r="Q1782" i="12" s="1"/>
  <c r="Q1781" i="12" s="1"/>
  <c r="O1787" i="12"/>
  <c r="O1786" i="12" s="1"/>
  <c r="O1785" i="12" s="1"/>
  <c r="P1787" i="12"/>
  <c r="P1786" i="12" s="1"/>
  <c r="P1785" i="12" s="1"/>
  <c r="Q1787" i="12"/>
  <c r="Q1786" i="12" s="1"/>
  <c r="Q1785" i="12" s="1"/>
  <c r="O1794" i="12"/>
  <c r="O1793" i="12" s="1"/>
  <c r="O1792" i="12" s="1"/>
  <c r="P1794" i="12"/>
  <c r="P1793" i="12" s="1"/>
  <c r="P1792" i="12" s="1"/>
  <c r="Q1794" i="12"/>
  <c r="Q1793" i="12" s="1"/>
  <c r="Q1792" i="12" s="1"/>
  <c r="O1798" i="12"/>
  <c r="O1797" i="12" s="1"/>
  <c r="P1798" i="12"/>
  <c r="P1797" i="12" s="1"/>
  <c r="Q1798" i="12"/>
  <c r="Q1797" i="12" s="1"/>
  <c r="O1801" i="12"/>
  <c r="P1801" i="12"/>
  <c r="Q1801" i="12"/>
  <c r="O1803" i="12"/>
  <c r="P1803" i="12"/>
  <c r="Q1803" i="12"/>
  <c r="O1814" i="12"/>
  <c r="O1813" i="12" s="1"/>
  <c r="P1814" i="12"/>
  <c r="P1813" i="12" s="1"/>
  <c r="Q1814" i="12"/>
  <c r="Q1813" i="12" s="1"/>
  <c r="O1817" i="12"/>
  <c r="O1816" i="12" s="1"/>
  <c r="P1817" i="12"/>
  <c r="P1816" i="12" s="1"/>
  <c r="Q1817" i="12"/>
  <c r="Q1816" i="12" s="1"/>
  <c r="O1820" i="12"/>
  <c r="O1819" i="12" s="1"/>
  <c r="P1820" i="12"/>
  <c r="P1819" i="12" s="1"/>
  <c r="Q1820" i="12"/>
  <c r="Q1819" i="12" s="1"/>
  <c r="O1824" i="12"/>
  <c r="O1823" i="12" s="1"/>
  <c r="O1822" i="12" s="1"/>
  <c r="P1824" i="12"/>
  <c r="P1823" i="12" s="1"/>
  <c r="P1822" i="12" s="1"/>
  <c r="Q1824" i="12"/>
  <c r="Q1823" i="12" s="1"/>
  <c r="Q1822" i="12" s="1"/>
  <c r="O1835" i="12"/>
  <c r="O1834" i="12" s="1"/>
  <c r="O1833" i="12" s="1"/>
  <c r="P1835" i="12"/>
  <c r="P1834" i="12" s="1"/>
  <c r="P1833" i="12" s="1"/>
  <c r="Q1835" i="12"/>
  <c r="Q1834" i="12" s="1"/>
  <c r="Q1833" i="12" s="1"/>
  <c r="O1839" i="12"/>
  <c r="O1838" i="12" s="1"/>
  <c r="O1837" i="12" s="1"/>
  <c r="P1839" i="12"/>
  <c r="P1838" i="12" s="1"/>
  <c r="P1837" i="12" s="1"/>
  <c r="Q1839" i="12"/>
  <c r="Q1838" i="12" s="1"/>
  <c r="Q1837" i="12" s="1"/>
  <c r="O1843" i="12"/>
  <c r="O1842" i="12" s="1"/>
  <c r="O1841" i="12" s="1"/>
  <c r="P1843" i="12"/>
  <c r="P1842" i="12" s="1"/>
  <c r="P1841" i="12" s="1"/>
  <c r="Q1843" i="12"/>
  <c r="Q1842" i="12" s="1"/>
  <c r="Q1841" i="12" s="1"/>
  <c r="O1847" i="12"/>
  <c r="O1846" i="12" s="1"/>
  <c r="O1845" i="12" s="1"/>
  <c r="P1847" i="12"/>
  <c r="P1846" i="12" s="1"/>
  <c r="P1845" i="12" s="1"/>
  <c r="Q1847" i="12"/>
  <c r="Q1846" i="12" s="1"/>
  <c r="Q1845" i="12" s="1"/>
  <c r="O1851" i="12"/>
  <c r="O1850" i="12" s="1"/>
  <c r="O1849" i="12" s="1"/>
  <c r="P1851" i="12"/>
  <c r="P1850" i="12" s="1"/>
  <c r="P1849" i="12" s="1"/>
  <c r="Q1851" i="12"/>
  <c r="Q1850" i="12" s="1"/>
  <c r="Q1849" i="12" s="1"/>
  <c r="O1855" i="12"/>
  <c r="O1854" i="12" s="1"/>
  <c r="O1853" i="12" s="1"/>
  <c r="P1855" i="12"/>
  <c r="P1854" i="12" s="1"/>
  <c r="P1853" i="12" s="1"/>
  <c r="Q1855" i="12"/>
  <c r="Q1854" i="12" s="1"/>
  <c r="Q1853" i="12" s="1"/>
  <c r="O1859" i="12"/>
  <c r="O1858" i="12" s="1"/>
  <c r="O1857" i="12" s="1"/>
  <c r="P1859" i="12"/>
  <c r="P1858" i="12" s="1"/>
  <c r="P1857" i="12" s="1"/>
  <c r="Q1859" i="12"/>
  <c r="Q1858" i="12" s="1"/>
  <c r="Q1857" i="12" s="1"/>
  <c r="O1863" i="12"/>
  <c r="O1862" i="12" s="1"/>
  <c r="O1861" i="12" s="1"/>
  <c r="P1863" i="12"/>
  <c r="P1862" i="12" s="1"/>
  <c r="P1861" i="12" s="1"/>
  <c r="Q1863" i="12"/>
  <c r="Q1862" i="12" s="1"/>
  <c r="Q1861" i="12" s="1"/>
  <c r="O1867" i="12"/>
  <c r="O1866" i="12" s="1"/>
  <c r="O1865" i="12" s="1"/>
  <c r="P1867" i="12"/>
  <c r="P1866" i="12" s="1"/>
  <c r="P1865" i="12" s="1"/>
  <c r="Q1867" i="12"/>
  <c r="Q1866" i="12" s="1"/>
  <c r="Q1865" i="12" s="1"/>
  <c r="O1871" i="12"/>
  <c r="O1870" i="12" s="1"/>
  <c r="O1869" i="12" s="1"/>
  <c r="P1871" i="12"/>
  <c r="P1870" i="12" s="1"/>
  <c r="P1869" i="12" s="1"/>
  <c r="Q1871" i="12"/>
  <c r="Q1870" i="12" s="1"/>
  <c r="Q1869" i="12" s="1"/>
  <c r="O1875" i="12"/>
  <c r="O1874" i="12" s="1"/>
  <c r="O1873" i="12" s="1"/>
  <c r="P1875" i="12"/>
  <c r="P1874" i="12" s="1"/>
  <c r="P1873" i="12" s="1"/>
  <c r="Q1875" i="12"/>
  <c r="Q1874" i="12" s="1"/>
  <c r="Q1873" i="12" s="1"/>
  <c r="O1879" i="12"/>
  <c r="O1878" i="12" s="1"/>
  <c r="O1877" i="12" s="1"/>
  <c r="P1879" i="12"/>
  <c r="P1878" i="12" s="1"/>
  <c r="P1877" i="12" s="1"/>
  <c r="Q1879" i="12"/>
  <c r="Q1878" i="12" s="1"/>
  <c r="Q1877" i="12" s="1"/>
  <c r="O1884" i="12"/>
  <c r="O1883" i="12" s="1"/>
  <c r="O1882" i="12" s="1"/>
  <c r="O1881" i="12" s="1"/>
  <c r="P1884" i="12"/>
  <c r="P1883" i="12" s="1"/>
  <c r="P1882" i="12" s="1"/>
  <c r="P1881" i="12" s="1"/>
  <c r="Q1884" i="12"/>
  <c r="Q1883" i="12" s="1"/>
  <c r="Q1882" i="12" s="1"/>
  <c r="Q1881" i="12" s="1"/>
  <c r="O1889" i="12"/>
  <c r="O1888" i="12" s="1"/>
  <c r="O1887" i="12" s="1"/>
  <c r="P1889" i="12"/>
  <c r="P1888" i="12" s="1"/>
  <c r="P1887" i="12" s="1"/>
  <c r="Q1889" i="12"/>
  <c r="Q1888" i="12" s="1"/>
  <c r="Q1887" i="12" s="1"/>
  <c r="O1893" i="12"/>
  <c r="O1892" i="12" s="1"/>
  <c r="O1891" i="12" s="1"/>
  <c r="P1893" i="12"/>
  <c r="P1892" i="12" s="1"/>
  <c r="P1891" i="12" s="1"/>
  <c r="Q1893" i="12"/>
  <c r="Q1892" i="12" s="1"/>
  <c r="Q1891" i="12" s="1"/>
  <c r="O1898" i="12"/>
  <c r="O1897" i="12" s="1"/>
  <c r="O1896" i="12" s="1"/>
  <c r="P1898" i="12"/>
  <c r="P1897" i="12" s="1"/>
  <c r="P1896" i="12" s="1"/>
  <c r="Q1898" i="12"/>
  <c r="Q1897" i="12" s="1"/>
  <c r="Q1896" i="12" s="1"/>
  <c r="O1902" i="12"/>
  <c r="O1901" i="12" s="1"/>
  <c r="O1900" i="12" s="1"/>
  <c r="P1902" i="12"/>
  <c r="P1901" i="12" s="1"/>
  <c r="P1900" i="12" s="1"/>
  <c r="Q1902" i="12"/>
  <c r="Q1901" i="12" s="1"/>
  <c r="Q1900" i="12" s="1"/>
  <c r="O1908" i="12"/>
  <c r="O1907" i="12" s="1"/>
  <c r="O1906" i="12" s="1"/>
  <c r="O1905" i="12" s="1"/>
  <c r="P1908" i="12"/>
  <c r="P1907" i="12" s="1"/>
  <c r="P1906" i="12" s="1"/>
  <c r="P1905" i="12" s="1"/>
  <c r="Q1908" i="12"/>
  <c r="Q1907" i="12" s="1"/>
  <c r="Q1906" i="12" s="1"/>
  <c r="Q1905" i="12" s="1"/>
  <c r="O1913" i="12"/>
  <c r="O1912" i="12" s="1"/>
  <c r="O1911" i="12" s="1"/>
  <c r="O1910" i="12" s="1"/>
  <c r="P1913" i="12"/>
  <c r="P1912" i="12" s="1"/>
  <c r="P1911" i="12" s="1"/>
  <c r="P1910" i="12" s="1"/>
  <c r="Q1913" i="12"/>
  <c r="Q1912" i="12" s="1"/>
  <c r="Q1911" i="12" s="1"/>
  <c r="Q1910" i="12" s="1"/>
  <c r="O1919" i="12"/>
  <c r="O1918" i="12" s="1"/>
  <c r="O1917" i="12" s="1"/>
  <c r="P1919" i="12"/>
  <c r="P1918" i="12" s="1"/>
  <c r="P1917" i="12" s="1"/>
  <c r="Q1919" i="12"/>
  <c r="Q1918" i="12" s="1"/>
  <c r="Q1917" i="12" s="1"/>
  <c r="O1923" i="12"/>
  <c r="O1922" i="12" s="1"/>
  <c r="O1921" i="12" s="1"/>
  <c r="P1923" i="12"/>
  <c r="P1922" i="12" s="1"/>
  <c r="P1921" i="12" s="1"/>
  <c r="Q1923" i="12"/>
  <c r="Q1922" i="12" s="1"/>
  <c r="Q1921" i="12" s="1"/>
  <c r="O1928" i="12"/>
  <c r="O1927" i="12" s="1"/>
  <c r="O1926" i="12" s="1"/>
  <c r="O1925" i="12" s="1"/>
  <c r="P1928" i="12"/>
  <c r="P1927" i="12" s="1"/>
  <c r="P1926" i="12" s="1"/>
  <c r="P1925" i="12" s="1"/>
  <c r="Q1928" i="12"/>
  <c r="Q1927" i="12" s="1"/>
  <c r="Q1926" i="12" s="1"/>
  <c r="Q1925" i="12" s="1"/>
  <c r="O1933" i="12"/>
  <c r="O1932" i="12" s="1"/>
  <c r="O1931" i="12" s="1"/>
  <c r="O1930" i="12" s="1"/>
  <c r="P1933" i="12"/>
  <c r="P1932" i="12" s="1"/>
  <c r="P1931" i="12" s="1"/>
  <c r="P1930" i="12" s="1"/>
  <c r="Q1933" i="12"/>
  <c r="Q1932" i="12" s="1"/>
  <c r="Q1931" i="12" s="1"/>
  <c r="Q1930" i="12" s="1"/>
  <c r="O1938" i="12"/>
  <c r="O1937" i="12" s="1"/>
  <c r="O1936" i="12" s="1"/>
  <c r="O1935" i="12" s="1"/>
  <c r="P1938" i="12"/>
  <c r="P1937" i="12" s="1"/>
  <c r="P1936" i="12" s="1"/>
  <c r="P1935" i="12" s="1"/>
  <c r="Q1938" i="12"/>
  <c r="Q1937" i="12" s="1"/>
  <c r="Q1936" i="12" s="1"/>
  <c r="Q1935" i="12" s="1"/>
  <c r="O1944" i="12"/>
  <c r="O1943" i="12" s="1"/>
  <c r="P1944" i="12"/>
  <c r="P1943" i="12" s="1"/>
  <c r="Q1944" i="12"/>
  <c r="Q1943" i="12" s="1"/>
  <c r="O1947" i="12"/>
  <c r="O1946" i="12" s="1"/>
  <c r="P1947" i="12"/>
  <c r="P1946" i="12" s="1"/>
  <c r="Q1947" i="12"/>
  <c r="Q1946" i="12" s="1"/>
  <c r="O1950" i="12"/>
  <c r="O1949" i="12" s="1"/>
  <c r="P1950" i="12"/>
  <c r="P1949" i="12" s="1"/>
  <c r="Q1950" i="12"/>
  <c r="Q1949" i="12" s="1"/>
  <c r="O1954" i="12"/>
  <c r="O1953" i="12" s="1"/>
  <c r="O1952" i="12" s="1"/>
  <c r="P1954" i="12"/>
  <c r="P1953" i="12" s="1"/>
  <c r="P1952" i="12" s="1"/>
  <c r="Q1954" i="12"/>
  <c r="Q1953" i="12" s="1"/>
  <c r="Q1952" i="12" s="1"/>
  <c r="O1964" i="12"/>
  <c r="O1963" i="12" s="1"/>
  <c r="O1962" i="12" s="1"/>
  <c r="O1961" i="12" s="1"/>
  <c r="P1964" i="12"/>
  <c r="P1963" i="12" s="1"/>
  <c r="P1962" i="12" s="1"/>
  <c r="P1961" i="12" s="1"/>
  <c r="Q1964" i="12"/>
  <c r="Q1963" i="12" s="1"/>
  <c r="Q1962" i="12" s="1"/>
  <c r="Q1961" i="12" s="1"/>
  <c r="O1969" i="12"/>
  <c r="O1968" i="12" s="1"/>
  <c r="O1967" i="12" s="1"/>
  <c r="P1969" i="12"/>
  <c r="P1968" i="12" s="1"/>
  <c r="P1967" i="12" s="1"/>
  <c r="Q1969" i="12"/>
  <c r="Q1968" i="12" s="1"/>
  <c r="Q1967" i="12" s="1"/>
  <c r="O1976" i="12"/>
  <c r="O1975" i="12" s="1"/>
  <c r="O1971" i="12" s="1"/>
  <c r="P1976" i="12"/>
  <c r="P1975" i="12" s="1"/>
  <c r="P1971" i="12" s="1"/>
  <c r="Q1976" i="12"/>
  <c r="Q1975" i="12" s="1"/>
  <c r="Q1971" i="12" s="1"/>
  <c r="O1982" i="12"/>
  <c r="O1981" i="12" s="1"/>
  <c r="O1980" i="12" s="1"/>
  <c r="O1979" i="12" s="1"/>
  <c r="P1982" i="12"/>
  <c r="P1981" i="12" s="1"/>
  <c r="P1980" i="12" s="1"/>
  <c r="P1979" i="12" s="1"/>
  <c r="Q1982" i="12"/>
  <c r="Q1981" i="12" s="1"/>
  <c r="Q1980" i="12" s="1"/>
  <c r="Q1979" i="12" s="1"/>
  <c r="O1987" i="12"/>
  <c r="O1986" i="12" s="1"/>
  <c r="O1985" i="12" s="1"/>
  <c r="O1984" i="12" s="1"/>
  <c r="P1987" i="12"/>
  <c r="P1986" i="12" s="1"/>
  <c r="P1985" i="12" s="1"/>
  <c r="P1984" i="12" s="1"/>
  <c r="Q1987" i="12"/>
  <c r="Q1986" i="12" s="1"/>
  <c r="Q1985" i="12" s="1"/>
  <c r="Q1984" i="12" s="1"/>
  <c r="O1992" i="12"/>
  <c r="O1991" i="12" s="1"/>
  <c r="O1990" i="12" s="1"/>
  <c r="P1992" i="12"/>
  <c r="P1991" i="12" s="1"/>
  <c r="P1990" i="12" s="1"/>
  <c r="Q1992" i="12"/>
  <c r="Q1991" i="12" s="1"/>
  <c r="Q1990" i="12" s="1"/>
  <c r="O1996" i="12"/>
  <c r="O1995" i="12" s="1"/>
  <c r="O1994" i="12" s="1"/>
  <c r="P1996" i="12"/>
  <c r="P1995" i="12" s="1"/>
  <c r="P1994" i="12" s="1"/>
  <c r="Q1996" i="12"/>
  <c r="Q1995" i="12" s="1"/>
  <c r="Q1994" i="12" s="1"/>
  <c r="O2003" i="12"/>
  <c r="O2002" i="12" s="1"/>
  <c r="P2003" i="12"/>
  <c r="P2002" i="12" s="1"/>
  <c r="Q2003" i="12"/>
  <c r="Q2002" i="12" s="1"/>
  <c r="O2006" i="12"/>
  <c r="O2005" i="12" s="1"/>
  <c r="P2006" i="12"/>
  <c r="P2005" i="12" s="1"/>
  <c r="Q2006" i="12"/>
  <c r="Q2005" i="12" s="1"/>
  <c r="O2009" i="12"/>
  <c r="O2008" i="12" s="1"/>
  <c r="P2009" i="12"/>
  <c r="P2008" i="12" s="1"/>
  <c r="Q2009" i="12"/>
  <c r="Q2008" i="12" s="1"/>
  <c r="O2018" i="12"/>
  <c r="O2017" i="12" s="1"/>
  <c r="O2016" i="12" s="1"/>
  <c r="O2015" i="12" s="1"/>
  <c r="P2018" i="12"/>
  <c r="P2017" i="12" s="1"/>
  <c r="P2016" i="12" s="1"/>
  <c r="P2015" i="12" s="1"/>
  <c r="Q2018" i="12"/>
  <c r="Q2017" i="12" s="1"/>
  <c r="Q2016" i="12" s="1"/>
  <c r="Q2015" i="12" s="1"/>
  <c r="O2023" i="12"/>
  <c r="O2022" i="12" s="1"/>
  <c r="O2021" i="12" s="1"/>
  <c r="P2023" i="12"/>
  <c r="P2022" i="12" s="1"/>
  <c r="P2021" i="12" s="1"/>
  <c r="Q2023" i="12"/>
  <c r="Q2022" i="12" s="1"/>
  <c r="Q2021" i="12" s="1"/>
  <c r="O2027" i="12"/>
  <c r="O2026" i="12" s="1"/>
  <c r="P2027" i="12"/>
  <c r="P2026" i="12" s="1"/>
  <c r="Q2027" i="12"/>
  <c r="Q2026" i="12" s="1"/>
  <c r="O2030" i="12"/>
  <c r="O2029" i="12" s="1"/>
  <c r="P2030" i="12"/>
  <c r="P2029" i="12" s="1"/>
  <c r="Q2030" i="12"/>
  <c r="Q2029" i="12" s="1"/>
  <c r="O2035" i="12"/>
  <c r="O2034" i="12" s="1"/>
  <c r="O2033" i="12" s="1"/>
  <c r="P2035" i="12"/>
  <c r="P2034" i="12" s="1"/>
  <c r="P2033" i="12" s="1"/>
  <c r="Q2035" i="12"/>
  <c r="Q2034" i="12" s="1"/>
  <c r="Q2033" i="12" s="1"/>
  <c r="O2039" i="12"/>
  <c r="O2038" i="12" s="1"/>
  <c r="P2039" i="12"/>
  <c r="P2038" i="12" s="1"/>
  <c r="Q2039" i="12"/>
  <c r="Q2038" i="12" s="1"/>
  <c r="O2042" i="12"/>
  <c r="O2041" i="12" s="1"/>
  <c r="P2042" i="12"/>
  <c r="P2041" i="12" s="1"/>
  <c r="Q2042" i="12"/>
  <c r="Q2041" i="12" s="1"/>
  <c r="O2047" i="12"/>
  <c r="O2046" i="12" s="1"/>
  <c r="O2045" i="12" s="1"/>
  <c r="O2044" i="12" s="1"/>
  <c r="P2047" i="12"/>
  <c r="P2046" i="12" s="1"/>
  <c r="P2045" i="12" s="1"/>
  <c r="P2044" i="12" s="1"/>
  <c r="Q2047" i="12"/>
  <c r="Q2046" i="12" s="1"/>
  <c r="Q2045" i="12" s="1"/>
  <c r="Q2044" i="12" s="1"/>
  <c r="O2053" i="12"/>
  <c r="O2052" i="12" s="1"/>
  <c r="O2051" i="12" s="1"/>
  <c r="P2053" i="12"/>
  <c r="P2052" i="12" s="1"/>
  <c r="P2051" i="12" s="1"/>
  <c r="Q2053" i="12"/>
  <c r="Q2052" i="12" s="1"/>
  <c r="Q2051" i="12" s="1"/>
  <c r="O2057" i="12"/>
  <c r="O2056" i="12" s="1"/>
  <c r="O2055" i="12" s="1"/>
  <c r="P2057" i="12"/>
  <c r="P2056" i="12" s="1"/>
  <c r="P2055" i="12" s="1"/>
  <c r="Q2057" i="12"/>
  <c r="Q2056" i="12" s="1"/>
  <c r="Q2055" i="12" s="1"/>
  <c r="O2064" i="12"/>
  <c r="O2063" i="12" s="1"/>
  <c r="P2064" i="12"/>
  <c r="P2063" i="12" s="1"/>
  <c r="Q2064" i="12"/>
  <c r="Q2063" i="12" s="1"/>
  <c r="O2067" i="12"/>
  <c r="O2066" i="12" s="1"/>
  <c r="P2067" i="12"/>
  <c r="P2066" i="12" s="1"/>
  <c r="Q2067" i="12"/>
  <c r="Q2066" i="12" s="1"/>
  <c r="O2071" i="12"/>
  <c r="O2070" i="12" s="1"/>
  <c r="O2069" i="12" s="1"/>
  <c r="P2071" i="12"/>
  <c r="P2070" i="12" s="1"/>
  <c r="P2069" i="12" s="1"/>
  <c r="Q2071" i="12"/>
  <c r="Q2070" i="12" s="1"/>
  <c r="Q2069" i="12" s="1"/>
  <c r="O2075" i="12"/>
  <c r="O2074" i="12" s="1"/>
  <c r="O2073" i="12" s="1"/>
  <c r="P2075" i="12"/>
  <c r="P2074" i="12" s="1"/>
  <c r="P2073" i="12" s="1"/>
  <c r="Q2075" i="12"/>
  <c r="Q2074" i="12" s="1"/>
  <c r="Q2073" i="12" s="1"/>
  <c r="O2081" i="12"/>
  <c r="O2080" i="12" s="1"/>
  <c r="O2079" i="12" s="1"/>
  <c r="P2081" i="12"/>
  <c r="P2080" i="12" s="1"/>
  <c r="P2079" i="12" s="1"/>
  <c r="Q2081" i="12"/>
  <c r="Q2080" i="12" s="1"/>
  <c r="Q2079" i="12" s="1"/>
  <c r="O2085" i="12"/>
  <c r="O2084" i="12" s="1"/>
  <c r="O2083" i="12" s="1"/>
  <c r="P2085" i="12"/>
  <c r="P2084" i="12" s="1"/>
  <c r="P2083" i="12" s="1"/>
  <c r="Q2085" i="12"/>
  <c r="Q2084" i="12" s="1"/>
  <c r="Q2083" i="12" s="1"/>
  <c r="O2091" i="12"/>
  <c r="O2090" i="12" s="1"/>
  <c r="P2091" i="12"/>
  <c r="P2090" i="12" s="1"/>
  <c r="Q2091" i="12"/>
  <c r="Q2090" i="12" s="1"/>
  <c r="O2097" i="12"/>
  <c r="O2096" i="12" s="1"/>
  <c r="P2097" i="12"/>
  <c r="P2096" i="12" s="1"/>
  <c r="Q2097" i="12"/>
  <c r="Q2096" i="12" s="1"/>
  <c r="O2104" i="12"/>
  <c r="O2103" i="12" s="1"/>
  <c r="P2104" i="12"/>
  <c r="P2103" i="12" s="1"/>
  <c r="Q2104" i="12"/>
  <c r="Q2103" i="12" s="1"/>
  <c r="O2107" i="12"/>
  <c r="O2106" i="12" s="1"/>
  <c r="P2107" i="12"/>
  <c r="P2106" i="12" s="1"/>
  <c r="Q2107" i="12"/>
  <c r="Q2106" i="12" s="1"/>
  <c r="O2112" i="12"/>
  <c r="O2111" i="12" s="1"/>
  <c r="P2112" i="12"/>
  <c r="P2111" i="12" s="1"/>
  <c r="Q2112" i="12"/>
  <c r="Q2111" i="12" s="1"/>
  <c r="O2115" i="12"/>
  <c r="O2114" i="12" s="1"/>
  <c r="P2115" i="12"/>
  <c r="P2114" i="12" s="1"/>
  <c r="Q2115" i="12"/>
  <c r="Q2114" i="12" s="1"/>
  <c r="O2118" i="12"/>
  <c r="O2117" i="12" s="1"/>
  <c r="P2118" i="12"/>
  <c r="P2117" i="12" s="1"/>
  <c r="Q2118" i="12"/>
  <c r="Q2117" i="12" s="1"/>
  <c r="O2123" i="12"/>
  <c r="O2122" i="12" s="1"/>
  <c r="P2123" i="12"/>
  <c r="P2122" i="12" s="1"/>
  <c r="Q2123" i="12"/>
  <c r="Q2122" i="12" s="1"/>
  <c r="O2126" i="12"/>
  <c r="O2125" i="12" s="1"/>
  <c r="P2126" i="12"/>
  <c r="P2125" i="12" s="1"/>
  <c r="Q2126" i="12"/>
  <c r="Q2125" i="12" s="1"/>
  <c r="O2129" i="12"/>
  <c r="O2128" i="12" s="1"/>
  <c r="P2129" i="12"/>
  <c r="P2128" i="12" s="1"/>
  <c r="Q2129" i="12"/>
  <c r="Q2128" i="12" s="1"/>
  <c r="O2133" i="12"/>
  <c r="O2132" i="12" s="1"/>
  <c r="P2133" i="12"/>
  <c r="P2132" i="12" s="1"/>
  <c r="Q2133" i="12"/>
  <c r="Q2132" i="12" s="1"/>
  <c r="O2136" i="12"/>
  <c r="O2135" i="12" s="1"/>
  <c r="P2136" i="12"/>
  <c r="P2135" i="12" s="1"/>
  <c r="Q2136" i="12"/>
  <c r="Q2135" i="12" s="1"/>
  <c r="O2140" i="12"/>
  <c r="O2139" i="12" s="1"/>
  <c r="O2138" i="12" s="1"/>
  <c r="P2140" i="12"/>
  <c r="P2139" i="12" s="1"/>
  <c r="P2138" i="12" s="1"/>
  <c r="Q2140" i="12"/>
  <c r="Q2139" i="12" s="1"/>
  <c r="Q2138" i="12" s="1"/>
  <c r="O2145" i="12"/>
  <c r="O2144" i="12" s="1"/>
  <c r="O2143" i="12" s="1"/>
  <c r="P2145" i="12"/>
  <c r="P2144" i="12" s="1"/>
  <c r="P2143" i="12" s="1"/>
  <c r="Q2145" i="12"/>
  <c r="Q2144" i="12" s="1"/>
  <c r="Q2143" i="12" s="1"/>
  <c r="O2149" i="12"/>
  <c r="O2148" i="12" s="1"/>
  <c r="O2147" i="12" s="1"/>
  <c r="P2149" i="12"/>
  <c r="P2148" i="12" s="1"/>
  <c r="P2147" i="12" s="1"/>
  <c r="Q2149" i="12"/>
  <c r="Q2148" i="12" s="1"/>
  <c r="Q2147" i="12" s="1"/>
  <c r="O2154" i="12"/>
  <c r="O2153" i="12" s="1"/>
  <c r="P2154" i="12"/>
  <c r="P2153" i="12" s="1"/>
  <c r="Q2154" i="12"/>
  <c r="Q2153" i="12" s="1"/>
  <c r="O2157" i="12"/>
  <c r="O2156" i="12" s="1"/>
  <c r="P2157" i="12"/>
  <c r="P2156" i="12" s="1"/>
  <c r="Q2157" i="12"/>
  <c r="Q2156" i="12" s="1"/>
  <c r="O2160" i="12"/>
  <c r="O2159" i="12" s="1"/>
  <c r="P2160" i="12"/>
  <c r="P2159" i="12" s="1"/>
  <c r="Q2160" i="12"/>
  <c r="Q2159" i="12" s="1"/>
  <c r="O2164" i="12"/>
  <c r="O2163" i="12" s="1"/>
  <c r="O2162" i="12" s="1"/>
  <c r="P2164" i="12"/>
  <c r="P2163" i="12" s="1"/>
  <c r="P2162" i="12" s="1"/>
  <c r="Q2164" i="12"/>
  <c r="Q2163" i="12" s="1"/>
  <c r="Q2162" i="12" s="1"/>
  <c r="O2168" i="12"/>
  <c r="O2167" i="12" s="1"/>
  <c r="O2166" i="12" s="1"/>
  <c r="P2168" i="12"/>
  <c r="P2167" i="12" s="1"/>
  <c r="P2166" i="12" s="1"/>
  <c r="Q2168" i="12"/>
  <c r="Q2167" i="12" s="1"/>
  <c r="Q2166" i="12" s="1"/>
  <c r="O2172" i="12"/>
  <c r="O2171" i="12" s="1"/>
  <c r="P2172" i="12"/>
  <c r="P2171" i="12" s="1"/>
  <c r="Q2172" i="12"/>
  <c r="Q2171" i="12" s="1"/>
  <c r="O2175" i="12"/>
  <c r="O2174" i="12" s="1"/>
  <c r="P2175" i="12"/>
  <c r="P2174" i="12" s="1"/>
  <c r="Q2175" i="12"/>
  <c r="Q2174" i="12" s="1"/>
  <c r="O2178" i="12"/>
  <c r="O2177" i="12" s="1"/>
  <c r="P2178" i="12"/>
  <c r="P2177" i="12" s="1"/>
  <c r="Q2178" i="12"/>
  <c r="Q2177" i="12" s="1"/>
  <c r="O2191" i="12"/>
  <c r="O2190" i="12" s="1"/>
  <c r="O2189" i="12" s="1"/>
  <c r="P2191" i="12"/>
  <c r="P2190" i="12" s="1"/>
  <c r="P2189" i="12" s="1"/>
  <c r="Q2191" i="12"/>
  <c r="Q2190" i="12" s="1"/>
  <c r="Q2189" i="12" s="1"/>
  <c r="O2199" i="12"/>
  <c r="O2198" i="12" s="1"/>
  <c r="O2197" i="12" s="1"/>
  <c r="P2199" i="12"/>
  <c r="P2198" i="12" s="1"/>
  <c r="P2197" i="12" s="1"/>
  <c r="Q2199" i="12"/>
  <c r="Q2198" i="12" s="1"/>
  <c r="Q2197" i="12" s="1"/>
  <c r="O2203" i="12"/>
  <c r="O2202" i="12" s="1"/>
  <c r="O2201" i="12" s="1"/>
  <c r="P2203" i="12"/>
  <c r="P2202" i="12" s="1"/>
  <c r="P2201" i="12" s="1"/>
  <c r="Q2203" i="12"/>
  <c r="Q2202" i="12" s="1"/>
  <c r="Q2201" i="12" s="1"/>
  <c r="O2207" i="12"/>
  <c r="O2206" i="12" s="1"/>
  <c r="O2205" i="12" s="1"/>
  <c r="P2207" i="12"/>
  <c r="P2206" i="12" s="1"/>
  <c r="P2205" i="12" s="1"/>
  <c r="Q2207" i="12"/>
  <c r="Q2206" i="12" s="1"/>
  <c r="Q2205" i="12" s="1"/>
  <c r="O2211" i="12"/>
  <c r="O2210" i="12" s="1"/>
  <c r="O2209" i="12" s="1"/>
  <c r="P2211" i="12"/>
  <c r="P2210" i="12" s="1"/>
  <c r="P2209" i="12" s="1"/>
  <c r="Q2211" i="12"/>
  <c r="Q2210" i="12" s="1"/>
  <c r="Q2209" i="12" s="1"/>
  <c r="O2215" i="12"/>
  <c r="O2214" i="12" s="1"/>
  <c r="P2215" i="12"/>
  <c r="P2214" i="12" s="1"/>
  <c r="Q2215" i="12"/>
  <c r="Q2214" i="12" s="1"/>
  <c r="O2218" i="12"/>
  <c r="O2217" i="12" s="1"/>
  <c r="P2218" i="12"/>
  <c r="P2217" i="12" s="1"/>
  <c r="Q2218" i="12"/>
  <c r="Q2217" i="12" s="1"/>
  <c r="O2222" i="12"/>
  <c r="O2221" i="12" s="1"/>
  <c r="P2222" i="12"/>
  <c r="P2221" i="12" s="1"/>
  <c r="Q2222" i="12"/>
  <c r="Q2221" i="12" s="1"/>
  <c r="O2225" i="12"/>
  <c r="O2224" i="12" s="1"/>
  <c r="P2225" i="12"/>
  <c r="P2224" i="12" s="1"/>
  <c r="Q2225" i="12"/>
  <c r="Q2224" i="12" s="1"/>
  <c r="O2228" i="12"/>
  <c r="O2227" i="12" s="1"/>
  <c r="P2228" i="12"/>
  <c r="P2227" i="12" s="1"/>
  <c r="Q2228" i="12"/>
  <c r="Q2227" i="12" s="1"/>
  <c r="O2232" i="12"/>
  <c r="O2231" i="12" s="1"/>
  <c r="O2230" i="12" s="1"/>
  <c r="P2232" i="12"/>
  <c r="P2231" i="12" s="1"/>
  <c r="P2230" i="12" s="1"/>
  <c r="Q2232" i="12"/>
  <c r="Q2231" i="12" s="1"/>
  <c r="Q2230" i="12" s="1"/>
  <c r="O2236" i="12"/>
  <c r="O2235" i="12" s="1"/>
  <c r="O2234" i="12" s="1"/>
  <c r="P2236" i="12"/>
  <c r="P2235" i="12" s="1"/>
  <c r="P2234" i="12" s="1"/>
  <c r="Q2236" i="12"/>
  <c r="Q2235" i="12" s="1"/>
  <c r="Q2234" i="12" s="1"/>
  <c r="O2240" i="12"/>
  <c r="P2240" i="12"/>
  <c r="Q2240" i="12"/>
  <c r="O2242" i="12"/>
  <c r="P2242" i="12"/>
  <c r="Q2242" i="12"/>
  <c r="O2246" i="12"/>
  <c r="O2245" i="12" s="1"/>
  <c r="O2244" i="12" s="1"/>
  <c r="P2246" i="12"/>
  <c r="P2245" i="12" s="1"/>
  <c r="P2244" i="12" s="1"/>
  <c r="Q2246" i="12"/>
  <c r="Q2245" i="12" s="1"/>
  <c r="Q2244" i="12" s="1"/>
  <c r="O2250" i="12"/>
  <c r="O2249" i="12" s="1"/>
  <c r="O2248" i="12" s="1"/>
  <c r="P2250" i="12"/>
  <c r="P2249" i="12" s="1"/>
  <c r="P2248" i="12" s="1"/>
  <c r="Q2250" i="12"/>
  <c r="Q2249" i="12" s="1"/>
  <c r="Q2248" i="12" s="1"/>
  <c r="O2254" i="12"/>
  <c r="O2253" i="12" s="1"/>
  <c r="O2252" i="12" s="1"/>
  <c r="P2254" i="12"/>
  <c r="P2253" i="12" s="1"/>
  <c r="P2252" i="12" s="1"/>
  <c r="Q2254" i="12"/>
  <c r="Q2253" i="12" s="1"/>
  <c r="Q2252" i="12" s="1"/>
  <c r="O2258" i="12"/>
  <c r="O2257" i="12" s="1"/>
  <c r="O2256" i="12" s="1"/>
  <c r="P2258" i="12"/>
  <c r="P2257" i="12" s="1"/>
  <c r="P2256" i="12" s="1"/>
  <c r="Q2258" i="12"/>
  <c r="Q2257" i="12" s="1"/>
  <c r="Q2256" i="12" s="1"/>
  <c r="O2262" i="12"/>
  <c r="O2261" i="12" s="1"/>
  <c r="O2260" i="12" s="1"/>
  <c r="P2262" i="12"/>
  <c r="P2261" i="12" s="1"/>
  <c r="P2260" i="12" s="1"/>
  <c r="Q2262" i="12"/>
  <c r="Q2261" i="12" s="1"/>
  <c r="Q2260" i="12" s="1"/>
  <c r="O2266" i="12"/>
  <c r="O2265" i="12" s="1"/>
  <c r="P2266" i="12"/>
  <c r="P2265" i="12" s="1"/>
  <c r="Q2266" i="12"/>
  <c r="Q2265" i="12" s="1"/>
  <c r="O2269" i="12"/>
  <c r="O2268" i="12" s="1"/>
  <c r="P2269" i="12"/>
  <c r="P2268" i="12" s="1"/>
  <c r="Q2269" i="12"/>
  <c r="Q2268" i="12" s="1"/>
  <c r="O2273" i="12"/>
  <c r="O2272" i="12" s="1"/>
  <c r="O2271" i="12" s="1"/>
  <c r="P2273" i="12"/>
  <c r="P2272" i="12" s="1"/>
  <c r="P2271" i="12" s="1"/>
  <c r="Q2273" i="12"/>
  <c r="Q2272" i="12" s="1"/>
  <c r="Q2271" i="12" s="1"/>
  <c r="O2277" i="12"/>
  <c r="O2276" i="12" s="1"/>
  <c r="O2275" i="12" s="1"/>
  <c r="P2277" i="12"/>
  <c r="P2276" i="12" s="1"/>
  <c r="P2275" i="12" s="1"/>
  <c r="Q2277" i="12"/>
  <c r="Q2276" i="12" s="1"/>
  <c r="Q2275" i="12" s="1"/>
  <c r="O2281" i="12"/>
  <c r="O2280" i="12" s="1"/>
  <c r="P2281" i="12"/>
  <c r="P2280" i="12" s="1"/>
  <c r="Q2281" i="12"/>
  <c r="Q2280" i="12" s="1"/>
  <c r="O2284" i="12"/>
  <c r="O2283" i="12" s="1"/>
  <c r="P2284" i="12"/>
  <c r="P2283" i="12" s="1"/>
  <c r="Q2284" i="12"/>
  <c r="Q2283" i="12" s="1"/>
  <c r="O2288" i="12"/>
  <c r="O2287" i="12" s="1"/>
  <c r="O2286" i="12" s="1"/>
  <c r="P2288" i="12"/>
  <c r="P2287" i="12" s="1"/>
  <c r="P2286" i="12" s="1"/>
  <c r="Q2288" i="12"/>
  <c r="Q2287" i="12" s="1"/>
  <c r="Q2286" i="12" s="1"/>
  <c r="O2292" i="12"/>
  <c r="O2291" i="12" s="1"/>
  <c r="O2290" i="12" s="1"/>
  <c r="P2292" i="12"/>
  <c r="P2291" i="12" s="1"/>
  <c r="P2290" i="12" s="1"/>
  <c r="Q2292" i="12"/>
  <c r="Q2291" i="12" s="1"/>
  <c r="Q2290" i="12" s="1"/>
  <c r="O2296" i="12"/>
  <c r="O2295" i="12" s="1"/>
  <c r="P2296" i="12"/>
  <c r="P2295" i="12" s="1"/>
  <c r="Q2296" i="12"/>
  <c r="Q2295" i="12" s="1"/>
  <c r="O2299" i="12"/>
  <c r="O2298" i="12" s="1"/>
  <c r="P2299" i="12"/>
  <c r="P2298" i="12" s="1"/>
  <c r="Q2299" i="12"/>
  <c r="Q2298" i="12" s="1"/>
  <c r="O2302" i="12"/>
  <c r="O2301" i="12" s="1"/>
  <c r="P2302" i="12"/>
  <c r="P2301" i="12" s="1"/>
  <c r="Q2302" i="12"/>
  <c r="Q2301" i="12" s="1"/>
  <c r="O2306" i="12"/>
  <c r="O2305" i="12" s="1"/>
  <c r="O2304" i="12" s="1"/>
  <c r="P2306" i="12"/>
  <c r="P2305" i="12" s="1"/>
  <c r="P2304" i="12" s="1"/>
  <c r="Q2306" i="12"/>
  <c r="Q2305" i="12" s="1"/>
  <c r="Q2304" i="12" s="1"/>
  <c r="O2310" i="12"/>
  <c r="O2309" i="12" s="1"/>
  <c r="O2308" i="12" s="1"/>
  <c r="P2310" i="12"/>
  <c r="P2309" i="12" s="1"/>
  <c r="P2308" i="12" s="1"/>
  <c r="Q2310" i="12"/>
  <c r="Q2309" i="12" s="1"/>
  <c r="Q2308" i="12" s="1"/>
  <c r="O2314" i="12"/>
  <c r="O2313" i="12" s="1"/>
  <c r="O2312" i="12" s="1"/>
  <c r="P2314" i="12"/>
  <c r="P2313" i="12" s="1"/>
  <c r="P2312" i="12" s="1"/>
  <c r="Q2314" i="12"/>
  <c r="Q2313" i="12" s="1"/>
  <c r="Q2312" i="12" s="1"/>
  <c r="O2318" i="12"/>
  <c r="O2317" i="12" s="1"/>
  <c r="O2316" i="12" s="1"/>
  <c r="P2318" i="12"/>
  <c r="P2317" i="12" s="1"/>
  <c r="P2316" i="12" s="1"/>
  <c r="Q2318" i="12"/>
  <c r="Q2317" i="12" s="1"/>
  <c r="Q2316" i="12" s="1"/>
  <c r="O2322" i="12"/>
  <c r="O2321" i="12" s="1"/>
  <c r="P2322" i="12"/>
  <c r="P2321" i="12" s="1"/>
  <c r="Q2322" i="12"/>
  <c r="Q2321" i="12" s="1"/>
  <c r="O2325" i="12"/>
  <c r="O2324" i="12" s="1"/>
  <c r="P2325" i="12"/>
  <c r="P2324" i="12" s="1"/>
  <c r="Q2325" i="12"/>
  <c r="Q2324" i="12" s="1"/>
  <c r="O2331" i="12"/>
  <c r="O2330" i="12" s="1"/>
  <c r="O2329" i="12" s="1"/>
  <c r="P2331" i="12"/>
  <c r="P2330" i="12" s="1"/>
  <c r="P2329" i="12" s="1"/>
  <c r="Q2331" i="12"/>
  <c r="Q2330" i="12" s="1"/>
  <c r="Q2329" i="12" s="1"/>
  <c r="O2335" i="12"/>
  <c r="O2334" i="12" s="1"/>
  <c r="O2333" i="12" s="1"/>
  <c r="P2335" i="12"/>
  <c r="P2334" i="12" s="1"/>
  <c r="P2333" i="12" s="1"/>
  <c r="Q2335" i="12"/>
  <c r="Q2334" i="12" s="1"/>
  <c r="Q2333" i="12" s="1"/>
  <c r="O2340" i="12"/>
  <c r="O2339" i="12" s="1"/>
  <c r="O2338" i="12" s="1"/>
  <c r="P2340" i="12"/>
  <c r="P2339" i="12" s="1"/>
  <c r="P2338" i="12" s="1"/>
  <c r="Q2340" i="12"/>
  <c r="Q2339" i="12" s="1"/>
  <c r="Q2338" i="12" s="1"/>
  <c r="O2344" i="12"/>
  <c r="O2343" i="12" s="1"/>
  <c r="P2344" i="12"/>
  <c r="P2343" i="12" s="1"/>
  <c r="Q2344" i="12"/>
  <c r="Q2343" i="12" s="1"/>
  <c r="O2347" i="12"/>
  <c r="O2346" i="12" s="1"/>
  <c r="P2347" i="12"/>
  <c r="P2346" i="12" s="1"/>
  <c r="Q2347" i="12"/>
  <c r="Q2346" i="12" s="1"/>
  <c r="O2353" i="12"/>
  <c r="O2352" i="12" s="1"/>
  <c r="O2351" i="12" s="1"/>
  <c r="O2350" i="12" s="1"/>
  <c r="P2353" i="12"/>
  <c r="P2352" i="12" s="1"/>
  <c r="P2351" i="12" s="1"/>
  <c r="P2350" i="12" s="1"/>
  <c r="Q2353" i="12"/>
  <c r="Q2352" i="12" s="1"/>
  <c r="Q2351" i="12" s="1"/>
  <c r="Q2350" i="12" s="1"/>
  <c r="O2358" i="12"/>
  <c r="O2357" i="12" s="1"/>
  <c r="O2356" i="12" s="1"/>
  <c r="P2358" i="12"/>
  <c r="P2357" i="12" s="1"/>
  <c r="P2356" i="12" s="1"/>
  <c r="Q2358" i="12"/>
  <c r="Q2357" i="12" s="1"/>
  <c r="Q2356" i="12" s="1"/>
  <c r="O2362" i="12"/>
  <c r="O2361" i="12" s="1"/>
  <c r="P2362" i="12"/>
  <c r="P2361" i="12" s="1"/>
  <c r="Q2362" i="12"/>
  <c r="Q2361" i="12" s="1"/>
  <c r="O2365" i="12"/>
  <c r="O2364" i="12" s="1"/>
  <c r="P2365" i="12"/>
  <c r="P2364" i="12" s="1"/>
  <c r="Q2365" i="12"/>
  <c r="Q2364" i="12" s="1"/>
  <c r="O2368" i="12"/>
  <c r="O2367" i="12" s="1"/>
  <c r="P2368" i="12"/>
  <c r="P2367" i="12" s="1"/>
  <c r="Q2368" i="12"/>
  <c r="Q2367" i="12" s="1"/>
  <c r="O2374" i="12"/>
  <c r="O2373" i="12" s="1"/>
  <c r="O2372" i="12" s="1"/>
  <c r="O2371" i="12" s="1"/>
  <c r="P2374" i="12"/>
  <c r="P2373" i="12" s="1"/>
  <c r="P2372" i="12" s="1"/>
  <c r="P2371" i="12" s="1"/>
  <c r="Q2374" i="12"/>
  <c r="Q2373" i="12" s="1"/>
  <c r="Q2372" i="12" s="1"/>
  <c r="Q2371" i="12" s="1"/>
  <c r="O2379" i="12"/>
  <c r="O2378" i="12" s="1"/>
  <c r="O2377" i="12" s="1"/>
  <c r="P2379" i="12"/>
  <c r="P2378" i="12" s="1"/>
  <c r="P2377" i="12" s="1"/>
  <c r="Q2379" i="12"/>
  <c r="Q2378" i="12" s="1"/>
  <c r="Q2377" i="12" s="1"/>
  <c r="O2383" i="12"/>
  <c r="O2382" i="12" s="1"/>
  <c r="P2383" i="12"/>
  <c r="P2382" i="12" s="1"/>
  <c r="Q2383" i="12"/>
  <c r="Q2382" i="12" s="1"/>
  <c r="O2386" i="12"/>
  <c r="O2385" i="12" s="1"/>
  <c r="P2386" i="12"/>
  <c r="P2385" i="12" s="1"/>
  <c r="Q2386" i="12"/>
  <c r="Q2385" i="12" s="1"/>
  <c r="O2392" i="12"/>
  <c r="O2391" i="12" s="1"/>
  <c r="O2390" i="12" s="1"/>
  <c r="O2389" i="12" s="1"/>
  <c r="P2392" i="12"/>
  <c r="P2391" i="12" s="1"/>
  <c r="P2390" i="12" s="1"/>
  <c r="P2389" i="12" s="1"/>
  <c r="Q2392" i="12"/>
  <c r="Q2391" i="12" s="1"/>
  <c r="Q2390" i="12" s="1"/>
  <c r="Q2389" i="12" s="1"/>
  <c r="O2397" i="12"/>
  <c r="O2396" i="12" s="1"/>
  <c r="O2395" i="12" s="1"/>
  <c r="P2397" i="12"/>
  <c r="P2396" i="12" s="1"/>
  <c r="P2395" i="12" s="1"/>
  <c r="Q2397" i="12"/>
  <c r="Q2396" i="12" s="1"/>
  <c r="Q2395" i="12" s="1"/>
  <c r="O2401" i="12"/>
  <c r="O2400" i="12" s="1"/>
  <c r="P2401" i="12"/>
  <c r="P2400" i="12" s="1"/>
  <c r="Q2401" i="12"/>
  <c r="Q2400" i="12" s="1"/>
  <c r="O2404" i="12"/>
  <c r="O2403" i="12" s="1"/>
  <c r="P2404" i="12"/>
  <c r="P2403" i="12" s="1"/>
  <c r="Q2404" i="12"/>
  <c r="Q2403" i="12" s="1"/>
  <c r="O2407" i="12"/>
  <c r="O2406" i="12" s="1"/>
  <c r="P2407" i="12"/>
  <c r="P2406" i="12" s="1"/>
  <c r="Q2407" i="12"/>
  <c r="Q2406" i="12" s="1"/>
  <c r="O2412" i="12"/>
  <c r="O2411" i="12" s="1"/>
  <c r="O2410" i="12" s="1"/>
  <c r="P2412" i="12"/>
  <c r="P2411" i="12" s="1"/>
  <c r="P2410" i="12" s="1"/>
  <c r="Q2412" i="12"/>
  <c r="Q2411" i="12" s="1"/>
  <c r="Q2410" i="12" s="1"/>
  <c r="O2425" i="12"/>
  <c r="O2424" i="12" s="1"/>
  <c r="P2425" i="12"/>
  <c r="P2424" i="12" s="1"/>
  <c r="Q2425" i="12"/>
  <c r="Q2424" i="12" s="1"/>
  <c r="O2436" i="12"/>
  <c r="O2435" i="12" s="1"/>
  <c r="P2436" i="12"/>
  <c r="P2435" i="12" s="1"/>
  <c r="Q2436" i="12"/>
  <c r="Q2435" i="12" s="1"/>
  <c r="O2448" i="12"/>
  <c r="O2447" i="12" s="1"/>
  <c r="P2448" i="12"/>
  <c r="P2447" i="12" s="1"/>
  <c r="Q2448" i="12"/>
  <c r="Q2447" i="12" s="1"/>
  <c r="O2454" i="12"/>
  <c r="O2453" i="12" s="1"/>
  <c r="O2452" i="12" s="1"/>
  <c r="P2454" i="12"/>
  <c r="P2453" i="12" s="1"/>
  <c r="P2452" i="12" s="1"/>
  <c r="Q2454" i="12"/>
  <c r="Q2453" i="12" s="1"/>
  <c r="Q2452" i="12" s="1"/>
  <c r="O2458" i="12"/>
  <c r="O2457" i="12" s="1"/>
  <c r="P2458" i="12"/>
  <c r="P2457" i="12" s="1"/>
  <c r="Q2458" i="12"/>
  <c r="Q2457" i="12" s="1"/>
  <c r="O2461" i="12"/>
  <c r="O2460" i="12" s="1"/>
  <c r="P2461" i="12"/>
  <c r="P2460" i="12" s="1"/>
  <c r="Q2461" i="12"/>
  <c r="Q2460" i="12" s="1"/>
  <c r="O2464" i="12"/>
  <c r="O2463" i="12" s="1"/>
  <c r="P2464" i="12"/>
  <c r="P2463" i="12" s="1"/>
  <c r="Q2464" i="12"/>
  <c r="Q2463" i="12" s="1"/>
  <c r="O2470" i="12"/>
  <c r="O2469" i="12" s="1"/>
  <c r="O2468" i="12" s="1"/>
  <c r="O2467" i="12" s="1"/>
  <c r="P2470" i="12"/>
  <c r="P2469" i="12" s="1"/>
  <c r="P2468" i="12" s="1"/>
  <c r="P2467" i="12" s="1"/>
  <c r="Q2470" i="12"/>
  <c r="Q2469" i="12" s="1"/>
  <c r="Q2468" i="12" s="1"/>
  <c r="Q2467" i="12" s="1"/>
  <c r="O2475" i="12"/>
  <c r="O2474" i="12" s="1"/>
  <c r="O2473" i="12" s="1"/>
  <c r="O2472" i="12" s="1"/>
  <c r="P2475" i="12"/>
  <c r="P2474" i="12" s="1"/>
  <c r="P2473" i="12" s="1"/>
  <c r="P2472" i="12" s="1"/>
  <c r="Q2475" i="12"/>
  <c r="Q2474" i="12" s="1"/>
  <c r="Q2473" i="12" s="1"/>
  <c r="Q2472" i="12" s="1"/>
  <c r="O2480" i="12"/>
  <c r="O2479" i="12" s="1"/>
  <c r="O2478" i="12" s="1"/>
  <c r="O2477" i="12" s="1"/>
  <c r="P2480" i="12"/>
  <c r="P2479" i="12" s="1"/>
  <c r="P2478" i="12" s="1"/>
  <c r="P2477" i="12" s="1"/>
  <c r="Q2480" i="12"/>
  <c r="Q2479" i="12" s="1"/>
  <c r="Q2478" i="12" s="1"/>
  <c r="Q2477" i="12" s="1"/>
  <c r="O2486" i="12"/>
  <c r="O2485" i="12" s="1"/>
  <c r="P2486" i="12"/>
  <c r="P2485" i="12" s="1"/>
  <c r="Q2486" i="12"/>
  <c r="Q2485" i="12" s="1"/>
  <c r="O2489" i="12"/>
  <c r="O2488" i="12" s="1"/>
  <c r="P2489" i="12"/>
  <c r="P2488" i="12" s="1"/>
  <c r="Q2489" i="12"/>
  <c r="Q2488" i="12" s="1"/>
  <c r="O2492" i="12"/>
  <c r="O2491" i="12" s="1"/>
  <c r="P2492" i="12"/>
  <c r="P2491" i="12" s="1"/>
  <c r="Q2492" i="12"/>
  <c r="Q2491" i="12" s="1"/>
  <c r="O909" i="12" l="1"/>
  <c r="P909" i="12"/>
  <c r="P228" i="12"/>
  <c r="S228" i="12" s="1"/>
  <c r="W228" i="12" s="1"/>
  <c r="AC228" i="12" s="1"/>
  <c r="O228" i="12"/>
  <c r="R228" i="12" s="1"/>
  <c r="V228" i="12" s="1"/>
  <c r="AB228" i="12" s="1"/>
  <c r="Q228" i="12"/>
  <c r="T228" i="12" s="1"/>
  <c r="X228" i="12" s="1"/>
  <c r="AD228" i="12" s="1"/>
  <c r="O1006" i="12"/>
  <c r="Q1006" i="12"/>
  <c r="P1006" i="12"/>
  <c r="P1238" i="12"/>
  <c r="O1238" i="12"/>
  <c r="Q1238" i="12"/>
  <c r="O1185" i="12"/>
  <c r="Q1185" i="12"/>
  <c r="P1185" i="12"/>
  <c r="P371" i="12"/>
  <c r="O371" i="12"/>
  <c r="Q371" i="12"/>
  <c r="P1454" i="12"/>
  <c r="O1454" i="12"/>
  <c r="Q1454" i="12"/>
  <c r="P1705" i="12"/>
  <c r="O1705" i="12"/>
  <c r="Q1705" i="12"/>
  <c r="Q1104" i="12"/>
  <c r="Q1103" i="12" s="1"/>
  <c r="Q1097" i="12" s="1"/>
  <c r="O1722" i="12"/>
  <c r="Q249" i="12"/>
  <c r="Q248" i="12" s="1"/>
  <c r="O2360" i="12"/>
  <c r="O2355" i="12" s="1"/>
  <c r="O2349" i="12" s="1"/>
  <c r="O2328" i="12"/>
  <c r="Q1756" i="12"/>
  <c r="O307" i="12"/>
  <c r="O298" i="12" s="1"/>
  <c r="O297" i="12" s="1"/>
  <c r="O2381" i="12"/>
  <c r="O2376" i="12" s="1"/>
  <c r="O2370" i="12" s="1"/>
  <c r="P969" i="12"/>
  <c r="P968" i="12" s="1"/>
  <c r="P919" i="12" s="1"/>
  <c r="P918" i="12" s="1"/>
  <c r="P658" i="12"/>
  <c r="P648" i="12" s="1"/>
  <c r="P647" i="12" s="1"/>
  <c r="O424" i="12"/>
  <c r="O423" i="12" s="1"/>
  <c r="Q2062" i="12"/>
  <c r="Q2061" i="12" s="1"/>
  <c r="Q2060" i="12" s="1"/>
  <c r="P1205" i="12"/>
  <c r="P2037" i="12"/>
  <c r="P2032" i="12" s="1"/>
  <c r="Q1916" i="12"/>
  <c r="Q1915" i="12" s="1"/>
  <c r="Q658" i="12"/>
  <c r="Q648" i="12" s="1"/>
  <c r="Q647" i="12" s="1"/>
  <c r="Q642" i="12"/>
  <c r="Q641" i="12" s="1"/>
  <c r="Q280" i="12"/>
  <c r="Q279" i="12" s="1"/>
  <c r="O1359" i="12"/>
  <c r="Q1080" i="12"/>
  <c r="Q1079" i="12" s="1"/>
  <c r="O658" i="12"/>
  <c r="O648" i="12" s="1"/>
  <c r="O647" i="12" s="1"/>
  <c r="O563" i="12"/>
  <c r="O562" i="12" s="1"/>
  <c r="P496" i="12"/>
  <c r="P412" i="12"/>
  <c r="P411" i="12" s="1"/>
  <c r="Q307" i="12"/>
  <c r="Q298" i="12" s="1"/>
  <c r="Q297" i="12" s="1"/>
  <c r="P280" i="12"/>
  <c r="P279" i="12" s="1"/>
  <c r="Q1770" i="12"/>
  <c r="Q1769" i="12" s="1"/>
  <c r="O412" i="12"/>
  <c r="O411" i="12" s="1"/>
  <c r="O280" i="12"/>
  <c r="O279" i="12" s="1"/>
  <c r="Q1589" i="12"/>
  <c r="Q969" i="12"/>
  <c r="Q968" i="12" s="1"/>
  <c r="Q919" i="12" s="1"/>
  <c r="P424" i="12"/>
  <c r="P423" i="12" s="1"/>
  <c r="Q102" i="12"/>
  <c r="Q101" i="12" s="1"/>
  <c r="Q100" i="12" s="1"/>
  <c r="Q89" i="12" s="1"/>
  <c r="P65" i="12"/>
  <c r="P61" i="12" s="1"/>
  <c r="Q217" i="12"/>
  <c r="O52" i="12"/>
  <c r="O51" i="12" s="1"/>
  <c r="Q19" i="12"/>
  <c r="Q18" i="12" s="1"/>
  <c r="O158" i="12"/>
  <c r="Q151" i="12"/>
  <c r="O2456" i="12"/>
  <c r="O2451" i="12" s="1"/>
  <c r="P2264" i="12"/>
  <c r="Q2264" i="12"/>
  <c r="P2170" i="12"/>
  <c r="P2062" i="12"/>
  <c r="P2061" i="12" s="1"/>
  <c r="P2060" i="12" s="1"/>
  <c r="P1722" i="12"/>
  <c r="P1528" i="12"/>
  <c r="P1359" i="12"/>
  <c r="P1159" i="12"/>
  <c r="P1154" i="12" s="1"/>
  <c r="P1143" i="12" s="1"/>
  <c r="O1123" i="12"/>
  <c r="P829" i="12"/>
  <c r="P828" i="12" s="1"/>
  <c r="P774" i="12"/>
  <c r="P767" i="12" s="1"/>
  <c r="Q721" i="12"/>
  <c r="P712" i="12"/>
  <c r="P708" i="12" s="1"/>
  <c r="P612" i="12"/>
  <c r="P603" i="12"/>
  <c r="P602" i="12" s="1"/>
  <c r="O547" i="12"/>
  <c r="O546" i="12" s="1"/>
  <c r="O545" i="12" s="1"/>
  <c r="O544" i="12" s="1"/>
  <c r="P458" i="12"/>
  <c r="P457" i="12" s="1"/>
  <c r="Q441" i="12"/>
  <c r="Q440" i="12" s="1"/>
  <c r="Q439" i="12" s="1"/>
  <c r="P441" i="12"/>
  <c r="P440" i="12" s="1"/>
  <c r="P439" i="12" s="1"/>
  <c r="O212" i="12"/>
  <c r="O211" i="12" s="1"/>
  <c r="Q206" i="12"/>
  <c r="Q205" i="12" s="1"/>
  <c r="P206" i="12"/>
  <c r="P205" i="12" s="1"/>
  <c r="O65" i="12"/>
  <c r="O61" i="12" s="1"/>
  <c r="Q2423" i="12"/>
  <c r="Q2409" i="12" s="1"/>
  <c r="O2170" i="12"/>
  <c r="Q2089" i="12"/>
  <c r="Q2037" i="12"/>
  <c r="Q2032" i="12" s="1"/>
  <c r="Q1800" i="12"/>
  <c r="Q1796" i="12" s="1"/>
  <c r="Q1791" i="12" s="1"/>
  <c r="Q1790" i="12" s="1"/>
  <c r="P1418" i="12"/>
  <c r="P1417" i="12" s="1"/>
  <c r="P1218" i="12"/>
  <c r="Q820" i="12"/>
  <c r="Q819" i="12" s="1"/>
  <c r="Q547" i="12"/>
  <c r="Q546" i="12" s="1"/>
  <c r="Q545" i="12" s="1"/>
  <c r="Q544" i="12" s="1"/>
  <c r="P523" i="12"/>
  <c r="P522" i="12" s="1"/>
  <c r="P467" i="12"/>
  <c r="P463" i="12" s="1"/>
  <c r="O467" i="12"/>
  <c r="O463" i="12" s="1"/>
  <c r="Q458" i="12"/>
  <c r="Q457" i="12" s="1"/>
  <c r="O441" i="12"/>
  <c r="O440" i="12" s="1"/>
  <c r="O439" i="12" s="1"/>
  <c r="O206" i="12"/>
  <c r="O205" i="12" s="1"/>
  <c r="O1159" i="12"/>
  <c r="O1154" i="12" s="1"/>
  <c r="O1143" i="12" s="1"/>
  <c r="O757" i="12"/>
  <c r="Q2381" i="12"/>
  <c r="Q2376" i="12" s="1"/>
  <c r="Q2370" i="12" s="1"/>
  <c r="P2089" i="12"/>
  <c r="P1966" i="12"/>
  <c r="P1960" i="12" s="1"/>
  <c r="Q2102" i="12"/>
  <c r="P1566" i="12"/>
  <c r="P1565" i="12" s="1"/>
  <c r="O1404" i="12"/>
  <c r="Q829" i="12"/>
  <c r="Q828" i="12" s="1"/>
  <c r="O2131" i="12"/>
  <c r="P2360" i="12"/>
  <c r="P2355" i="12" s="1"/>
  <c r="P2349" i="12" s="1"/>
  <c r="O2089" i="12"/>
  <c r="O2342" i="12"/>
  <c r="O2337" i="12" s="1"/>
  <c r="P2328" i="12"/>
  <c r="Q2152" i="12"/>
  <c r="O1966" i="12"/>
  <c r="O1960" i="12" s="1"/>
  <c r="P2423" i="12"/>
  <c r="P2409" i="12" s="1"/>
  <c r="Q2320" i="12"/>
  <c r="Q2001" i="12"/>
  <c r="Q2000" i="12" s="1"/>
  <c r="P1916" i="12"/>
  <c r="P1915" i="12" s="1"/>
  <c r="O1667" i="12"/>
  <c r="O1666" i="12" s="1"/>
  <c r="O1660" i="12" s="1"/>
  <c r="P1576" i="12"/>
  <c r="P1496" i="12"/>
  <c r="Q1159" i="12"/>
  <c r="Q1154" i="12" s="1"/>
  <c r="Q1143" i="12" s="1"/>
  <c r="Q1130" i="12"/>
  <c r="P1800" i="12"/>
  <c r="P1796" i="12" s="1"/>
  <c r="P1791" i="12" s="1"/>
  <c r="P1790" i="12" s="1"/>
  <c r="O1770" i="12"/>
  <c r="O1769" i="12" s="1"/>
  <c r="O1418" i="12"/>
  <c r="O1417" i="12" s="1"/>
  <c r="O1385" i="12"/>
  <c r="O1384" i="12" s="1"/>
  <c r="O1383" i="12" s="1"/>
  <c r="P795" i="12"/>
  <c r="P794" i="12" s="1"/>
  <c r="P757" i="12"/>
  <c r="Q692" i="12"/>
  <c r="Q691" i="12" s="1"/>
  <c r="O636" i="12"/>
  <c r="O635" i="12" s="1"/>
  <c r="Q603" i="12"/>
  <c r="Q602" i="12" s="1"/>
  <c r="Q529" i="12"/>
  <c r="Q528" i="12" s="1"/>
  <c r="O430" i="12"/>
  <c r="O429" i="12" s="1"/>
  <c r="Q406" i="12"/>
  <c r="Q405" i="12" s="1"/>
  <c r="O287" i="12"/>
  <c r="O286" i="12" s="1"/>
  <c r="Q264" i="12"/>
  <c r="Q263" i="12" s="1"/>
  <c r="Q254" i="12" s="1"/>
  <c r="P264" i="12"/>
  <c r="P263" i="12" s="1"/>
  <c r="P254" i="12" s="1"/>
  <c r="Q52" i="12"/>
  <c r="Q51" i="12" s="1"/>
  <c r="P38" i="12"/>
  <c r="O585" i="12"/>
  <c r="O584" i="12" s="1"/>
  <c r="O180" i="12"/>
  <c r="Q75" i="12"/>
  <c r="Q70" i="12" s="1"/>
  <c r="Q795" i="12"/>
  <c r="Q794" i="12" s="1"/>
  <c r="P721" i="12"/>
  <c r="Q702" i="12"/>
  <c r="Q701" i="12" s="1"/>
  <c r="O692" i="12"/>
  <c r="O691" i="12" s="1"/>
  <c r="Q636" i="12"/>
  <c r="Q635" i="12" s="1"/>
  <c r="P636" i="12"/>
  <c r="P635" i="12" s="1"/>
  <c r="Q620" i="12"/>
  <c r="Q619" i="12" s="1"/>
  <c r="O603" i="12"/>
  <c r="O602" i="12" s="1"/>
  <c r="Q576" i="12"/>
  <c r="Q575" i="12" s="1"/>
  <c r="O406" i="12"/>
  <c r="O405" i="12" s="1"/>
  <c r="O264" i="12"/>
  <c r="O263" i="12" s="1"/>
  <c r="O254" i="12" s="1"/>
  <c r="P151" i="12"/>
  <c r="P2466" i="12"/>
  <c r="Q2142" i="12"/>
  <c r="Q2399" i="12"/>
  <c r="Q2394" i="12" s="1"/>
  <c r="Q2294" i="12"/>
  <c r="Q2170" i="12"/>
  <c r="Q2110" i="12"/>
  <c r="Q2109" i="12" s="1"/>
  <c r="Q2025" i="12"/>
  <c r="Q2020" i="12" s="1"/>
  <c r="O1812" i="12"/>
  <c r="P1168" i="12"/>
  <c r="O2484" i="12"/>
  <c r="O2483" i="12" s="1"/>
  <c r="O2482" i="12" s="1"/>
  <c r="Q2239" i="12"/>
  <c r="Q2238" i="12" s="1"/>
  <c r="Q1832" i="12"/>
  <c r="P1123" i="12"/>
  <c r="Q2342" i="12"/>
  <c r="Q2337" i="12" s="1"/>
  <c r="P2320" i="12"/>
  <c r="Q2279" i="12"/>
  <c r="O2239" i="12"/>
  <c r="O2238" i="12" s="1"/>
  <c r="Q2220" i="12"/>
  <c r="Q2213" i="12"/>
  <c r="O2152" i="12"/>
  <c r="P1886" i="12"/>
  <c r="P1770" i="12"/>
  <c r="P1769" i="12" s="1"/>
  <c r="O1731" i="12"/>
  <c r="P2484" i="12"/>
  <c r="P2483" i="12" s="1"/>
  <c r="P2482" i="12" s="1"/>
  <c r="Q2328" i="12"/>
  <c r="O2294" i="12"/>
  <c r="O1688" i="12"/>
  <c r="Q2484" i="12"/>
  <c r="Q2483" i="12" s="1"/>
  <c r="Q2482" i="12" s="1"/>
  <c r="P2399" i="12"/>
  <c r="P2394" i="12" s="1"/>
  <c r="P2381" i="12"/>
  <c r="P2376" i="12" s="1"/>
  <c r="P2370" i="12" s="1"/>
  <c r="O2320" i="12"/>
  <c r="P2220" i="12"/>
  <c r="P2110" i="12"/>
  <c r="P2109" i="12" s="1"/>
  <c r="O2102" i="12"/>
  <c r="P2294" i="12"/>
  <c r="P2279" i="12"/>
  <c r="P2213" i="12"/>
  <c r="O2121" i="12"/>
  <c r="O2050" i="12"/>
  <c r="O2049" i="12" s="1"/>
  <c r="O2037" i="12"/>
  <c r="O2032" i="12" s="1"/>
  <c r="O1989" i="12"/>
  <c r="O1978" i="12" s="1"/>
  <c r="O1904" i="12"/>
  <c r="O1895" i="12"/>
  <c r="Q1741" i="12"/>
  <c r="Q1722" i="12"/>
  <c r="P2102" i="12"/>
  <c r="P2050" i="12"/>
  <c r="P2049" i="12" s="1"/>
  <c r="Q2050" i="12"/>
  <c r="Q2049" i="12" s="1"/>
  <c r="P2001" i="12"/>
  <c r="P2000" i="12" s="1"/>
  <c r="Q1942" i="12"/>
  <c r="P1741" i="12"/>
  <c r="Q1731" i="12"/>
  <c r="Q1667" i="12"/>
  <c r="Q1666" i="12" s="1"/>
  <c r="Q1660" i="12" s="1"/>
  <c r="Q1620" i="12"/>
  <c r="Q1610" i="12" s="1"/>
  <c r="Q1598" i="12" s="1"/>
  <c r="O1496" i="12"/>
  <c r="P1404" i="12"/>
  <c r="O2025" i="12"/>
  <c r="O2020" i="12" s="1"/>
  <c r="P1989" i="12"/>
  <c r="P1978" i="12" s="1"/>
  <c r="Q1989" i="12"/>
  <c r="Q1978" i="12" s="1"/>
  <c r="Q1895" i="12"/>
  <c r="Q1886" i="12"/>
  <c r="Q1812" i="12"/>
  <c r="P1667" i="12"/>
  <c r="P1666" i="12" s="1"/>
  <c r="P1660" i="12" s="1"/>
  <c r="Q1427" i="12"/>
  <c r="Q1385" i="12"/>
  <c r="Q1384" i="12" s="1"/>
  <c r="Q1383" i="12" s="1"/>
  <c r="P1072" i="12"/>
  <c r="P1068" i="12" s="1"/>
  <c r="P1631" i="12"/>
  <c r="P1630" i="12" s="1"/>
  <c r="P1620" i="12"/>
  <c r="P1610" i="12" s="1"/>
  <c r="P1598" i="12" s="1"/>
  <c r="Q1576" i="12"/>
  <c r="Q1496" i="12"/>
  <c r="Q1205" i="12"/>
  <c r="P1113" i="12"/>
  <c r="O1080" i="12"/>
  <c r="O1079" i="12" s="1"/>
  <c r="O1072" i="12"/>
  <c r="O1068" i="12" s="1"/>
  <c r="Q886" i="12"/>
  <c r="Q865" i="12" s="1"/>
  <c r="O849" i="12"/>
  <c r="O848" i="12" s="1"/>
  <c r="P820" i="12"/>
  <c r="P819" i="12" s="1"/>
  <c r="Q189" i="12"/>
  <c r="Q1123" i="12"/>
  <c r="Q1072" i="12"/>
  <c r="Q1068" i="12" s="1"/>
  <c r="Q757" i="12"/>
  <c r="O131" i="12"/>
  <c r="O1104" i="12"/>
  <c r="O1103" i="12" s="1"/>
  <c r="O1097" i="12" s="1"/>
  <c r="P1080" i="12"/>
  <c r="P1079" i="12" s="1"/>
  <c r="Q736" i="12"/>
  <c r="O340" i="12"/>
  <c r="O335" i="12" s="1"/>
  <c r="O334" i="12" s="1"/>
  <c r="Q120" i="12"/>
  <c r="P784" i="12"/>
  <c r="P783" i="12" s="1"/>
  <c r="O784" i="12"/>
  <c r="O783" i="12" s="1"/>
  <c r="Q774" i="12"/>
  <c r="Q767" i="12" s="1"/>
  <c r="Q729" i="12"/>
  <c r="Q728" i="12" s="1"/>
  <c r="Q712" i="12"/>
  <c r="Q708" i="12" s="1"/>
  <c r="P702" i="12"/>
  <c r="P701" i="12" s="1"/>
  <c r="P692" i="12"/>
  <c r="P691" i="12" s="1"/>
  <c r="Q674" i="12"/>
  <c r="Q673" i="12" s="1"/>
  <c r="P674" i="12"/>
  <c r="P673" i="12" s="1"/>
  <c r="P642" i="12"/>
  <c r="P641" i="12" s="1"/>
  <c r="P620" i="12"/>
  <c r="P619" i="12" s="1"/>
  <c r="Q523" i="12"/>
  <c r="Q522" i="12" s="1"/>
  <c r="Q503" i="12"/>
  <c r="Q424" i="12"/>
  <c r="Q423" i="12" s="1"/>
  <c r="O360" i="12"/>
  <c r="O359" i="12" s="1"/>
  <c r="P307" i="12"/>
  <c r="P298" i="12" s="1"/>
  <c r="P297" i="12" s="1"/>
  <c r="Q235" i="12"/>
  <c r="Q234" i="12" s="1"/>
  <c r="Q233" i="12" s="1"/>
  <c r="P235" i="12"/>
  <c r="P234" i="12" s="1"/>
  <c r="Q212" i="12"/>
  <c r="Q211" i="12" s="1"/>
  <c r="P212" i="12"/>
  <c r="P211" i="12" s="1"/>
  <c r="O102" i="12"/>
  <c r="O101" i="12" s="1"/>
  <c r="O100" i="12" s="1"/>
  <c r="O89" i="12" s="1"/>
  <c r="P52" i="12"/>
  <c r="P51" i="12" s="1"/>
  <c r="O38" i="12"/>
  <c r="O620" i="12"/>
  <c r="O619" i="12" s="1"/>
  <c r="P503" i="12"/>
  <c r="O496" i="12"/>
  <c r="Q173" i="12"/>
  <c r="Q168" i="12" s="1"/>
  <c r="Q141" i="12"/>
  <c r="O886" i="12"/>
  <c r="O865" i="12" s="1"/>
  <c r="P812" i="12"/>
  <c r="P811" i="12" s="1"/>
  <c r="P810" i="12" s="1"/>
  <c r="O812" i="12"/>
  <c r="O811" i="12" s="1"/>
  <c r="O810" i="12" s="1"/>
  <c r="Q784" i="12"/>
  <c r="Q783" i="12" s="1"/>
  <c r="O774" i="12"/>
  <c r="O767" i="12" s="1"/>
  <c r="O729" i="12"/>
  <c r="O728" i="12" s="1"/>
  <c r="O674" i="12"/>
  <c r="O673" i="12" s="1"/>
  <c r="O612" i="12"/>
  <c r="O523" i="12"/>
  <c r="O522" i="12" s="1"/>
  <c r="P430" i="12"/>
  <c r="P429" i="12" s="1"/>
  <c r="Q412" i="12"/>
  <c r="Q411" i="12" s="1"/>
  <c r="P406" i="12"/>
  <c r="P405" i="12" s="1"/>
  <c r="Q360" i="12"/>
  <c r="Q359" i="12" s="1"/>
  <c r="Q287" i="12"/>
  <c r="Q286" i="12" s="1"/>
  <c r="P287" i="12"/>
  <c r="P286" i="12" s="1"/>
  <c r="P249" i="12"/>
  <c r="P248" i="12" s="1"/>
  <c r="O235" i="12"/>
  <c r="O234" i="12" s="1"/>
  <c r="P102" i="12"/>
  <c r="P101" i="12" s="1"/>
  <c r="P100" i="12" s="1"/>
  <c r="P89" i="12" s="1"/>
  <c r="P75" i="12"/>
  <c r="P70" i="12" s="1"/>
  <c r="O75" i="12"/>
  <c r="O70" i="12" s="1"/>
  <c r="Q65" i="12"/>
  <c r="Q61" i="12" s="1"/>
  <c r="Q2131" i="12"/>
  <c r="Q2466" i="12"/>
  <c r="O2399" i="12"/>
  <c r="O2394" i="12" s="1"/>
  <c r="O2264" i="12"/>
  <c r="Q2121" i="12"/>
  <c r="O2110" i="12"/>
  <c r="O2109" i="12" s="1"/>
  <c r="P1904" i="12"/>
  <c r="Q2360" i="12"/>
  <c r="Q2355" i="12" s="1"/>
  <c r="Q2349" i="12" s="1"/>
  <c r="O2220" i="12"/>
  <c r="P2121" i="12"/>
  <c r="P2078" i="12"/>
  <c r="P2077" i="12" s="1"/>
  <c r="P2456" i="12"/>
  <c r="P2451" i="12" s="1"/>
  <c r="O2466" i="12"/>
  <c r="Q2456" i="12"/>
  <c r="Q2451" i="12" s="1"/>
  <c r="O2423" i="12"/>
  <c r="O2409" i="12" s="1"/>
  <c r="O2279" i="12"/>
  <c r="O2213" i="12"/>
  <c r="P2142" i="12"/>
  <c r="O2142" i="12"/>
  <c r="Q2078" i="12"/>
  <c r="Q2077" i="12" s="1"/>
  <c r="O2078" i="12"/>
  <c r="O2077" i="12" s="1"/>
  <c r="P2025" i="12"/>
  <c r="P2020" i="12" s="1"/>
  <c r="O1916" i="12"/>
  <c r="O1915" i="12" s="1"/>
  <c r="P1832" i="12"/>
  <c r="P1688" i="12"/>
  <c r="Q1566" i="12"/>
  <c r="Q1565" i="12" s="1"/>
  <c r="Q1528" i="12"/>
  <c r="Q1404" i="12"/>
  <c r="O2062" i="12"/>
  <c r="O2061" i="12" s="1"/>
  <c r="O2060" i="12" s="1"/>
  <c r="O2001" i="12"/>
  <c r="O2000" i="12" s="1"/>
  <c r="O1631" i="12"/>
  <c r="O1630" i="12" s="1"/>
  <c r="P1589" i="12"/>
  <c r="O1576" i="12"/>
  <c r="Q1513" i="12"/>
  <c r="O1168" i="12"/>
  <c r="Q1966" i="12"/>
  <c r="Q1960" i="12" s="1"/>
  <c r="O1942" i="12"/>
  <c r="P1895" i="12"/>
  <c r="O1886" i="12"/>
  <c r="O1832" i="12"/>
  <c r="P1756" i="12"/>
  <c r="Q1688" i="12"/>
  <c r="Q1631" i="12"/>
  <c r="Q1630" i="12" s="1"/>
  <c r="O1620" i="12"/>
  <c r="O1610" i="12" s="1"/>
  <c r="O1598" i="12" s="1"/>
  <c r="O1566" i="12"/>
  <c r="O1565" i="12" s="1"/>
  <c r="O1528" i="12"/>
  <c r="Q1359" i="12"/>
  <c r="P2152" i="12"/>
  <c r="P2342" i="12"/>
  <c r="P2337" i="12" s="1"/>
  <c r="P2239" i="12"/>
  <c r="P2238" i="12" s="1"/>
  <c r="P2131" i="12"/>
  <c r="P1942" i="12"/>
  <c r="Q1904" i="12"/>
  <c r="O1756" i="12"/>
  <c r="O1748" i="12" s="1"/>
  <c r="O1589" i="12"/>
  <c r="P1513" i="12"/>
  <c r="O1513" i="12"/>
  <c r="O1218" i="12"/>
  <c r="O1800" i="12"/>
  <c r="O1796" i="12" s="1"/>
  <c r="O1791" i="12" s="1"/>
  <c r="O1790" i="12" s="1"/>
  <c r="O1427" i="12"/>
  <c r="Q1218" i="12"/>
  <c r="Q1168" i="12"/>
  <c r="O1130" i="12"/>
  <c r="Q1113" i="12"/>
  <c r="O1205" i="12"/>
  <c r="O1113" i="12"/>
  <c r="P849" i="12"/>
  <c r="P848" i="12" s="1"/>
  <c r="O829" i="12"/>
  <c r="O828" i="12" s="1"/>
  <c r="P1812" i="12"/>
  <c r="O1741" i="12"/>
  <c r="P1731" i="12"/>
  <c r="P1427" i="12"/>
  <c r="Q1418" i="12"/>
  <c r="Q1417" i="12" s="1"/>
  <c r="P1385" i="12"/>
  <c r="P1384" i="12" s="1"/>
  <c r="P1383" i="12" s="1"/>
  <c r="P1130" i="12"/>
  <c r="P1104" i="12"/>
  <c r="P1103" i="12" s="1"/>
  <c r="P1097" i="12" s="1"/>
  <c r="P800" i="12"/>
  <c r="O820" i="12"/>
  <c r="O819" i="12" s="1"/>
  <c r="Q812" i="12"/>
  <c r="Q811" i="12" s="1"/>
  <c r="Q810" i="12" s="1"/>
  <c r="Q800" i="12"/>
  <c r="O736" i="12"/>
  <c r="P729" i="12"/>
  <c r="P728" i="12" s="1"/>
  <c r="O642" i="12"/>
  <c r="O641" i="12" s="1"/>
  <c r="P585" i="12"/>
  <c r="P584" i="12" s="1"/>
  <c r="P563" i="12"/>
  <c r="P562" i="12" s="1"/>
  <c r="P736" i="12"/>
  <c r="P529" i="12"/>
  <c r="P528" i="12" s="1"/>
  <c r="O969" i="12"/>
  <c r="O968" i="12" s="1"/>
  <c r="O919" i="12" s="1"/>
  <c r="O918" i="12" s="1"/>
  <c r="P886" i="12"/>
  <c r="P865" i="12" s="1"/>
  <c r="Q849" i="12"/>
  <c r="Q848" i="12" s="1"/>
  <c r="O800" i="12"/>
  <c r="O702" i="12"/>
  <c r="O701" i="12" s="1"/>
  <c r="P576" i="12"/>
  <c r="P575" i="12" s="1"/>
  <c r="O503" i="12"/>
  <c r="Q612" i="12"/>
  <c r="Q585" i="12"/>
  <c r="Q584" i="12" s="1"/>
  <c r="O576" i="12"/>
  <c r="O575" i="12" s="1"/>
  <c r="P547" i="12"/>
  <c r="P546" i="12" s="1"/>
  <c r="P545" i="12" s="1"/>
  <c r="P544" i="12" s="1"/>
  <c r="O529" i="12"/>
  <c r="O528" i="12" s="1"/>
  <c r="Q496" i="12"/>
  <c r="Q430" i="12"/>
  <c r="Q429" i="12" s="1"/>
  <c r="O712" i="12"/>
  <c r="O708" i="12" s="1"/>
  <c r="O795" i="12"/>
  <c r="O794" i="12" s="1"/>
  <c r="O721" i="12"/>
  <c r="Q563" i="12"/>
  <c r="Q562" i="12" s="1"/>
  <c r="P360" i="12"/>
  <c r="P359" i="12" s="1"/>
  <c r="Q467" i="12"/>
  <c r="Q463" i="12" s="1"/>
  <c r="P217" i="12"/>
  <c r="P189" i="12"/>
  <c r="P340" i="12"/>
  <c r="P335" i="12" s="1"/>
  <c r="P334" i="12" s="1"/>
  <c r="O458" i="12"/>
  <c r="O457" i="12" s="1"/>
  <c r="Q340" i="12"/>
  <c r="Q335" i="12" s="1"/>
  <c r="Q334" i="12" s="1"/>
  <c r="Q158" i="12"/>
  <c r="P141" i="12"/>
  <c r="Q131" i="12"/>
  <c r="O19" i="12"/>
  <c r="O18" i="12" s="1"/>
  <c r="O217" i="12"/>
  <c r="P180" i="12"/>
  <c r="O173" i="12"/>
  <c r="O168" i="12" s="1"/>
  <c r="P158" i="12"/>
  <c r="P131" i="12"/>
  <c r="O120" i="12"/>
  <c r="Q110" i="12"/>
  <c r="O189" i="12"/>
  <c r="Q180" i="12"/>
  <c r="P173" i="12"/>
  <c r="P168" i="12" s="1"/>
  <c r="P120" i="12"/>
  <c r="O110" i="12"/>
  <c r="Q38" i="12"/>
  <c r="O249" i="12"/>
  <c r="O248" i="12" s="1"/>
  <c r="O151" i="12"/>
  <c r="O141" i="12"/>
  <c r="P110" i="12"/>
  <c r="P19" i="12"/>
  <c r="P18" i="12" s="1"/>
  <c r="L2494" i="12"/>
  <c r="R2494" i="12" s="1"/>
  <c r="V2494" i="12" s="1"/>
  <c r="AB2494" i="12" s="1"/>
  <c r="N2493" i="12"/>
  <c r="T2493" i="12" s="1"/>
  <c r="X2493" i="12" s="1"/>
  <c r="AD2493" i="12" s="1"/>
  <c r="M2493" i="12"/>
  <c r="S2493" i="12" s="1"/>
  <c r="W2493" i="12" s="1"/>
  <c r="AC2493" i="12" s="1"/>
  <c r="L2493" i="12"/>
  <c r="R2493" i="12" s="1"/>
  <c r="V2493" i="12" s="1"/>
  <c r="AB2493" i="12" s="1"/>
  <c r="N2490" i="12"/>
  <c r="T2490" i="12" s="1"/>
  <c r="X2490" i="12" s="1"/>
  <c r="AD2490" i="12" s="1"/>
  <c r="M2490" i="12"/>
  <c r="S2490" i="12" s="1"/>
  <c r="W2490" i="12" s="1"/>
  <c r="AC2490" i="12" s="1"/>
  <c r="L2490" i="12"/>
  <c r="R2490" i="12" s="1"/>
  <c r="V2490" i="12" s="1"/>
  <c r="AB2490" i="12" s="1"/>
  <c r="N2487" i="12"/>
  <c r="T2487" i="12" s="1"/>
  <c r="X2487" i="12" s="1"/>
  <c r="AD2487" i="12" s="1"/>
  <c r="M2487" i="12"/>
  <c r="S2487" i="12" s="1"/>
  <c r="W2487" i="12" s="1"/>
  <c r="AC2487" i="12" s="1"/>
  <c r="L2487" i="12"/>
  <c r="R2487" i="12" s="1"/>
  <c r="V2487" i="12" s="1"/>
  <c r="AB2487" i="12" s="1"/>
  <c r="N2481" i="12"/>
  <c r="T2481" i="12" s="1"/>
  <c r="X2481" i="12" s="1"/>
  <c r="AD2481" i="12" s="1"/>
  <c r="M2481" i="12"/>
  <c r="S2481" i="12" s="1"/>
  <c r="W2481" i="12" s="1"/>
  <c r="AC2481" i="12" s="1"/>
  <c r="L2481" i="12"/>
  <c r="R2481" i="12" s="1"/>
  <c r="V2481" i="12" s="1"/>
  <c r="AB2481" i="12" s="1"/>
  <c r="N2476" i="12"/>
  <c r="T2476" i="12" s="1"/>
  <c r="X2476" i="12" s="1"/>
  <c r="AD2476" i="12" s="1"/>
  <c r="M2476" i="12"/>
  <c r="S2476" i="12" s="1"/>
  <c r="W2476" i="12" s="1"/>
  <c r="AC2476" i="12" s="1"/>
  <c r="L2476" i="12"/>
  <c r="R2476" i="12" s="1"/>
  <c r="V2476" i="12" s="1"/>
  <c r="AB2476" i="12" s="1"/>
  <c r="N2471" i="12"/>
  <c r="T2471" i="12" s="1"/>
  <c r="X2471" i="12" s="1"/>
  <c r="AD2471" i="12" s="1"/>
  <c r="M2471" i="12"/>
  <c r="S2471" i="12" s="1"/>
  <c r="W2471" i="12" s="1"/>
  <c r="AC2471" i="12" s="1"/>
  <c r="N2465" i="12"/>
  <c r="T2465" i="12" s="1"/>
  <c r="X2465" i="12" s="1"/>
  <c r="AD2465" i="12" s="1"/>
  <c r="M2465" i="12"/>
  <c r="S2465" i="12" s="1"/>
  <c r="W2465" i="12" s="1"/>
  <c r="AC2465" i="12" s="1"/>
  <c r="L2465" i="12"/>
  <c r="R2465" i="12" s="1"/>
  <c r="V2465" i="12" s="1"/>
  <c r="AB2465" i="12" s="1"/>
  <c r="N2459" i="12"/>
  <c r="T2459" i="12" s="1"/>
  <c r="X2459" i="12" s="1"/>
  <c r="AD2459" i="12" s="1"/>
  <c r="M2459" i="12"/>
  <c r="S2459" i="12" s="1"/>
  <c r="W2459" i="12" s="1"/>
  <c r="AC2459" i="12" s="1"/>
  <c r="L2459" i="12"/>
  <c r="R2459" i="12" s="1"/>
  <c r="V2459" i="12" s="1"/>
  <c r="AB2459" i="12" s="1"/>
  <c r="N2455" i="12"/>
  <c r="T2455" i="12" s="1"/>
  <c r="X2455" i="12" s="1"/>
  <c r="AD2455" i="12" s="1"/>
  <c r="M2455" i="12"/>
  <c r="S2455" i="12" s="1"/>
  <c r="W2455" i="12" s="1"/>
  <c r="AC2455" i="12" s="1"/>
  <c r="L2455" i="12"/>
  <c r="R2455" i="12" s="1"/>
  <c r="V2455" i="12" s="1"/>
  <c r="AB2455" i="12" s="1"/>
  <c r="N2450" i="12"/>
  <c r="T2450" i="12" s="1"/>
  <c r="X2450" i="12" s="1"/>
  <c r="AD2450" i="12" s="1"/>
  <c r="M2450" i="12"/>
  <c r="S2450" i="12" s="1"/>
  <c r="W2450" i="12" s="1"/>
  <c r="AC2450" i="12" s="1"/>
  <c r="L2450" i="12"/>
  <c r="R2450" i="12" s="1"/>
  <c r="V2450" i="12" s="1"/>
  <c r="AB2450" i="12" s="1"/>
  <c r="N2449" i="12"/>
  <c r="T2449" i="12" s="1"/>
  <c r="X2449" i="12" s="1"/>
  <c r="AD2449" i="12" s="1"/>
  <c r="M2449" i="12"/>
  <c r="S2449" i="12" s="1"/>
  <c r="W2449" i="12" s="1"/>
  <c r="AC2449" i="12" s="1"/>
  <c r="L2449" i="12"/>
  <c r="R2449" i="12" s="1"/>
  <c r="V2449" i="12" s="1"/>
  <c r="AB2449" i="12" s="1"/>
  <c r="N2446" i="12"/>
  <c r="T2446" i="12" s="1"/>
  <c r="X2446" i="12" s="1"/>
  <c r="AD2446" i="12" s="1"/>
  <c r="M2446" i="12"/>
  <c r="S2446" i="12" s="1"/>
  <c r="W2446" i="12" s="1"/>
  <c r="AC2446" i="12" s="1"/>
  <c r="L2446" i="12"/>
  <c r="R2446" i="12" s="1"/>
  <c r="V2446" i="12" s="1"/>
  <c r="AB2446" i="12" s="1"/>
  <c r="N2445" i="12"/>
  <c r="T2445" i="12" s="1"/>
  <c r="X2445" i="12" s="1"/>
  <c r="AD2445" i="12" s="1"/>
  <c r="M2445" i="12"/>
  <c r="S2445" i="12" s="1"/>
  <c r="W2445" i="12" s="1"/>
  <c r="AC2445" i="12" s="1"/>
  <c r="L2445" i="12"/>
  <c r="R2445" i="12" s="1"/>
  <c r="V2445" i="12" s="1"/>
  <c r="AB2445" i="12" s="1"/>
  <c r="N2444" i="12"/>
  <c r="T2444" i="12" s="1"/>
  <c r="X2444" i="12" s="1"/>
  <c r="AD2444" i="12" s="1"/>
  <c r="M2444" i="12"/>
  <c r="S2444" i="12" s="1"/>
  <c r="W2444" i="12" s="1"/>
  <c r="AC2444" i="12" s="1"/>
  <c r="L2444" i="12"/>
  <c r="R2444" i="12" s="1"/>
  <c r="V2444" i="12" s="1"/>
  <c r="AB2444" i="12" s="1"/>
  <c r="N2443" i="12"/>
  <c r="T2443" i="12" s="1"/>
  <c r="X2443" i="12" s="1"/>
  <c r="AD2443" i="12" s="1"/>
  <c r="M2443" i="12"/>
  <c r="S2443" i="12" s="1"/>
  <c r="W2443" i="12" s="1"/>
  <c r="AC2443" i="12" s="1"/>
  <c r="L2443" i="12"/>
  <c r="R2443" i="12" s="1"/>
  <c r="V2443" i="12" s="1"/>
  <c r="AB2443" i="12" s="1"/>
  <c r="N2442" i="12"/>
  <c r="T2442" i="12" s="1"/>
  <c r="X2442" i="12" s="1"/>
  <c r="AD2442" i="12" s="1"/>
  <c r="M2442" i="12"/>
  <c r="S2442" i="12" s="1"/>
  <c r="W2442" i="12" s="1"/>
  <c r="AC2442" i="12" s="1"/>
  <c r="L2442" i="12"/>
  <c r="R2442" i="12" s="1"/>
  <c r="V2442" i="12" s="1"/>
  <c r="AB2442" i="12" s="1"/>
  <c r="N2441" i="12"/>
  <c r="T2441" i="12" s="1"/>
  <c r="X2441" i="12" s="1"/>
  <c r="AD2441" i="12" s="1"/>
  <c r="M2441" i="12"/>
  <c r="S2441" i="12" s="1"/>
  <c r="W2441" i="12" s="1"/>
  <c r="AC2441" i="12" s="1"/>
  <c r="L2441" i="12"/>
  <c r="R2441" i="12" s="1"/>
  <c r="V2441" i="12" s="1"/>
  <c r="AB2441" i="12" s="1"/>
  <c r="N2440" i="12"/>
  <c r="T2440" i="12" s="1"/>
  <c r="X2440" i="12" s="1"/>
  <c r="AD2440" i="12" s="1"/>
  <c r="M2440" i="12"/>
  <c r="S2440" i="12" s="1"/>
  <c r="W2440" i="12" s="1"/>
  <c r="AC2440" i="12" s="1"/>
  <c r="L2440" i="12"/>
  <c r="R2440" i="12" s="1"/>
  <c r="V2440" i="12" s="1"/>
  <c r="AB2440" i="12" s="1"/>
  <c r="N2439" i="12"/>
  <c r="T2439" i="12" s="1"/>
  <c r="X2439" i="12" s="1"/>
  <c r="AD2439" i="12" s="1"/>
  <c r="M2439" i="12"/>
  <c r="S2439" i="12" s="1"/>
  <c r="W2439" i="12" s="1"/>
  <c r="AC2439" i="12" s="1"/>
  <c r="L2439" i="12"/>
  <c r="R2439" i="12" s="1"/>
  <c r="V2439" i="12" s="1"/>
  <c r="AB2439" i="12" s="1"/>
  <c r="N2438" i="12"/>
  <c r="T2438" i="12" s="1"/>
  <c r="X2438" i="12" s="1"/>
  <c r="AD2438" i="12" s="1"/>
  <c r="M2438" i="12"/>
  <c r="S2438" i="12" s="1"/>
  <c r="W2438" i="12" s="1"/>
  <c r="AC2438" i="12" s="1"/>
  <c r="L2438" i="12"/>
  <c r="R2438" i="12" s="1"/>
  <c r="V2438" i="12" s="1"/>
  <c r="AB2438" i="12" s="1"/>
  <c r="N2437" i="12"/>
  <c r="T2437" i="12" s="1"/>
  <c r="X2437" i="12" s="1"/>
  <c r="AD2437" i="12" s="1"/>
  <c r="M2437" i="12"/>
  <c r="S2437" i="12" s="1"/>
  <c r="W2437" i="12" s="1"/>
  <c r="AC2437" i="12" s="1"/>
  <c r="L2437" i="12"/>
  <c r="R2437" i="12" s="1"/>
  <c r="V2437" i="12" s="1"/>
  <c r="AB2437" i="12" s="1"/>
  <c r="N2434" i="12"/>
  <c r="T2434" i="12" s="1"/>
  <c r="X2434" i="12" s="1"/>
  <c r="AD2434" i="12" s="1"/>
  <c r="M2434" i="12"/>
  <c r="S2434" i="12" s="1"/>
  <c r="W2434" i="12" s="1"/>
  <c r="AC2434" i="12" s="1"/>
  <c r="L2434" i="12"/>
  <c r="R2434" i="12" s="1"/>
  <c r="V2434" i="12" s="1"/>
  <c r="AB2434" i="12" s="1"/>
  <c r="N2433" i="12"/>
  <c r="T2433" i="12" s="1"/>
  <c r="X2433" i="12" s="1"/>
  <c r="AD2433" i="12" s="1"/>
  <c r="M2433" i="12"/>
  <c r="S2433" i="12" s="1"/>
  <c r="W2433" i="12" s="1"/>
  <c r="AC2433" i="12" s="1"/>
  <c r="L2433" i="12"/>
  <c r="R2433" i="12" s="1"/>
  <c r="V2433" i="12" s="1"/>
  <c r="AB2433" i="12" s="1"/>
  <c r="N2432" i="12"/>
  <c r="T2432" i="12" s="1"/>
  <c r="X2432" i="12" s="1"/>
  <c r="AD2432" i="12" s="1"/>
  <c r="M2432" i="12"/>
  <c r="S2432" i="12" s="1"/>
  <c r="W2432" i="12" s="1"/>
  <c r="AC2432" i="12" s="1"/>
  <c r="L2432" i="12"/>
  <c r="R2432" i="12" s="1"/>
  <c r="V2432" i="12" s="1"/>
  <c r="AB2432" i="12" s="1"/>
  <c r="N2431" i="12"/>
  <c r="T2431" i="12" s="1"/>
  <c r="X2431" i="12" s="1"/>
  <c r="AD2431" i="12" s="1"/>
  <c r="M2431" i="12"/>
  <c r="S2431" i="12" s="1"/>
  <c r="W2431" i="12" s="1"/>
  <c r="AC2431" i="12" s="1"/>
  <c r="L2431" i="12"/>
  <c r="R2431" i="12" s="1"/>
  <c r="V2431" i="12" s="1"/>
  <c r="AB2431" i="12" s="1"/>
  <c r="N2430" i="12"/>
  <c r="T2430" i="12" s="1"/>
  <c r="X2430" i="12" s="1"/>
  <c r="AD2430" i="12" s="1"/>
  <c r="M2430" i="12"/>
  <c r="S2430" i="12" s="1"/>
  <c r="W2430" i="12" s="1"/>
  <c r="AC2430" i="12" s="1"/>
  <c r="L2430" i="12"/>
  <c r="R2430" i="12" s="1"/>
  <c r="V2430" i="12" s="1"/>
  <c r="AB2430" i="12" s="1"/>
  <c r="N2429" i="12"/>
  <c r="T2429" i="12" s="1"/>
  <c r="X2429" i="12" s="1"/>
  <c r="AD2429" i="12" s="1"/>
  <c r="M2429" i="12"/>
  <c r="S2429" i="12" s="1"/>
  <c r="W2429" i="12" s="1"/>
  <c r="AC2429" i="12" s="1"/>
  <c r="L2429" i="12"/>
  <c r="R2429" i="12" s="1"/>
  <c r="V2429" i="12" s="1"/>
  <c r="AB2429" i="12" s="1"/>
  <c r="N2428" i="12"/>
  <c r="T2428" i="12" s="1"/>
  <c r="X2428" i="12" s="1"/>
  <c r="AD2428" i="12" s="1"/>
  <c r="M2428" i="12"/>
  <c r="S2428" i="12" s="1"/>
  <c r="W2428" i="12" s="1"/>
  <c r="AC2428" i="12" s="1"/>
  <c r="L2428" i="12"/>
  <c r="R2428" i="12" s="1"/>
  <c r="V2428" i="12" s="1"/>
  <c r="AB2428" i="12" s="1"/>
  <c r="N2427" i="12"/>
  <c r="T2427" i="12" s="1"/>
  <c r="X2427" i="12" s="1"/>
  <c r="AD2427" i="12" s="1"/>
  <c r="M2427" i="12"/>
  <c r="S2427" i="12" s="1"/>
  <c r="W2427" i="12" s="1"/>
  <c r="AC2427" i="12" s="1"/>
  <c r="L2427" i="12"/>
  <c r="R2427" i="12" s="1"/>
  <c r="V2427" i="12" s="1"/>
  <c r="AB2427" i="12" s="1"/>
  <c r="N2426" i="12"/>
  <c r="T2426" i="12" s="1"/>
  <c r="X2426" i="12" s="1"/>
  <c r="AD2426" i="12" s="1"/>
  <c r="M2426" i="12"/>
  <c r="S2426" i="12" s="1"/>
  <c r="W2426" i="12" s="1"/>
  <c r="AC2426" i="12" s="1"/>
  <c r="L2426" i="12"/>
  <c r="R2426" i="12" s="1"/>
  <c r="V2426" i="12" s="1"/>
  <c r="AB2426" i="12" s="1"/>
  <c r="N2422" i="12"/>
  <c r="T2422" i="12" s="1"/>
  <c r="X2422" i="12" s="1"/>
  <c r="AD2422" i="12" s="1"/>
  <c r="M2422" i="12"/>
  <c r="S2422" i="12" s="1"/>
  <c r="W2422" i="12" s="1"/>
  <c r="AC2422" i="12" s="1"/>
  <c r="L2422" i="12"/>
  <c r="R2422" i="12" s="1"/>
  <c r="V2422" i="12" s="1"/>
  <c r="AB2422" i="12" s="1"/>
  <c r="N2421" i="12"/>
  <c r="T2421" i="12" s="1"/>
  <c r="X2421" i="12" s="1"/>
  <c r="AD2421" i="12" s="1"/>
  <c r="M2421" i="12"/>
  <c r="S2421" i="12" s="1"/>
  <c r="W2421" i="12" s="1"/>
  <c r="AC2421" i="12" s="1"/>
  <c r="L2421" i="12"/>
  <c r="R2421" i="12" s="1"/>
  <c r="V2421" i="12" s="1"/>
  <c r="AB2421" i="12" s="1"/>
  <c r="N2420" i="12"/>
  <c r="T2420" i="12" s="1"/>
  <c r="X2420" i="12" s="1"/>
  <c r="AD2420" i="12" s="1"/>
  <c r="M2420" i="12"/>
  <c r="S2420" i="12" s="1"/>
  <c r="W2420" i="12" s="1"/>
  <c r="AC2420" i="12" s="1"/>
  <c r="L2420" i="12"/>
  <c r="R2420" i="12" s="1"/>
  <c r="V2420" i="12" s="1"/>
  <c r="AB2420" i="12" s="1"/>
  <c r="N2419" i="12"/>
  <c r="T2419" i="12" s="1"/>
  <c r="X2419" i="12" s="1"/>
  <c r="AD2419" i="12" s="1"/>
  <c r="M2419" i="12"/>
  <c r="S2419" i="12" s="1"/>
  <c r="W2419" i="12" s="1"/>
  <c r="AC2419" i="12" s="1"/>
  <c r="L2419" i="12"/>
  <c r="R2419" i="12" s="1"/>
  <c r="V2419" i="12" s="1"/>
  <c r="AB2419" i="12" s="1"/>
  <c r="N2418" i="12"/>
  <c r="T2418" i="12" s="1"/>
  <c r="X2418" i="12" s="1"/>
  <c r="AD2418" i="12" s="1"/>
  <c r="M2418" i="12"/>
  <c r="S2418" i="12" s="1"/>
  <c r="W2418" i="12" s="1"/>
  <c r="AC2418" i="12" s="1"/>
  <c r="L2418" i="12"/>
  <c r="R2418" i="12" s="1"/>
  <c r="V2418" i="12" s="1"/>
  <c r="AB2418" i="12" s="1"/>
  <c r="N2417" i="12"/>
  <c r="T2417" i="12" s="1"/>
  <c r="X2417" i="12" s="1"/>
  <c r="AD2417" i="12" s="1"/>
  <c r="M2417" i="12"/>
  <c r="S2417" i="12" s="1"/>
  <c r="W2417" i="12" s="1"/>
  <c r="AC2417" i="12" s="1"/>
  <c r="L2417" i="12"/>
  <c r="R2417" i="12" s="1"/>
  <c r="V2417" i="12" s="1"/>
  <c r="AB2417" i="12" s="1"/>
  <c r="N2416" i="12"/>
  <c r="T2416" i="12" s="1"/>
  <c r="X2416" i="12" s="1"/>
  <c r="AD2416" i="12" s="1"/>
  <c r="M2416" i="12"/>
  <c r="S2416" i="12" s="1"/>
  <c r="W2416" i="12" s="1"/>
  <c r="AC2416" i="12" s="1"/>
  <c r="L2416" i="12"/>
  <c r="R2416" i="12" s="1"/>
  <c r="V2416" i="12" s="1"/>
  <c r="AB2416" i="12" s="1"/>
  <c r="N2415" i="12"/>
  <c r="T2415" i="12" s="1"/>
  <c r="X2415" i="12" s="1"/>
  <c r="AD2415" i="12" s="1"/>
  <c r="M2415" i="12"/>
  <c r="S2415" i="12" s="1"/>
  <c r="W2415" i="12" s="1"/>
  <c r="AC2415" i="12" s="1"/>
  <c r="L2415" i="12"/>
  <c r="R2415" i="12" s="1"/>
  <c r="V2415" i="12" s="1"/>
  <c r="AB2415" i="12" s="1"/>
  <c r="N2414" i="12"/>
  <c r="T2414" i="12" s="1"/>
  <c r="X2414" i="12" s="1"/>
  <c r="AD2414" i="12" s="1"/>
  <c r="M2414" i="12"/>
  <c r="S2414" i="12" s="1"/>
  <c r="W2414" i="12" s="1"/>
  <c r="AC2414" i="12" s="1"/>
  <c r="L2414" i="12"/>
  <c r="R2414" i="12" s="1"/>
  <c r="V2414" i="12" s="1"/>
  <c r="AB2414" i="12" s="1"/>
  <c r="N2413" i="12"/>
  <c r="T2413" i="12" s="1"/>
  <c r="X2413" i="12" s="1"/>
  <c r="AD2413" i="12" s="1"/>
  <c r="M2413" i="12"/>
  <c r="S2413" i="12" s="1"/>
  <c r="W2413" i="12" s="1"/>
  <c r="AC2413" i="12" s="1"/>
  <c r="L2413" i="12"/>
  <c r="R2413" i="12" s="1"/>
  <c r="V2413" i="12" s="1"/>
  <c r="AB2413" i="12" s="1"/>
  <c r="N2408" i="12"/>
  <c r="T2408" i="12" s="1"/>
  <c r="X2408" i="12" s="1"/>
  <c r="AD2408" i="12" s="1"/>
  <c r="M2408" i="12"/>
  <c r="S2408" i="12" s="1"/>
  <c r="W2408" i="12" s="1"/>
  <c r="AC2408" i="12" s="1"/>
  <c r="L2408" i="12"/>
  <c r="R2408" i="12" s="1"/>
  <c r="V2408" i="12" s="1"/>
  <c r="AB2408" i="12" s="1"/>
  <c r="N2405" i="12"/>
  <c r="T2405" i="12" s="1"/>
  <c r="X2405" i="12" s="1"/>
  <c r="AD2405" i="12" s="1"/>
  <c r="M2405" i="12"/>
  <c r="S2405" i="12" s="1"/>
  <c r="W2405" i="12" s="1"/>
  <c r="AC2405" i="12" s="1"/>
  <c r="L2405" i="12"/>
  <c r="R2405" i="12" s="1"/>
  <c r="V2405" i="12" s="1"/>
  <c r="AB2405" i="12" s="1"/>
  <c r="N2402" i="12"/>
  <c r="T2402" i="12" s="1"/>
  <c r="X2402" i="12" s="1"/>
  <c r="AD2402" i="12" s="1"/>
  <c r="M2402" i="12"/>
  <c r="S2402" i="12" s="1"/>
  <c r="W2402" i="12" s="1"/>
  <c r="AC2402" i="12" s="1"/>
  <c r="L2402" i="12"/>
  <c r="R2402" i="12" s="1"/>
  <c r="V2402" i="12" s="1"/>
  <c r="AB2402" i="12" s="1"/>
  <c r="N2398" i="12"/>
  <c r="T2398" i="12" s="1"/>
  <c r="X2398" i="12" s="1"/>
  <c r="AD2398" i="12" s="1"/>
  <c r="M2398" i="12"/>
  <c r="S2398" i="12" s="1"/>
  <c r="W2398" i="12" s="1"/>
  <c r="AC2398" i="12" s="1"/>
  <c r="L2398" i="12"/>
  <c r="R2398" i="12" s="1"/>
  <c r="V2398" i="12" s="1"/>
  <c r="AB2398" i="12" s="1"/>
  <c r="N2393" i="12"/>
  <c r="T2393" i="12" s="1"/>
  <c r="X2393" i="12" s="1"/>
  <c r="AD2393" i="12" s="1"/>
  <c r="M2393" i="12"/>
  <c r="S2393" i="12" s="1"/>
  <c r="W2393" i="12" s="1"/>
  <c r="AC2393" i="12" s="1"/>
  <c r="L2393" i="12"/>
  <c r="R2393" i="12" s="1"/>
  <c r="V2393" i="12" s="1"/>
  <c r="AB2393" i="12" s="1"/>
  <c r="N2387" i="12"/>
  <c r="T2387" i="12" s="1"/>
  <c r="X2387" i="12" s="1"/>
  <c r="AD2387" i="12" s="1"/>
  <c r="M2387" i="12"/>
  <c r="S2387" i="12" s="1"/>
  <c r="W2387" i="12" s="1"/>
  <c r="AC2387" i="12" s="1"/>
  <c r="L2387" i="12"/>
  <c r="R2387" i="12" s="1"/>
  <c r="V2387" i="12" s="1"/>
  <c r="AB2387" i="12" s="1"/>
  <c r="N2384" i="12"/>
  <c r="T2384" i="12" s="1"/>
  <c r="X2384" i="12" s="1"/>
  <c r="AD2384" i="12" s="1"/>
  <c r="M2384" i="12"/>
  <c r="S2384" i="12" s="1"/>
  <c r="W2384" i="12" s="1"/>
  <c r="AC2384" i="12" s="1"/>
  <c r="L2384" i="12"/>
  <c r="R2384" i="12" s="1"/>
  <c r="V2384" i="12" s="1"/>
  <c r="AB2384" i="12" s="1"/>
  <c r="N2380" i="12"/>
  <c r="T2380" i="12" s="1"/>
  <c r="X2380" i="12" s="1"/>
  <c r="AD2380" i="12" s="1"/>
  <c r="M2380" i="12"/>
  <c r="S2380" i="12" s="1"/>
  <c r="W2380" i="12" s="1"/>
  <c r="AC2380" i="12" s="1"/>
  <c r="L2380" i="12"/>
  <c r="R2380" i="12" s="1"/>
  <c r="V2380" i="12" s="1"/>
  <c r="AB2380" i="12" s="1"/>
  <c r="N2375" i="12"/>
  <c r="T2375" i="12" s="1"/>
  <c r="X2375" i="12" s="1"/>
  <c r="AD2375" i="12" s="1"/>
  <c r="M2375" i="12"/>
  <c r="S2375" i="12" s="1"/>
  <c r="W2375" i="12" s="1"/>
  <c r="AC2375" i="12" s="1"/>
  <c r="L2375" i="12"/>
  <c r="R2375" i="12" s="1"/>
  <c r="V2375" i="12" s="1"/>
  <c r="AB2375" i="12" s="1"/>
  <c r="N2369" i="12"/>
  <c r="T2369" i="12" s="1"/>
  <c r="X2369" i="12" s="1"/>
  <c r="AD2369" i="12" s="1"/>
  <c r="M2369" i="12"/>
  <c r="S2369" i="12" s="1"/>
  <c r="W2369" i="12" s="1"/>
  <c r="AC2369" i="12" s="1"/>
  <c r="L2369" i="12"/>
  <c r="R2369" i="12" s="1"/>
  <c r="V2369" i="12" s="1"/>
  <c r="AB2369" i="12" s="1"/>
  <c r="N2366" i="12"/>
  <c r="T2366" i="12" s="1"/>
  <c r="X2366" i="12" s="1"/>
  <c r="AD2366" i="12" s="1"/>
  <c r="M2366" i="12"/>
  <c r="S2366" i="12" s="1"/>
  <c r="W2366" i="12" s="1"/>
  <c r="AC2366" i="12" s="1"/>
  <c r="L2366" i="12"/>
  <c r="R2366" i="12" s="1"/>
  <c r="V2366" i="12" s="1"/>
  <c r="AB2366" i="12" s="1"/>
  <c r="N2363" i="12"/>
  <c r="T2363" i="12" s="1"/>
  <c r="X2363" i="12" s="1"/>
  <c r="AD2363" i="12" s="1"/>
  <c r="M2363" i="12"/>
  <c r="S2363" i="12" s="1"/>
  <c r="W2363" i="12" s="1"/>
  <c r="AC2363" i="12" s="1"/>
  <c r="L2363" i="12"/>
  <c r="R2363" i="12" s="1"/>
  <c r="V2363" i="12" s="1"/>
  <c r="AB2363" i="12" s="1"/>
  <c r="N2359" i="12"/>
  <c r="T2359" i="12" s="1"/>
  <c r="X2359" i="12" s="1"/>
  <c r="AD2359" i="12" s="1"/>
  <c r="M2359" i="12"/>
  <c r="S2359" i="12" s="1"/>
  <c r="W2359" i="12" s="1"/>
  <c r="AC2359" i="12" s="1"/>
  <c r="L2359" i="12"/>
  <c r="R2359" i="12" s="1"/>
  <c r="V2359" i="12" s="1"/>
  <c r="AB2359" i="12" s="1"/>
  <c r="N2354" i="12"/>
  <c r="T2354" i="12" s="1"/>
  <c r="X2354" i="12" s="1"/>
  <c r="AD2354" i="12" s="1"/>
  <c r="M2354" i="12"/>
  <c r="S2354" i="12" s="1"/>
  <c r="W2354" i="12" s="1"/>
  <c r="AC2354" i="12" s="1"/>
  <c r="L2354" i="12"/>
  <c r="R2354" i="12" s="1"/>
  <c r="V2354" i="12" s="1"/>
  <c r="AB2354" i="12" s="1"/>
  <c r="N2348" i="12"/>
  <c r="T2348" i="12" s="1"/>
  <c r="X2348" i="12" s="1"/>
  <c r="AD2348" i="12" s="1"/>
  <c r="M2348" i="12"/>
  <c r="S2348" i="12" s="1"/>
  <c r="W2348" i="12" s="1"/>
  <c r="AC2348" i="12" s="1"/>
  <c r="L2348" i="12"/>
  <c r="R2348" i="12" s="1"/>
  <c r="V2348" i="12" s="1"/>
  <c r="AB2348" i="12" s="1"/>
  <c r="N2345" i="12"/>
  <c r="T2345" i="12" s="1"/>
  <c r="X2345" i="12" s="1"/>
  <c r="AD2345" i="12" s="1"/>
  <c r="M2345" i="12"/>
  <c r="S2345" i="12" s="1"/>
  <c r="W2345" i="12" s="1"/>
  <c r="AC2345" i="12" s="1"/>
  <c r="L2345" i="12"/>
  <c r="R2345" i="12" s="1"/>
  <c r="V2345" i="12" s="1"/>
  <c r="AB2345" i="12" s="1"/>
  <c r="N2341" i="12"/>
  <c r="T2341" i="12" s="1"/>
  <c r="X2341" i="12" s="1"/>
  <c r="AD2341" i="12" s="1"/>
  <c r="M2341" i="12"/>
  <c r="S2341" i="12" s="1"/>
  <c r="W2341" i="12" s="1"/>
  <c r="AC2341" i="12" s="1"/>
  <c r="L2341" i="12"/>
  <c r="R2341" i="12" s="1"/>
  <c r="V2341" i="12" s="1"/>
  <c r="AB2341" i="12" s="1"/>
  <c r="N2336" i="12"/>
  <c r="T2336" i="12" s="1"/>
  <c r="X2336" i="12" s="1"/>
  <c r="AD2336" i="12" s="1"/>
  <c r="M2336" i="12"/>
  <c r="S2336" i="12" s="1"/>
  <c r="W2336" i="12" s="1"/>
  <c r="AC2336" i="12" s="1"/>
  <c r="L2336" i="12"/>
  <c r="R2336" i="12" s="1"/>
  <c r="V2336" i="12" s="1"/>
  <c r="AB2336" i="12" s="1"/>
  <c r="N2332" i="12"/>
  <c r="T2332" i="12" s="1"/>
  <c r="X2332" i="12" s="1"/>
  <c r="AD2332" i="12" s="1"/>
  <c r="M2332" i="12"/>
  <c r="S2332" i="12" s="1"/>
  <c r="W2332" i="12" s="1"/>
  <c r="AC2332" i="12" s="1"/>
  <c r="L2332" i="12"/>
  <c r="R2332" i="12" s="1"/>
  <c r="V2332" i="12" s="1"/>
  <c r="AB2332" i="12" s="1"/>
  <c r="N2326" i="12"/>
  <c r="T2326" i="12" s="1"/>
  <c r="X2326" i="12" s="1"/>
  <c r="AD2326" i="12" s="1"/>
  <c r="M2326" i="12"/>
  <c r="S2326" i="12" s="1"/>
  <c r="W2326" i="12" s="1"/>
  <c r="AC2326" i="12" s="1"/>
  <c r="L2326" i="12"/>
  <c r="R2326" i="12" s="1"/>
  <c r="V2326" i="12" s="1"/>
  <c r="AB2326" i="12" s="1"/>
  <c r="N2323" i="12"/>
  <c r="T2323" i="12" s="1"/>
  <c r="X2323" i="12" s="1"/>
  <c r="AD2323" i="12" s="1"/>
  <c r="M2323" i="12"/>
  <c r="S2323" i="12" s="1"/>
  <c r="W2323" i="12" s="1"/>
  <c r="AC2323" i="12" s="1"/>
  <c r="L2323" i="12"/>
  <c r="R2323" i="12" s="1"/>
  <c r="V2323" i="12" s="1"/>
  <c r="AB2323" i="12" s="1"/>
  <c r="N2319" i="12"/>
  <c r="T2319" i="12" s="1"/>
  <c r="X2319" i="12" s="1"/>
  <c r="AD2319" i="12" s="1"/>
  <c r="M2319" i="12"/>
  <c r="S2319" i="12" s="1"/>
  <c r="W2319" i="12" s="1"/>
  <c r="AC2319" i="12" s="1"/>
  <c r="L2319" i="12"/>
  <c r="R2319" i="12" s="1"/>
  <c r="V2319" i="12" s="1"/>
  <c r="AB2319" i="12" s="1"/>
  <c r="N2315" i="12"/>
  <c r="T2315" i="12" s="1"/>
  <c r="X2315" i="12" s="1"/>
  <c r="AD2315" i="12" s="1"/>
  <c r="M2315" i="12"/>
  <c r="S2315" i="12" s="1"/>
  <c r="W2315" i="12" s="1"/>
  <c r="AC2315" i="12" s="1"/>
  <c r="L2315" i="12"/>
  <c r="R2315" i="12" s="1"/>
  <c r="V2315" i="12" s="1"/>
  <c r="AB2315" i="12" s="1"/>
  <c r="N2311" i="12"/>
  <c r="T2311" i="12" s="1"/>
  <c r="X2311" i="12" s="1"/>
  <c r="AD2311" i="12" s="1"/>
  <c r="M2311" i="12"/>
  <c r="S2311" i="12" s="1"/>
  <c r="W2311" i="12" s="1"/>
  <c r="AC2311" i="12" s="1"/>
  <c r="L2311" i="12"/>
  <c r="R2311" i="12" s="1"/>
  <c r="V2311" i="12" s="1"/>
  <c r="AB2311" i="12" s="1"/>
  <c r="N2307" i="12"/>
  <c r="T2307" i="12" s="1"/>
  <c r="X2307" i="12" s="1"/>
  <c r="AD2307" i="12" s="1"/>
  <c r="M2307" i="12"/>
  <c r="S2307" i="12" s="1"/>
  <c r="W2307" i="12" s="1"/>
  <c r="AC2307" i="12" s="1"/>
  <c r="L2307" i="12"/>
  <c r="R2307" i="12" s="1"/>
  <c r="V2307" i="12" s="1"/>
  <c r="AB2307" i="12" s="1"/>
  <c r="N2303" i="12"/>
  <c r="T2303" i="12" s="1"/>
  <c r="X2303" i="12" s="1"/>
  <c r="AD2303" i="12" s="1"/>
  <c r="M2303" i="12"/>
  <c r="S2303" i="12" s="1"/>
  <c r="W2303" i="12" s="1"/>
  <c r="AC2303" i="12" s="1"/>
  <c r="L2303" i="12"/>
  <c r="R2303" i="12" s="1"/>
  <c r="V2303" i="12" s="1"/>
  <c r="AB2303" i="12" s="1"/>
  <c r="N2300" i="12"/>
  <c r="T2300" i="12" s="1"/>
  <c r="X2300" i="12" s="1"/>
  <c r="AD2300" i="12" s="1"/>
  <c r="M2300" i="12"/>
  <c r="S2300" i="12" s="1"/>
  <c r="W2300" i="12" s="1"/>
  <c r="AC2300" i="12" s="1"/>
  <c r="L2300" i="12"/>
  <c r="R2300" i="12" s="1"/>
  <c r="V2300" i="12" s="1"/>
  <c r="AB2300" i="12" s="1"/>
  <c r="N2297" i="12"/>
  <c r="T2297" i="12" s="1"/>
  <c r="X2297" i="12" s="1"/>
  <c r="AD2297" i="12" s="1"/>
  <c r="M2297" i="12"/>
  <c r="S2297" i="12" s="1"/>
  <c r="W2297" i="12" s="1"/>
  <c r="AC2297" i="12" s="1"/>
  <c r="L2297" i="12"/>
  <c r="R2297" i="12" s="1"/>
  <c r="V2297" i="12" s="1"/>
  <c r="AB2297" i="12" s="1"/>
  <c r="N2293" i="12"/>
  <c r="T2293" i="12" s="1"/>
  <c r="X2293" i="12" s="1"/>
  <c r="AD2293" i="12" s="1"/>
  <c r="M2293" i="12"/>
  <c r="S2293" i="12" s="1"/>
  <c r="W2293" i="12" s="1"/>
  <c r="AC2293" i="12" s="1"/>
  <c r="L2293" i="12"/>
  <c r="R2293" i="12" s="1"/>
  <c r="V2293" i="12" s="1"/>
  <c r="AB2293" i="12" s="1"/>
  <c r="N2289" i="12"/>
  <c r="T2289" i="12" s="1"/>
  <c r="X2289" i="12" s="1"/>
  <c r="AD2289" i="12" s="1"/>
  <c r="M2289" i="12"/>
  <c r="S2289" i="12" s="1"/>
  <c r="W2289" i="12" s="1"/>
  <c r="AC2289" i="12" s="1"/>
  <c r="N2285" i="12"/>
  <c r="T2285" i="12" s="1"/>
  <c r="X2285" i="12" s="1"/>
  <c r="AD2285" i="12" s="1"/>
  <c r="M2285" i="12"/>
  <c r="S2285" i="12" s="1"/>
  <c r="W2285" i="12" s="1"/>
  <c r="AC2285" i="12" s="1"/>
  <c r="L2285" i="12"/>
  <c r="R2285" i="12" s="1"/>
  <c r="V2285" i="12" s="1"/>
  <c r="AB2285" i="12" s="1"/>
  <c r="N2282" i="12"/>
  <c r="T2282" i="12" s="1"/>
  <c r="X2282" i="12" s="1"/>
  <c r="AD2282" i="12" s="1"/>
  <c r="M2282" i="12"/>
  <c r="S2282" i="12" s="1"/>
  <c r="W2282" i="12" s="1"/>
  <c r="AC2282" i="12" s="1"/>
  <c r="L2282" i="12"/>
  <c r="R2282" i="12" s="1"/>
  <c r="V2282" i="12" s="1"/>
  <c r="AB2282" i="12" s="1"/>
  <c r="N2278" i="12"/>
  <c r="T2278" i="12" s="1"/>
  <c r="X2278" i="12" s="1"/>
  <c r="AD2278" i="12" s="1"/>
  <c r="M2278" i="12"/>
  <c r="S2278" i="12" s="1"/>
  <c r="W2278" i="12" s="1"/>
  <c r="AC2278" i="12" s="1"/>
  <c r="L2278" i="12"/>
  <c r="R2278" i="12" s="1"/>
  <c r="V2278" i="12" s="1"/>
  <c r="AB2278" i="12" s="1"/>
  <c r="N2274" i="12"/>
  <c r="T2274" i="12" s="1"/>
  <c r="X2274" i="12" s="1"/>
  <c r="AD2274" i="12" s="1"/>
  <c r="M2274" i="12"/>
  <c r="S2274" i="12" s="1"/>
  <c r="W2274" i="12" s="1"/>
  <c r="AC2274" i="12" s="1"/>
  <c r="L2274" i="12"/>
  <c r="R2274" i="12" s="1"/>
  <c r="V2274" i="12" s="1"/>
  <c r="AB2274" i="12" s="1"/>
  <c r="N2270" i="12"/>
  <c r="T2270" i="12" s="1"/>
  <c r="X2270" i="12" s="1"/>
  <c r="AD2270" i="12" s="1"/>
  <c r="M2270" i="12"/>
  <c r="S2270" i="12" s="1"/>
  <c r="W2270" i="12" s="1"/>
  <c r="AC2270" i="12" s="1"/>
  <c r="L2270" i="12"/>
  <c r="R2270" i="12" s="1"/>
  <c r="V2270" i="12" s="1"/>
  <c r="AB2270" i="12" s="1"/>
  <c r="N2267" i="12"/>
  <c r="T2267" i="12" s="1"/>
  <c r="X2267" i="12" s="1"/>
  <c r="AD2267" i="12" s="1"/>
  <c r="M2267" i="12"/>
  <c r="S2267" i="12" s="1"/>
  <c r="W2267" i="12" s="1"/>
  <c r="AC2267" i="12" s="1"/>
  <c r="L2267" i="12"/>
  <c r="R2267" i="12" s="1"/>
  <c r="V2267" i="12" s="1"/>
  <c r="AB2267" i="12" s="1"/>
  <c r="N2263" i="12"/>
  <c r="T2263" i="12" s="1"/>
  <c r="X2263" i="12" s="1"/>
  <c r="AD2263" i="12" s="1"/>
  <c r="M2263" i="12"/>
  <c r="S2263" i="12" s="1"/>
  <c r="W2263" i="12" s="1"/>
  <c r="AC2263" i="12" s="1"/>
  <c r="L2263" i="12"/>
  <c r="R2263" i="12" s="1"/>
  <c r="V2263" i="12" s="1"/>
  <c r="AB2263" i="12" s="1"/>
  <c r="N2259" i="12"/>
  <c r="T2259" i="12" s="1"/>
  <c r="X2259" i="12" s="1"/>
  <c r="AD2259" i="12" s="1"/>
  <c r="M2259" i="12"/>
  <c r="S2259" i="12" s="1"/>
  <c r="W2259" i="12" s="1"/>
  <c r="AC2259" i="12" s="1"/>
  <c r="L2259" i="12"/>
  <c r="R2259" i="12" s="1"/>
  <c r="V2259" i="12" s="1"/>
  <c r="AB2259" i="12" s="1"/>
  <c r="N2255" i="12"/>
  <c r="T2255" i="12" s="1"/>
  <c r="X2255" i="12" s="1"/>
  <c r="AD2255" i="12" s="1"/>
  <c r="M2255" i="12"/>
  <c r="S2255" i="12" s="1"/>
  <c r="W2255" i="12" s="1"/>
  <c r="AC2255" i="12" s="1"/>
  <c r="L2255" i="12"/>
  <c r="R2255" i="12" s="1"/>
  <c r="V2255" i="12" s="1"/>
  <c r="AB2255" i="12" s="1"/>
  <c r="N2251" i="12"/>
  <c r="T2251" i="12" s="1"/>
  <c r="X2251" i="12" s="1"/>
  <c r="AD2251" i="12" s="1"/>
  <c r="M2251" i="12"/>
  <c r="S2251" i="12" s="1"/>
  <c r="W2251" i="12" s="1"/>
  <c r="AC2251" i="12" s="1"/>
  <c r="L2251" i="12"/>
  <c r="R2251" i="12" s="1"/>
  <c r="V2251" i="12" s="1"/>
  <c r="AB2251" i="12" s="1"/>
  <c r="N2247" i="12"/>
  <c r="T2247" i="12" s="1"/>
  <c r="X2247" i="12" s="1"/>
  <c r="AD2247" i="12" s="1"/>
  <c r="M2247" i="12"/>
  <c r="S2247" i="12" s="1"/>
  <c r="W2247" i="12" s="1"/>
  <c r="AC2247" i="12" s="1"/>
  <c r="L2247" i="12"/>
  <c r="R2247" i="12" s="1"/>
  <c r="V2247" i="12" s="1"/>
  <c r="AB2247" i="12" s="1"/>
  <c r="N2243" i="12"/>
  <c r="T2243" i="12" s="1"/>
  <c r="X2243" i="12" s="1"/>
  <c r="AD2243" i="12" s="1"/>
  <c r="M2243" i="12"/>
  <c r="S2243" i="12" s="1"/>
  <c r="W2243" i="12" s="1"/>
  <c r="AC2243" i="12" s="1"/>
  <c r="L2243" i="12"/>
  <c r="R2243" i="12" s="1"/>
  <c r="V2243" i="12" s="1"/>
  <c r="AB2243" i="12" s="1"/>
  <c r="N2241" i="12"/>
  <c r="T2241" i="12" s="1"/>
  <c r="X2241" i="12" s="1"/>
  <c r="AD2241" i="12" s="1"/>
  <c r="M2241" i="12"/>
  <c r="S2241" i="12" s="1"/>
  <c r="W2241" i="12" s="1"/>
  <c r="AC2241" i="12" s="1"/>
  <c r="L2241" i="12"/>
  <c r="R2241" i="12" s="1"/>
  <c r="V2241" i="12" s="1"/>
  <c r="AB2241" i="12" s="1"/>
  <c r="N2237" i="12"/>
  <c r="T2237" i="12" s="1"/>
  <c r="X2237" i="12" s="1"/>
  <c r="AD2237" i="12" s="1"/>
  <c r="M2237" i="12"/>
  <c r="S2237" i="12" s="1"/>
  <c r="W2237" i="12" s="1"/>
  <c r="AC2237" i="12" s="1"/>
  <c r="L2237" i="12"/>
  <c r="R2237" i="12" s="1"/>
  <c r="V2237" i="12" s="1"/>
  <c r="AB2237" i="12" s="1"/>
  <c r="N2233" i="12"/>
  <c r="T2233" i="12" s="1"/>
  <c r="X2233" i="12" s="1"/>
  <c r="AD2233" i="12" s="1"/>
  <c r="M2233" i="12"/>
  <c r="S2233" i="12" s="1"/>
  <c r="W2233" i="12" s="1"/>
  <c r="AC2233" i="12" s="1"/>
  <c r="L2233" i="12"/>
  <c r="R2233" i="12" s="1"/>
  <c r="V2233" i="12" s="1"/>
  <c r="AB2233" i="12" s="1"/>
  <c r="N2229" i="12"/>
  <c r="T2229" i="12" s="1"/>
  <c r="X2229" i="12" s="1"/>
  <c r="AD2229" i="12" s="1"/>
  <c r="M2229" i="12"/>
  <c r="S2229" i="12" s="1"/>
  <c r="W2229" i="12" s="1"/>
  <c r="AC2229" i="12" s="1"/>
  <c r="L2229" i="12"/>
  <c r="R2229" i="12" s="1"/>
  <c r="V2229" i="12" s="1"/>
  <c r="AB2229" i="12" s="1"/>
  <c r="N2226" i="12"/>
  <c r="T2226" i="12" s="1"/>
  <c r="X2226" i="12" s="1"/>
  <c r="AD2226" i="12" s="1"/>
  <c r="M2226" i="12"/>
  <c r="S2226" i="12" s="1"/>
  <c r="W2226" i="12" s="1"/>
  <c r="AC2226" i="12" s="1"/>
  <c r="L2226" i="12"/>
  <c r="R2226" i="12" s="1"/>
  <c r="V2226" i="12" s="1"/>
  <c r="AB2226" i="12" s="1"/>
  <c r="N2223" i="12"/>
  <c r="T2223" i="12" s="1"/>
  <c r="X2223" i="12" s="1"/>
  <c r="AD2223" i="12" s="1"/>
  <c r="M2223" i="12"/>
  <c r="S2223" i="12" s="1"/>
  <c r="W2223" i="12" s="1"/>
  <c r="AC2223" i="12" s="1"/>
  <c r="L2223" i="12"/>
  <c r="R2223" i="12" s="1"/>
  <c r="V2223" i="12" s="1"/>
  <c r="AB2223" i="12" s="1"/>
  <c r="N2219" i="12"/>
  <c r="T2219" i="12" s="1"/>
  <c r="X2219" i="12" s="1"/>
  <c r="AD2219" i="12" s="1"/>
  <c r="M2219" i="12"/>
  <c r="S2219" i="12" s="1"/>
  <c r="W2219" i="12" s="1"/>
  <c r="AC2219" i="12" s="1"/>
  <c r="L2219" i="12"/>
  <c r="R2219" i="12" s="1"/>
  <c r="V2219" i="12" s="1"/>
  <c r="AB2219" i="12" s="1"/>
  <c r="N2216" i="12"/>
  <c r="T2216" i="12" s="1"/>
  <c r="X2216" i="12" s="1"/>
  <c r="AD2216" i="12" s="1"/>
  <c r="M2216" i="12"/>
  <c r="S2216" i="12" s="1"/>
  <c r="W2216" i="12" s="1"/>
  <c r="AC2216" i="12" s="1"/>
  <c r="L2216" i="12"/>
  <c r="R2216" i="12" s="1"/>
  <c r="V2216" i="12" s="1"/>
  <c r="AB2216" i="12" s="1"/>
  <c r="N2212" i="12"/>
  <c r="T2212" i="12" s="1"/>
  <c r="X2212" i="12" s="1"/>
  <c r="AD2212" i="12" s="1"/>
  <c r="M2212" i="12"/>
  <c r="S2212" i="12" s="1"/>
  <c r="W2212" i="12" s="1"/>
  <c r="AC2212" i="12" s="1"/>
  <c r="L2212" i="12"/>
  <c r="R2212" i="12" s="1"/>
  <c r="V2212" i="12" s="1"/>
  <c r="AB2212" i="12" s="1"/>
  <c r="N2208" i="12"/>
  <c r="T2208" i="12" s="1"/>
  <c r="X2208" i="12" s="1"/>
  <c r="AD2208" i="12" s="1"/>
  <c r="M2208" i="12"/>
  <c r="S2208" i="12" s="1"/>
  <c r="W2208" i="12" s="1"/>
  <c r="AC2208" i="12" s="1"/>
  <c r="L2208" i="12"/>
  <c r="R2208" i="12" s="1"/>
  <c r="V2208" i="12" s="1"/>
  <c r="AB2208" i="12" s="1"/>
  <c r="N2204" i="12"/>
  <c r="T2204" i="12" s="1"/>
  <c r="X2204" i="12" s="1"/>
  <c r="AD2204" i="12" s="1"/>
  <c r="M2204" i="12"/>
  <c r="S2204" i="12" s="1"/>
  <c r="W2204" i="12" s="1"/>
  <c r="AC2204" i="12" s="1"/>
  <c r="L2204" i="12"/>
  <c r="R2204" i="12" s="1"/>
  <c r="V2204" i="12" s="1"/>
  <c r="AB2204" i="12" s="1"/>
  <c r="N2200" i="12"/>
  <c r="T2200" i="12" s="1"/>
  <c r="X2200" i="12" s="1"/>
  <c r="AD2200" i="12" s="1"/>
  <c r="M2200" i="12"/>
  <c r="S2200" i="12" s="1"/>
  <c r="W2200" i="12" s="1"/>
  <c r="AC2200" i="12" s="1"/>
  <c r="L2200" i="12"/>
  <c r="R2200" i="12" s="1"/>
  <c r="V2200" i="12" s="1"/>
  <c r="AB2200" i="12" s="1"/>
  <c r="N2192" i="12"/>
  <c r="T2192" i="12" s="1"/>
  <c r="X2192" i="12" s="1"/>
  <c r="AD2192" i="12" s="1"/>
  <c r="M2192" i="12"/>
  <c r="S2192" i="12" s="1"/>
  <c r="W2192" i="12" s="1"/>
  <c r="AC2192" i="12" s="1"/>
  <c r="L2192" i="12"/>
  <c r="R2192" i="12" s="1"/>
  <c r="V2192" i="12" s="1"/>
  <c r="AB2192" i="12" s="1"/>
  <c r="N2180" i="12"/>
  <c r="T2180" i="12" s="1"/>
  <c r="X2180" i="12" s="1"/>
  <c r="AD2180" i="12" s="1"/>
  <c r="M2180" i="12"/>
  <c r="S2180" i="12" s="1"/>
  <c r="W2180" i="12" s="1"/>
  <c r="AC2180" i="12" s="1"/>
  <c r="L2180" i="12"/>
  <c r="R2180" i="12" s="1"/>
  <c r="V2180" i="12" s="1"/>
  <c r="AB2180" i="12" s="1"/>
  <c r="N2176" i="12"/>
  <c r="T2176" i="12" s="1"/>
  <c r="X2176" i="12" s="1"/>
  <c r="AD2176" i="12" s="1"/>
  <c r="M2176" i="12"/>
  <c r="S2176" i="12" s="1"/>
  <c r="W2176" i="12" s="1"/>
  <c r="AC2176" i="12" s="1"/>
  <c r="L2176" i="12"/>
  <c r="R2176" i="12" s="1"/>
  <c r="V2176" i="12" s="1"/>
  <c r="AB2176" i="12" s="1"/>
  <c r="N2173" i="12"/>
  <c r="T2173" i="12" s="1"/>
  <c r="X2173" i="12" s="1"/>
  <c r="AD2173" i="12" s="1"/>
  <c r="M2173" i="12"/>
  <c r="S2173" i="12" s="1"/>
  <c r="W2173" i="12" s="1"/>
  <c r="AC2173" i="12" s="1"/>
  <c r="L2173" i="12"/>
  <c r="R2173" i="12" s="1"/>
  <c r="V2173" i="12" s="1"/>
  <c r="AB2173" i="12" s="1"/>
  <c r="N2169" i="12"/>
  <c r="T2169" i="12" s="1"/>
  <c r="X2169" i="12" s="1"/>
  <c r="AD2169" i="12" s="1"/>
  <c r="M2169" i="12"/>
  <c r="S2169" i="12" s="1"/>
  <c r="W2169" i="12" s="1"/>
  <c r="AC2169" i="12" s="1"/>
  <c r="L2169" i="12"/>
  <c r="R2169" i="12" s="1"/>
  <c r="V2169" i="12" s="1"/>
  <c r="AB2169" i="12" s="1"/>
  <c r="N2165" i="12"/>
  <c r="T2165" i="12" s="1"/>
  <c r="X2165" i="12" s="1"/>
  <c r="AD2165" i="12" s="1"/>
  <c r="M2165" i="12"/>
  <c r="S2165" i="12" s="1"/>
  <c r="W2165" i="12" s="1"/>
  <c r="AC2165" i="12" s="1"/>
  <c r="N2161" i="12"/>
  <c r="T2161" i="12" s="1"/>
  <c r="X2161" i="12" s="1"/>
  <c r="AD2161" i="12" s="1"/>
  <c r="M2161" i="12"/>
  <c r="S2161" i="12" s="1"/>
  <c r="W2161" i="12" s="1"/>
  <c r="AC2161" i="12" s="1"/>
  <c r="L2161" i="12"/>
  <c r="R2161" i="12" s="1"/>
  <c r="V2161" i="12" s="1"/>
  <c r="AB2161" i="12" s="1"/>
  <c r="N2158" i="12"/>
  <c r="T2158" i="12" s="1"/>
  <c r="X2158" i="12" s="1"/>
  <c r="AD2158" i="12" s="1"/>
  <c r="M2158" i="12"/>
  <c r="S2158" i="12" s="1"/>
  <c r="W2158" i="12" s="1"/>
  <c r="AC2158" i="12" s="1"/>
  <c r="N2155" i="12"/>
  <c r="T2155" i="12" s="1"/>
  <c r="X2155" i="12" s="1"/>
  <c r="AD2155" i="12" s="1"/>
  <c r="M2155" i="12"/>
  <c r="S2155" i="12" s="1"/>
  <c r="W2155" i="12" s="1"/>
  <c r="AC2155" i="12" s="1"/>
  <c r="L2155" i="12"/>
  <c r="R2155" i="12" s="1"/>
  <c r="V2155" i="12" s="1"/>
  <c r="AB2155" i="12" s="1"/>
  <c r="N2150" i="12"/>
  <c r="T2150" i="12" s="1"/>
  <c r="X2150" i="12" s="1"/>
  <c r="AD2150" i="12" s="1"/>
  <c r="M2150" i="12"/>
  <c r="S2150" i="12" s="1"/>
  <c r="W2150" i="12" s="1"/>
  <c r="AC2150" i="12" s="1"/>
  <c r="L2150" i="12"/>
  <c r="R2150" i="12" s="1"/>
  <c r="V2150" i="12" s="1"/>
  <c r="AB2150" i="12" s="1"/>
  <c r="N2146" i="12"/>
  <c r="T2146" i="12" s="1"/>
  <c r="X2146" i="12" s="1"/>
  <c r="AD2146" i="12" s="1"/>
  <c r="M2146" i="12"/>
  <c r="S2146" i="12" s="1"/>
  <c r="W2146" i="12" s="1"/>
  <c r="AC2146" i="12" s="1"/>
  <c r="L2146" i="12"/>
  <c r="R2146" i="12" s="1"/>
  <c r="V2146" i="12" s="1"/>
  <c r="AB2146" i="12" s="1"/>
  <c r="N2141" i="12"/>
  <c r="T2141" i="12" s="1"/>
  <c r="X2141" i="12" s="1"/>
  <c r="AD2141" i="12" s="1"/>
  <c r="M2141" i="12"/>
  <c r="S2141" i="12" s="1"/>
  <c r="W2141" i="12" s="1"/>
  <c r="AC2141" i="12" s="1"/>
  <c r="L2141" i="12"/>
  <c r="R2141" i="12" s="1"/>
  <c r="V2141" i="12" s="1"/>
  <c r="AB2141" i="12" s="1"/>
  <c r="N2137" i="12"/>
  <c r="T2137" i="12" s="1"/>
  <c r="X2137" i="12" s="1"/>
  <c r="AD2137" i="12" s="1"/>
  <c r="M2137" i="12"/>
  <c r="S2137" i="12" s="1"/>
  <c r="W2137" i="12" s="1"/>
  <c r="AC2137" i="12" s="1"/>
  <c r="L2137" i="12"/>
  <c r="R2137" i="12" s="1"/>
  <c r="V2137" i="12" s="1"/>
  <c r="AB2137" i="12" s="1"/>
  <c r="N2130" i="12"/>
  <c r="T2130" i="12" s="1"/>
  <c r="X2130" i="12" s="1"/>
  <c r="AD2130" i="12" s="1"/>
  <c r="M2130" i="12"/>
  <c r="S2130" i="12" s="1"/>
  <c r="W2130" i="12" s="1"/>
  <c r="AC2130" i="12" s="1"/>
  <c r="L2130" i="12"/>
  <c r="R2130" i="12" s="1"/>
  <c r="V2130" i="12" s="1"/>
  <c r="AB2130" i="12" s="1"/>
  <c r="N2127" i="12"/>
  <c r="T2127" i="12" s="1"/>
  <c r="X2127" i="12" s="1"/>
  <c r="AD2127" i="12" s="1"/>
  <c r="M2127" i="12"/>
  <c r="S2127" i="12" s="1"/>
  <c r="W2127" i="12" s="1"/>
  <c r="AC2127" i="12" s="1"/>
  <c r="L2127" i="12"/>
  <c r="R2127" i="12" s="1"/>
  <c r="V2127" i="12" s="1"/>
  <c r="AB2127" i="12" s="1"/>
  <c r="N2124" i="12"/>
  <c r="T2124" i="12" s="1"/>
  <c r="X2124" i="12" s="1"/>
  <c r="AD2124" i="12" s="1"/>
  <c r="M2124" i="12"/>
  <c r="S2124" i="12" s="1"/>
  <c r="W2124" i="12" s="1"/>
  <c r="AC2124" i="12" s="1"/>
  <c r="L2124" i="12"/>
  <c r="R2124" i="12" s="1"/>
  <c r="V2124" i="12" s="1"/>
  <c r="AB2124" i="12" s="1"/>
  <c r="N2119" i="12"/>
  <c r="T2119" i="12" s="1"/>
  <c r="X2119" i="12" s="1"/>
  <c r="AD2119" i="12" s="1"/>
  <c r="M2119" i="12"/>
  <c r="S2119" i="12" s="1"/>
  <c r="W2119" i="12" s="1"/>
  <c r="AC2119" i="12" s="1"/>
  <c r="L2119" i="12"/>
  <c r="R2119" i="12" s="1"/>
  <c r="V2119" i="12" s="1"/>
  <c r="AB2119" i="12" s="1"/>
  <c r="N2116" i="12"/>
  <c r="T2116" i="12" s="1"/>
  <c r="X2116" i="12" s="1"/>
  <c r="AD2116" i="12" s="1"/>
  <c r="M2116" i="12"/>
  <c r="S2116" i="12" s="1"/>
  <c r="W2116" i="12" s="1"/>
  <c r="AC2116" i="12" s="1"/>
  <c r="L2116" i="12"/>
  <c r="R2116" i="12" s="1"/>
  <c r="V2116" i="12" s="1"/>
  <c r="AB2116" i="12" s="1"/>
  <c r="N2113" i="12"/>
  <c r="T2113" i="12" s="1"/>
  <c r="X2113" i="12" s="1"/>
  <c r="AD2113" i="12" s="1"/>
  <c r="M2113" i="12"/>
  <c r="S2113" i="12" s="1"/>
  <c r="W2113" i="12" s="1"/>
  <c r="AC2113" i="12" s="1"/>
  <c r="L2113" i="12"/>
  <c r="R2113" i="12" s="1"/>
  <c r="V2113" i="12" s="1"/>
  <c r="AB2113" i="12" s="1"/>
  <c r="M2108" i="12"/>
  <c r="S2108" i="12" s="1"/>
  <c r="W2108" i="12" s="1"/>
  <c r="AC2108" i="12" s="1"/>
  <c r="L2108" i="12"/>
  <c r="R2108" i="12" s="1"/>
  <c r="V2108" i="12" s="1"/>
  <c r="AB2108" i="12" s="1"/>
  <c r="N2105" i="12"/>
  <c r="T2105" i="12" s="1"/>
  <c r="X2105" i="12" s="1"/>
  <c r="AD2105" i="12" s="1"/>
  <c r="M2105" i="12"/>
  <c r="S2105" i="12" s="1"/>
  <c r="W2105" i="12" s="1"/>
  <c r="AC2105" i="12" s="1"/>
  <c r="L2105" i="12"/>
  <c r="R2105" i="12" s="1"/>
  <c r="V2105" i="12" s="1"/>
  <c r="AB2105" i="12" s="1"/>
  <c r="N2101" i="12"/>
  <c r="T2101" i="12" s="1"/>
  <c r="X2101" i="12" s="1"/>
  <c r="AD2101" i="12" s="1"/>
  <c r="M2101" i="12"/>
  <c r="S2101" i="12" s="1"/>
  <c r="W2101" i="12" s="1"/>
  <c r="AC2101" i="12" s="1"/>
  <c r="L2101" i="12"/>
  <c r="R2101" i="12" s="1"/>
  <c r="V2101" i="12" s="1"/>
  <c r="AB2101" i="12" s="1"/>
  <c r="N2100" i="12"/>
  <c r="T2100" i="12" s="1"/>
  <c r="X2100" i="12" s="1"/>
  <c r="AD2100" i="12" s="1"/>
  <c r="M2100" i="12"/>
  <c r="S2100" i="12" s="1"/>
  <c r="W2100" i="12" s="1"/>
  <c r="AC2100" i="12" s="1"/>
  <c r="L2100" i="12"/>
  <c r="R2100" i="12" s="1"/>
  <c r="V2100" i="12" s="1"/>
  <c r="AB2100" i="12" s="1"/>
  <c r="N2099" i="12"/>
  <c r="T2099" i="12" s="1"/>
  <c r="X2099" i="12" s="1"/>
  <c r="AD2099" i="12" s="1"/>
  <c r="M2099" i="12"/>
  <c r="S2099" i="12" s="1"/>
  <c r="W2099" i="12" s="1"/>
  <c r="AC2099" i="12" s="1"/>
  <c r="L2099" i="12"/>
  <c r="R2099" i="12" s="1"/>
  <c r="V2099" i="12" s="1"/>
  <c r="AB2099" i="12" s="1"/>
  <c r="N2098" i="12"/>
  <c r="T2098" i="12" s="1"/>
  <c r="X2098" i="12" s="1"/>
  <c r="AD2098" i="12" s="1"/>
  <c r="M2098" i="12"/>
  <c r="S2098" i="12" s="1"/>
  <c r="W2098" i="12" s="1"/>
  <c r="AC2098" i="12" s="1"/>
  <c r="L2098" i="12"/>
  <c r="R2098" i="12" s="1"/>
  <c r="V2098" i="12" s="1"/>
  <c r="AB2098" i="12" s="1"/>
  <c r="N2095" i="12"/>
  <c r="T2095" i="12" s="1"/>
  <c r="X2095" i="12" s="1"/>
  <c r="AD2095" i="12" s="1"/>
  <c r="M2095" i="12"/>
  <c r="S2095" i="12" s="1"/>
  <c r="W2095" i="12" s="1"/>
  <c r="AC2095" i="12" s="1"/>
  <c r="L2095" i="12"/>
  <c r="R2095" i="12" s="1"/>
  <c r="V2095" i="12" s="1"/>
  <c r="AB2095" i="12" s="1"/>
  <c r="N2094" i="12"/>
  <c r="T2094" i="12" s="1"/>
  <c r="X2094" i="12" s="1"/>
  <c r="AD2094" i="12" s="1"/>
  <c r="M2094" i="12"/>
  <c r="S2094" i="12" s="1"/>
  <c r="W2094" i="12" s="1"/>
  <c r="AC2094" i="12" s="1"/>
  <c r="L2094" i="12"/>
  <c r="R2094" i="12" s="1"/>
  <c r="V2094" i="12" s="1"/>
  <c r="AB2094" i="12" s="1"/>
  <c r="N2093" i="12"/>
  <c r="T2093" i="12" s="1"/>
  <c r="X2093" i="12" s="1"/>
  <c r="AD2093" i="12" s="1"/>
  <c r="M2093" i="12"/>
  <c r="S2093" i="12" s="1"/>
  <c r="W2093" i="12" s="1"/>
  <c r="AC2093" i="12" s="1"/>
  <c r="L2093" i="12"/>
  <c r="R2093" i="12" s="1"/>
  <c r="V2093" i="12" s="1"/>
  <c r="AB2093" i="12" s="1"/>
  <c r="N2092" i="12"/>
  <c r="T2092" i="12" s="1"/>
  <c r="X2092" i="12" s="1"/>
  <c r="AD2092" i="12" s="1"/>
  <c r="M2092" i="12"/>
  <c r="S2092" i="12" s="1"/>
  <c r="W2092" i="12" s="1"/>
  <c r="AC2092" i="12" s="1"/>
  <c r="L2092" i="12"/>
  <c r="R2092" i="12" s="1"/>
  <c r="V2092" i="12" s="1"/>
  <c r="AB2092" i="12" s="1"/>
  <c r="N2086" i="12"/>
  <c r="T2086" i="12" s="1"/>
  <c r="X2086" i="12" s="1"/>
  <c r="AD2086" i="12" s="1"/>
  <c r="M2086" i="12"/>
  <c r="S2086" i="12" s="1"/>
  <c r="W2086" i="12" s="1"/>
  <c r="AC2086" i="12" s="1"/>
  <c r="L2086" i="12"/>
  <c r="R2086" i="12" s="1"/>
  <c r="V2086" i="12" s="1"/>
  <c r="AB2086" i="12" s="1"/>
  <c r="N2082" i="12"/>
  <c r="T2082" i="12" s="1"/>
  <c r="X2082" i="12" s="1"/>
  <c r="AD2082" i="12" s="1"/>
  <c r="M2082" i="12"/>
  <c r="S2082" i="12" s="1"/>
  <c r="W2082" i="12" s="1"/>
  <c r="AC2082" i="12" s="1"/>
  <c r="L2082" i="12"/>
  <c r="R2082" i="12" s="1"/>
  <c r="V2082" i="12" s="1"/>
  <c r="AB2082" i="12" s="1"/>
  <c r="N2076" i="12"/>
  <c r="T2076" i="12" s="1"/>
  <c r="X2076" i="12" s="1"/>
  <c r="AD2076" i="12" s="1"/>
  <c r="M2076" i="12"/>
  <c r="S2076" i="12" s="1"/>
  <c r="W2076" i="12" s="1"/>
  <c r="AC2076" i="12" s="1"/>
  <c r="L2076" i="12"/>
  <c r="R2076" i="12" s="1"/>
  <c r="V2076" i="12" s="1"/>
  <c r="AB2076" i="12" s="1"/>
  <c r="N2072" i="12"/>
  <c r="T2072" i="12" s="1"/>
  <c r="X2072" i="12" s="1"/>
  <c r="AD2072" i="12" s="1"/>
  <c r="M2072" i="12"/>
  <c r="S2072" i="12" s="1"/>
  <c r="W2072" i="12" s="1"/>
  <c r="AC2072" i="12" s="1"/>
  <c r="L2072" i="12"/>
  <c r="R2072" i="12" s="1"/>
  <c r="V2072" i="12" s="1"/>
  <c r="AB2072" i="12" s="1"/>
  <c r="N2068" i="12"/>
  <c r="T2068" i="12" s="1"/>
  <c r="X2068" i="12" s="1"/>
  <c r="AD2068" i="12" s="1"/>
  <c r="M2068" i="12"/>
  <c r="S2068" i="12" s="1"/>
  <c r="W2068" i="12" s="1"/>
  <c r="AC2068" i="12" s="1"/>
  <c r="L2068" i="12"/>
  <c r="R2068" i="12" s="1"/>
  <c r="V2068" i="12" s="1"/>
  <c r="AB2068" i="12" s="1"/>
  <c r="N2065" i="12"/>
  <c r="T2065" i="12" s="1"/>
  <c r="X2065" i="12" s="1"/>
  <c r="AD2065" i="12" s="1"/>
  <c r="M2065" i="12"/>
  <c r="S2065" i="12" s="1"/>
  <c r="W2065" i="12" s="1"/>
  <c r="AC2065" i="12" s="1"/>
  <c r="L2065" i="12"/>
  <c r="R2065" i="12" s="1"/>
  <c r="V2065" i="12" s="1"/>
  <c r="AB2065" i="12" s="1"/>
  <c r="N2058" i="12"/>
  <c r="T2058" i="12" s="1"/>
  <c r="X2058" i="12" s="1"/>
  <c r="AD2058" i="12" s="1"/>
  <c r="M2058" i="12"/>
  <c r="S2058" i="12" s="1"/>
  <c r="W2058" i="12" s="1"/>
  <c r="AC2058" i="12" s="1"/>
  <c r="L2058" i="12"/>
  <c r="R2058" i="12" s="1"/>
  <c r="V2058" i="12" s="1"/>
  <c r="AB2058" i="12" s="1"/>
  <c r="N2054" i="12"/>
  <c r="T2054" i="12" s="1"/>
  <c r="X2054" i="12" s="1"/>
  <c r="AD2054" i="12" s="1"/>
  <c r="M2054" i="12"/>
  <c r="S2054" i="12" s="1"/>
  <c r="W2054" i="12" s="1"/>
  <c r="AC2054" i="12" s="1"/>
  <c r="L2054" i="12"/>
  <c r="R2054" i="12" s="1"/>
  <c r="V2054" i="12" s="1"/>
  <c r="AB2054" i="12" s="1"/>
  <c r="N2048" i="12"/>
  <c r="T2048" i="12" s="1"/>
  <c r="X2048" i="12" s="1"/>
  <c r="AD2048" i="12" s="1"/>
  <c r="M2048" i="12"/>
  <c r="S2048" i="12" s="1"/>
  <c r="W2048" i="12" s="1"/>
  <c r="AC2048" i="12" s="1"/>
  <c r="L2048" i="12"/>
  <c r="R2048" i="12" s="1"/>
  <c r="V2048" i="12" s="1"/>
  <c r="AB2048" i="12" s="1"/>
  <c r="N2043" i="12"/>
  <c r="T2043" i="12" s="1"/>
  <c r="X2043" i="12" s="1"/>
  <c r="AD2043" i="12" s="1"/>
  <c r="M2043" i="12"/>
  <c r="S2043" i="12" s="1"/>
  <c r="W2043" i="12" s="1"/>
  <c r="AC2043" i="12" s="1"/>
  <c r="L2043" i="12"/>
  <c r="R2043" i="12" s="1"/>
  <c r="V2043" i="12" s="1"/>
  <c r="AB2043" i="12" s="1"/>
  <c r="N2040" i="12"/>
  <c r="T2040" i="12" s="1"/>
  <c r="X2040" i="12" s="1"/>
  <c r="AD2040" i="12" s="1"/>
  <c r="M2040" i="12"/>
  <c r="S2040" i="12" s="1"/>
  <c r="W2040" i="12" s="1"/>
  <c r="AC2040" i="12" s="1"/>
  <c r="L2040" i="12"/>
  <c r="R2040" i="12" s="1"/>
  <c r="V2040" i="12" s="1"/>
  <c r="AB2040" i="12" s="1"/>
  <c r="N2036" i="12"/>
  <c r="T2036" i="12" s="1"/>
  <c r="X2036" i="12" s="1"/>
  <c r="AD2036" i="12" s="1"/>
  <c r="M2036" i="12"/>
  <c r="S2036" i="12" s="1"/>
  <c r="W2036" i="12" s="1"/>
  <c r="AC2036" i="12" s="1"/>
  <c r="L2036" i="12"/>
  <c r="R2036" i="12" s="1"/>
  <c r="V2036" i="12" s="1"/>
  <c r="AB2036" i="12" s="1"/>
  <c r="N2031" i="12"/>
  <c r="T2031" i="12" s="1"/>
  <c r="X2031" i="12" s="1"/>
  <c r="AD2031" i="12" s="1"/>
  <c r="M2031" i="12"/>
  <c r="S2031" i="12" s="1"/>
  <c r="W2031" i="12" s="1"/>
  <c r="AC2031" i="12" s="1"/>
  <c r="L2031" i="12"/>
  <c r="R2031" i="12" s="1"/>
  <c r="V2031" i="12" s="1"/>
  <c r="AB2031" i="12" s="1"/>
  <c r="N2028" i="12"/>
  <c r="T2028" i="12" s="1"/>
  <c r="X2028" i="12" s="1"/>
  <c r="AD2028" i="12" s="1"/>
  <c r="M2028" i="12"/>
  <c r="S2028" i="12" s="1"/>
  <c r="W2028" i="12" s="1"/>
  <c r="AC2028" i="12" s="1"/>
  <c r="L2028" i="12"/>
  <c r="R2028" i="12" s="1"/>
  <c r="V2028" i="12" s="1"/>
  <c r="AB2028" i="12" s="1"/>
  <c r="N2024" i="12"/>
  <c r="T2024" i="12" s="1"/>
  <c r="X2024" i="12" s="1"/>
  <c r="AD2024" i="12" s="1"/>
  <c r="M2024" i="12"/>
  <c r="S2024" i="12" s="1"/>
  <c r="W2024" i="12" s="1"/>
  <c r="AC2024" i="12" s="1"/>
  <c r="L2024" i="12"/>
  <c r="R2024" i="12" s="1"/>
  <c r="V2024" i="12" s="1"/>
  <c r="AB2024" i="12" s="1"/>
  <c r="N2019" i="12"/>
  <c r="T2019" i="12" s="1"/>
  <c r="X2019" i="12" s="1"/>
  <c r="AD2019" i="12" s="1"/>
  <c r="M2019" i="12"/>
  <c r="S2019" i="12" s="1"/>
  <c r="W2019" i="12" s="1"/>
  <c r="AC2019" i="12" s="1"/>
  <c r="L2019" i="12"/>
  <c r="R2019" i="12" s="1"/>
  <c r="V2019" i="12" s="1"/>
  <c r="AB2019" i="12" s="1"/>
  <c r="N2010" i="12"/>
  <c r="T2010" i="12" s="1"/>
  <c r="X2010" i="12" s="1"/>
  <c r="AD2010" i="12" s="1"/>
  <c r="M2010" i="12"/>
  <c r="S2010" i="12" s="1"/>
  <c r="W2010" i="12" s="1"/>
  <c r="AC2010" i="12" s="1"/>
  <c r="L2010" i="12"/>
  <c r="R2010" i="12" s="1"/>
  <c r="V2010" i="12" s="1"/>
  <c r="AB2010" i="12" s="1"/>
  <c r="N2007" i="12"/>
  <c r="T2007" i="12" s="1"/>
  <c r="X2007" i="12" s="1"/>
  <c r="AD2007" i="12" s="1"/>
  <c r="M2007" i="12"/>
  <c r="S2007" i="12" s="1"/>
  <c r="W2007" i="12" s="1"/>
  <c r="AC2007" i="12" s="1"/>
  <c r="L2007" i="12"/>
  <c r="R2007" i="12" s="1"/>
  <c r="V2007" i="12" s="1"/>
  <c r="AB2007" i="12" s="1"/>
  <c r="N2004" i="12"/>
  <c r="T2004" i="12" s="1"/>
  <c r="X2004" i="12" s="1"/>
  <c r="AD2004" i="12" s="1"/>
  <c r="M2004" i="12"/>
  <c r="S2004" i="12" s="1"/>
  <c r="W2004" i="12" s="1"/>
  <c r="AC2004" i="12" s="1"/>
  <c r="L2004" i="12"/>
  <c r="R2004" i="12" s="1"/>
  <c r="V2004" i="12" s="1"/>
  <c r="AB2004" i="12" s="1"/>
  <c r="N1997" i="12"/>
  <c r="T1997" i="12" s="1"/>
  <c r="X1997" i="12" s="1"/>
  <c r="AD1997" i="12" s="1"/>
  <c r="M1997" i="12"/>
  <c r="S1997" i="12" s="1"/>
  <c r="W1997" i="12" s="1"/>
  <c r="AC1997" i="12" s="1"/>
  <c r="L1997" i="12"/>
  <c r="R1997" i="12" s="1"/>
  <c r="V1997" i="12" s="1"/>
  <c r="AB1997" i="12" s="1"/>
  <c r="N1993" i="12"/>
  <c r="T1993" i="12" s="1"/>
  <c r="X1993" i="12" s="1"/>
  <c r="AD1993" i="12" s="1"/>
  <c r="M1993" i="12"/>
  <c r="S1993" i="12" s="1"/>
  <c r="W1993" i="12" s="1"/>
  <c r="AC1993" i="12" s="1"/>
  <c r="L1993" i="12"/>
  <c r="R1993" i="12" s="1"/>
  <c r="V1993" i="12" s="1"/>
  <c r="AB1993" i="12" s="1"/>
  <c r="N1988" i="12"/>
  <c r="T1988" i="12" s="1"/>
  <c r="X1988" i="12" s="1"/>
  <c r="AD1988" i="12" s="1"/>
  <c r="M1988" i="12"/>
  <c r="S1988" i="12" s="1"/>
  <c r="W1988" i="12" s="1"/>
  <c r="AC1988" i="12" s="1"/>
  <c r="L1988" i="12"/>
  <c r="R1988" i="12" s="1"/>
  <c r="V1988" i="12" s="1"/>
  <c r="AB1988" i="12" s="1"/>
  <c r="N1983" i="12"/>
  <c r="T1983" i="12" s="1"/>
  <c r="X1983" i="12" s="1"/>
  <c r="AD1983" i="12" s="1"/>
  <c r="M1983" i="12"/>
  <c r="S1983" i="12" s="1"/>
  <c r="W1983" i="12" s="1"/>
  <c r="AC1983" i="12" s="1"/>
  <c r="L1983" i="12"/>
  <c r="R1983" i="12" s="1"/>
  <c r="V1983" i="12" s="1"/>
  <c r="AB1983" i="12" s="1"/>
  <c r="N1977" i="12"/>
  <c r="T1977" i="12" s="1"/>
  <c r="X1977" i="12" s="1"/>
  <c r="AD1977" i="12" s="1"/>
  <c r="M1977" i="12"/>
  <c r="S1977" i="12" s="1"/>
  <c r="W1977" i="12" s="1"/>
  <c r="AC1977" i="12" s="1"/>
  <c r="L1977" i="12"/>
  <c r="R1977" i="12" s="1"/>
  <c r="V1977" i="12" s="1"/>
  <c r="AB1977" i="12" s="1"/>
  <c r="N1970" i="12"/>
  <c r="T1970" i="12" s="1"/>
  <c r="X1970" i="12" s="1"/>
  <c r="AD1970" i="12" s="1"/>
  <c r="M1970" i="12"/>
  <c r="S1970" i="12" s="1"/>
  <c r="W1970" i="12" s="1"/>
  <c r="AC1970" i="12" s="1"/>
  <c r="L1970" i="12"/>
  <c r="R1970" i="12" s="1"/>
  <c r="V1970" i="12" s="1"/>
  <c r="AB1970" i="12" s="1"/>
  <c r="N1965" i="12"/>
  <c r="T1965" i="12" s="1"/>
  <c r="X1965" i="12" s="1"/>
  <c r="AD1965" i="12" s="1"/>
  <c r="M1965" i="12"/>
  <c r="S1965" i="12" s="1"/>
  <c r="W1965" i="12" s="1"/>
  <c r="AC1965" i="12" s="1"/>
  <c r="L1965" i="12"/>
  <c r="R1965" i="12" s="1"/>
  <c r="V1965" i="12" s="1"/>
  <c r="AB1965" i="12" s="1"/>
  <c r="N1955" i="12"/>
  <c r="T1955" i="12" s="1"/>
  <c r="X1955" i="12" s="1"/>
  <c r="AD1955" i="12" s="1"/>
  <c r="M1955" i="12"/>
  <c r="S1955" i="12" s="1"/>
  <c r="W1955" i="12" s="1"/>
  <c r="AC1955" i="12" s="1"/>
  <c r="L1955" i="12"/>
  <c r="R1955" i="12" s="1"/>
  <c r="V1955" i="12" s="1"/>
  <c r="AB1955" i="12" s="1"/>
  <c r="N1951" i="12"/>
  <c r="T1951" i="12" s="1"/>
  <c r="X1951" i="12" s="1"/>
  <c r="AD1951" i="12" s="1"/>
  <c r="M1951" i="12"/>
  <c r="S1951" i="12" s="1"/>
  <c r="W1951" i="12" s="1"/>
  <c r="AC1951" i="12" s="1"/>
  <c r="L1951" i="12"/>
  <c r="R1951" i="12" s="1"/>
  <c r="V1951" i="12" s="1"/>
  <c r="AB1951" i="12" s="1"/>
  <c r="N1948" i="12"/>
  <c r="T1948" i="12" s="1"/>
  <c r="X1948" i="12" s="1"/>
  <c r="AD1948" i="12" s="1"/>
  <c r="M1948" i="12"/>
  <c r="S1948" i="12" s="1"/>
  <c r="W1948" i="12" s="1"/>
  <c r="AC1948" i="12" s="1"/>
  <c r="L1948" i="12"/>
  <c r="R1948" i="12" s="1"/>
  <c r="V1948" i="12" s="1"/>
  <c r="AB1948" i="12" s="1"/>
  <c r="N1945" i="12"/>
  <c r="T1945" i="12" s="1"/>
  <c r="X1945" i="12" s="1"/>
  <c r="AD1945" i="12" s="1"/>
  <c r="M1945" i="12"/>
  <c r="S1945" i="12" s="1"/>
  <c r="W1945" i="12" s="1"/>
  <c r="AC1945" i="12" s="1"/>
  <c r="L1945" i="12"/>
  <c r="R1945" i="12" s="1"/>
  <c r="V1945" i="12" s="1"/>
  <c r="AB1945" i="12" s="1"/>
  <c r="N1939" i="12"/>
  <c r="T1939" i="12" s="1"/>
  <c r="X1939" i="12" s="1"/>
  <c r="AD1939" i="12" s="1"/>
  <c r="M1939" i="12"/>
  <c r="S1939" i="12" s="1"/>
  <c r="W1939" i="12" s="1"/>
  <c r="AC1939" i="12" s="1"/>
  <c r="L1939" i="12"/>
  <c r="R1939" i="12" s="1"/>
  <c r="V1939" i="12" s="1"/>
  <c r="AB1939" i="12" s="1"/>
  <c r="N1934" i="12"/>
  <c r="T1934" i="12" s="1"/>
  <c r="X1934" i="12" s="1"/>
  <c r="AD1934" i="12" s="1"/>
  <c r="M1934" i="12"/>
  <c r="S1934" i="12" s="1"/>
  <c r="W1934" i="12" s="1"/>
  <c r="AC1934" i="12" s="1"/>
  <c r="L1934" i="12"/>
  <c r="R1934" i="12" s="1"/>
  <c r="V1934" i="12" s="1"/>
  <c r="AB1934" i="12" s="1"/>
  <c r="N1929" i="12"/>
  <c r="T1929" i="12" s="1"/>
  <c r="X1929" i="12" s="1"/>
  <c r="AD1929" i="12" s="1"/>
  <c r="M1929" i="12"/>
  <c r="S1929" i="12" s="1"/>
  <c r="W1929" i="12" s="1"/>
  <c r="AC1929" i="12" s="1"/>
  <c r="L1929" i="12"/>
  <c r="R1929" i="12" s="1"/>
  <c r="V1929" i="12" s="1"/>
  <c r="AB1929" i="12" s="1"/>
  <c r="N1924" i="12"/>
  <c r="T1924" i="12" s="1"/>
  <c r="X1924" i="12" s="1"/>
  <c r="AD1924" i="12" s="1"/>
  <c r="M1924" i="12"/>
  <c r="S1924" i="12" s="1"/>
  <c r="W1924" i="12" s="1"/>
  <c r="AC1924" i="12" s="1"/>
  <c r="L1924" i="12"/>
  <c r="R1924" i="12" s="1"/>
  <c r="V1924" i="12" s="1"/>
  <c r="AB1924" i="12" s="1"/>
  <c r="N1920" i="12"/>
  <c r="T1920" i="12" s="1"/>
  <c r="X1920" i="12" s="1"/>
  <c r="AD1920" i="12" s="1"/>
  <c r="M1920" i="12"/>
  <c r="S1920" i="12" s="1"/>
  <c r="W1920" i="12" s="1"/>
  <c r="AC1920" i="12" s="1"/>
  <c r="L1920" i="12"/>
  <c r="R1920" i="12" s="1"/>
  <c r="V1920" i="12" s="1"/>
  <c r="AB1920" i="12" s="1"/>
  <c r="N1914" i="12"/>
  <c r="T1914" i="12" s="1"/>
  <c r="X1914" i="12" s="1"/>
  <c r="AD1914" i="12" s="1"/>
  <c r="M1914" i="12"/>
  <c r="S1914" i="12" s="1"/>
  <c r="W1914" i="12" s="1"/>
  <c r="AC1914" i="12" s="1"/>
  <c r="L1914" i="12"/>
  <c r="R1914" i="12" s="1"/>
  <c r="V1914" i="12" s="1"/>
  <c r="AB1914" i="12" s="1"/>
  <c r="N1909" i="12"/>
  <c r="T1909" i="12" s="1"/>
  <c r="X1909" i="12" s="1"/>
  <c r="AD1909" i="12" s="1"/>
  <c r="M1909" i="12"/>
  <c r="S1909" i="12" s="1"/>
  <c r="W1909" i="12" s="1"/>
  <c r="AC1909" i="12" s="1"/>
  <c r="L1909" i="12"/>
  <c r="R1909" i="12" s="1"/>
  <c r="V1909" i="12" s="1"/>
  <c r="AB1909" i="12" s="1"/>
  <c r="N1903" i="12"/>
  <c r="T1903" i="12" s="1"/>
  <c r="X1903" i="12" s="1"/>
  <c r="AD1903" i="12" s="1"/>
  <c r="M1903" i="12"/>
  <c r="S1903" i="12" s="1"/>
  <c r="W1903" i="12" s="1"/>
  <c r="AC1903" i="12" s="1"/>
  <c r="L1903" i="12"/>
  <c r="R1903" i="12" s="1"/>
  <c r="V1903" i="12" s="1"/>
  <c r="AB1903" i="12" s="1"/>
  <c r="N1899" i="12"/>
  <c r="T1899" i="12" s="1"/>
  <c r="X1899" i="12" s="1"/>
  <c r="AD1899" i="12" s="1"/>
  <c r="M1899" i="12"/>
  <c r="S1899" i="12" s="1"/>
  <c r="W1899" i="12" s="1"/>
  <c r="AC1899" i="12" s="1"/>
  <c r="L1899" i="12"/>
  <c r="R1899" i="12" s="1"/>
  <c r="V1899" i="12" s="1"/>
  <c r="AB1899" i="12" s="1"/>
  <c r="N1894" i="12"/>
  <c r="T1894" i="12" s="1"/>
  <c r="X1894" i="12" s="1"/>
  <c r="AD1894" i="12" s="1"/>
  <c r="M1894" i="12"/>
  <c r="S1894" i="12" s="1"/>
  <c r="W1894" i="12" s="1"/>
  <c r="AC1894" i="12" s="1"/>
  <c r="L1894" i="12"/>
  <c r="R1894" i="12" s="1"/>
  <c r="V1894" i="12" s="1"/>
  <c r="AB1894" i="12" s="1"/>
  <c r="N1890" i="12"/>
  <c r="T1890" i="12" s="1"/>
  <c r="X1890" i="12" s="1"/>
  <c r="AD1890" i="12" s="1"/>
  <c r="M1890" i="12"/>
  <c r="S1890" i="12" s="1"/>
  <c r="W1890" i="12" s="1"/>
  <c r="AC1890" i="12" s="1"/>
  <c r="L1890" i="12"/>
  <c r="R1890" i="12" s="1"/>
  <c r="V1890" i="12" s="1"/>
  <c r="AB1890" i="12" s="1"/>
  <c r="N1885" i="12"/>
  <c r="T1885" i="12" s="1"/>
  <c r="X1885" i="12" s="1"/>
  <c r="AD1885" i="12" s="1"/>
  <c r="M1885" i="12"/>
  <c r="S1885" i="12" s="1"/>
  <c r="W1885" i="12" s="1"/>
  <c r="AC1885" i="12" s="1"/>
  <c r="L1885" i="12"/>
  <c r="R1885" i="12" s="1"/>
  <c r="V1885" i="12" s="1"/>
  <c r="AB1885" i="12" s="1"/>
  <c r="N1880" i="12"/>
  <c r="T1880" i="12" s="1"/>
  <c r="X1880" i="12" s="1"/>
  <c r="AD1880" i="12" s="1"/>
  <c r="M1880" i="12"/>
  <c r="S1880" i="12" s="1"/>
  <c r="W1880" i="12" s="1"/>
  <c r="AC1880" i="12" s="1"/>
  <c r="L1880" i="12"/>
  <c r="R1880" i="12" s="1"/>
  <c r="V1880" i="12" s="1"/>
  <c r="AB1880" i="12" s="1"/>
  <c r="N1876" i="12"/>
  <c r="T1876" i="12" s="1"/>
  <c r="X1876" i="12" s="1"/>
  <c r="AD1876" i="12" s="1"/>
  <c r="M1876" i="12"/>
  <c r="S1876" i="12" s="1"/>
  <c r="W1876" i="12" s="1"/>
  <c r="AC1876" i="12" s="1"/>
  <c r="L1876" i="12"/>
  <c r="R1876" i="12" s="1"/>
  <c r="V1876" i="12" s="1"/>
  <c r="AB1876" i="12" s="1"/>
  <c r="N1872" i="12"/>
  <c r="T1872" i="12" s="1"/>
  <c r="X1872" i="12" s="1"/>
  <c r="AD1872" i="12" s="1"/>
  <c r="M1872" i="12"/>
  <c r="S1872" i="12" s="1"/>
  <c r="W1872" i="12" s="1"/>
  <c r="AC1872" i="12" s="1"/>
  <c r="L1872" i="12"/>
  <c r="R1872" i="12" s="1"/>
  <c r="V1872" i="12" s="1"/>
  <c r="AB1872" i="12" s="1"/>
  <c r="N1868" i="12"/>
  <c r="T1868" i="12" s="1"/>
  <c r="X1868" i="12" s="1"/>
  <c r="AD1868" i="12" s="1"/>
  <c r="M1868" i="12"/>
  <c r="S1868" i="12" s="1"/>
  <c r="W1868" i="12" s="1"/>
  <c r="AC1868" i="12" s="1"/>
  <c r="L1868" i="12"/>
  <c r="R1868" i="12" s="1"/>
  <c r="V1868" i="12" s="1"/>
  <c r="AB1868" i="12" s="1"/>
  <c r="N1864" i="12"/>
  <c r="T1864" i="12" s="1"/>
  <c r="X1864" i="12" s="1"/>
  <c r="AD1864" i="12" s="1"/>
  <c r="M1864" i="12"/>
  <c r="S1864" i="12" s="1"/>
  <c r="W1864" i="12" s="1"/>
  <c r="AC1864" i="12" s="1"/>
  <c r="L1864" i="12"/>
  <c r="R1864" i="12" s="1"/>
  <c r="V1864" i="12" s="1"/>
  <c r="AB1864" i="12" s="1"/>
  <c r="N1860" i="12"/>
  <c r="T1860" i="12" s="1"/>
  <c r="X1860" i="12" s="1"/>
  <c r="AD1860" i="12" s="1"/>
  <c r="M1860" i="12"/>
  <c r="S1860" i="12" s="1"/>
  <c r="W1860" i="12" s="1"/>
  <c r="AC1860" i="12" s="1"/>
  <c r="L1860" i="12"/>
  <c r="R1860" i="12" s="1"/>
  <c r="V1860" i="12" s="1"/>
  <c r="AB1860" i="12" s="1"/>
  <c r="N1856" i="12"/>
  <c r="T1856" i="12" s="1"/>
  <c r="X1856" i="12" s="1"/>
  <c r="AD1856" i="12" s="1"/>
  <c r="M1856" i="12"/>
  <c r="S1856" i="12" s="1"/>
  <c r="W1856" i="12" s="1"/>
  <c r="AC1856" i="12" s="1"/>
  <c r="L1856" i="12"/>
  <c r="R1856" i="12" s="1"/>
  <c r="V1856" i="12" s="1"/>
  <c r="AB1856" i="12" s="1"/>
  <c r="N1852" i="12"/>
  <c r="T1852" i="12" s="1"/>
  <c r="X1852" i="12" s="1"/>
  <c r="AD1852" i="12" s="1"/>
  <c r="M1852" i="12"/>
  <c r="S1852" i="12" s="1"/>
  <c r="W1852" i="12" s="1"/>
  <c r="AC1852" i="12" s="1"/>
  <c r="L1852" i="12"/>
  <c r="R1852" i="12" s="1"/>
  <c r="V1852" i="12" s="1"/>
  <c r="AB1852" i="12" s="1"/>
  <c r="N1848" i="12"/>
  <c r="T1848" i="12" s="1"/>
  <c r="X1848" i="12" s="1"/>
  <c r="AD1848" i="12" s="1"/>
  <c r="M1848" i="12"/>
  <c r="S1848" i="12" s="1"/>
  <c r="W1848" i="12" s="1"/>
  <c r="AC1848" i="12" s="1"/>
  <c r="L1848" i="12"/>
  <c r="R1848" i="12" s="1"/>
  <c r="V1848" i="12" s="1"/>
  <c r="AB1848" i="12" s="1"/>
  <c r="N1844" i="12"/>
  <c r="T1844" i="12" s="1"/>
  <c r="X1844" i="12" s="1"/>
  <c r="AD1844" i="12" s="1"/>
  <c r="M1844" i="12"/>
  <c r="S1844" i="12" s="1"/>
  <c r="W1844" i="12" s="1"/>
  <c r="AC1844" i="12" s="1"/>
  <c r="L1844" i="12"/>
  <c r="R1844" i="12" s="1"/>
  <c r="V1844" i="12" s="1"/>
  <c r="AB1844" i="12" s="1"/>
  <c r="N1840" i="12"/>
  <c r="T1840" i="12" s="1"/>
  <c r="X1840" i="12" s="1"/>
  <c r="AD1840" i="12" s="1"/>
  <c r="M1840" i="12"/>
  <c r="S1840" i="12" s="1"/>
  <c r="W1840" i="12" s="1"/>
  <c r="AC1840" i="12" s="1"/>
  <c r="L1840" i="12"/>
  <c r="R1840" i="12" s="1"/>
  <c r="V1840" i="12" s="1"/>
  <c r="AB1840" i="12" s="1"/>
  <c r="N1836" i="12"/>
  <c r="T1836" i="12" s="1"/>
  <c r="X1836" i="12" s="1"/>
  <c r="AD1836" i="12" s="1"/>
  <c r="M1836" i="12"/>
  <c r="S1836" i="12" s="1"/>
  <c r="W1836" i="12" s="1"/>
  <c r="AC1836" i="12" s="1"/>
  <c r="L1836" i="12"/>
  <c r="R1836" i="12" s="1"/>
  <c r="V1836" i="12" s="1"/>
  <c r="AB1836" i="12" s="1"/>
  <c r="N1825" i="12"/>
  <c r="T1825" i="12" s="1"/>
  <c r="X1825" i="12" s="1"/>
  <c r="AD1825" i="12" s="1"/>
  <c r="M1825" i="12"/>
  <c r="S1825" i="12" s="1"/>
  <c r="W1825" i="12" s="1"/>
  <c r="AC1825" i="12" s="1"/>
  <c r="L1825" i="12"/>
  <c r="R1825" i="12" s="1"/>
  <c r="V1825" i="12" s="1"/>
  <c r="AB1825" i="12" s="1"/>
  <c r="N1821" i="12"/>
  <c r="T1821" i="12" s="1"/>
  <c r="X1821" i="12" s="1"/>
  <c r="AD1821" i="12" s="1"/>
  <c r="M1821" i="12"/>
  <c r="S1821" i="12" s="1"/>
  <c r="W1821" i="12" s="1"/>
  <c r="AC1821" i="12" s="1"/>
  <c r="L1821" i="12"/>
  <c r="R1821" i="12" s="1"/>
  <c r="V1821" i="12" s="1"/>
  <c r="AB1821" i="12" s="1"/>
  <c r="N1818" i="12"/>
  <c r="T1818" i="12" s="1"/>
  <c r="X1818" i="12" s="1"/>
  <c r="AD1818" i="12" s="1"/>
  <c r="M1818" i="12"/>
  <c r="S1818" i="12" s="1"/>
  <c r="W1818" i="12" s="1"/>
  <c r="AC1818" i="12" s="1"/>
  <c r="L1818" i="12"/>
  <c r="R1818" i="12" s="1"/>
  <c r="V1818" i="12" s="1"/>
  <c r="AB1818" i="12" s="1"/>
  <c r="N1815" i="12"/>
  <c r="T1815" i="12" s="1"/>
  <c r="X1815" i="12" s="1"/>
  <c r="AD1815" i="12" s="1"/>
  <c r="M1815" i="12"/>
  <c r="S1815" i="12" s="1"/>
  <c r="W1815" i="12" s="1"/>
  <c r="AC1815" i="12" s="1"/>
  <c r="L1815" i="12"/>
  <c r="R1815" i="12" s="1"/>
  <c r="V1815" i="12" s="1"/>
  <c r="AB1815" i="12" s="1"/>
  <c r="N1804" i="12"/>
  <c r="T1804" i="12" s="1"/>
  <c r="X1804" i="12" s="1"/>
  <c r="AD1804" i="12" s="1"/>
  <c r="M1804" i="12"/>
  <c r="S1804" i="12" s="1"/>
  <c r="W1804" i="12" s="1"/>
  <c r="AC1804" i="12" s="1"/>
  <c r="L1804" i="12"/>
  <c r="R1804" i="12" s="1"/>
  <c r="V1804" i="12" s="1"/>
  <c r="AB1804" i="12" s="1"/>
  <c r="N1802" i="12"/>
  <c r="T1802" i="12" s="1"/>
  <c r="X1802" i="12" s="1"/>
  <c r="AD1802" i="12" s="1"/>
  <c r="M1802" i="12"/>
  <c r="S1802" i="12" s="1"/>
  <c r="W1802" i="12" s="1"/>
  <c r="AC1802" i="12" s="1"/>
  <c r="L1802" i="12"/>
  <c r="R1802" i="12" s="1"/>
  <c r="V1802" i="12" s="1"/>
  <c r="AB1802" i="12" s="1"/>
  <c r="N1799" i="12"/>
  <c r="T1799" i="12" s="1"/>
  <c r="X1799" i="12" s="1"/>
  <c r="AD1799" i="12" s="1"/>
  <c r="M1799" i="12"/>
  <c r="S1799" i="12" s="1"/>
  <c r="W1799" i="12" s="1"/>
  <c r="AC1799" i="12" s="1"/>
  <c r="L1799" i="12"/>
  <c r="R1799" i="12" s="1"/>
  <c r="V1799" i="12" s="1"/>
  <c r="AB1799" i="12" s="1"/>
  <c r="N1795" i="12"/>
  <c r="T1795" i="12" s="1"/>
  <c r="X1795" i="12" s="1"/>
  <c r="AD1795" i="12" s="1"/>
  <c r="M1795" i="12"/>
  <c r="S1795" i="12" s="1"/>
  <c r="W1795" i="12" s="1"/>
  <c r="AC1795" i="12" s="1"/>
  <c r="N1788" i="12"/>
  <c r="T1788" i="12" s="1"/>
  <c r="X1788" i="12" s="1"/>
  <c r="AD1788" i="12" s="1"/>
  <c r="M1788" i="12"/>
  <c r="S1788" i="12" s="1"/>
  <c r="W1788" i="12" s="1"/>
  <c r="AC1788" i="12" s="1"/>
  <c r="L1788" i="12"/>
  <c r="R1788" i="12" s="1"/>
  <c r="V1788" i="12" s="1"/>
  <c r="AB1788" i="12" s="1"/>
  <c r="N1784" i="12"/>
  <c r="T1784" i="12" s="1"/>
  <c r="X1784" i="12" s="1"/>
  <c r="AD1784" i="12" s="1"/>
  <c r="M1784" i="12"/>
  <c r="S1784" i="12" s="1"/>
  <c r="W1784" i="12" s="1"/>
  <c r="AC1784" i="12" s="1"/>
  <c r="L1784" i="12"/>
  <c r="R1784" i="12" s="1"/>
  <c r="V1784" i="12" s="1"/>
  <c r="AB1784" i="12" s="1"/>
  <c r="N1780" i="12"/>
  <c r="T1780" i="12" s="1"/>
  <c r="X1780" i="12" s="1"/>
  <c r="AD1780" i="12" s="1"/>
  <c r="M1780" i="12"/>
  <c r="S1780" i="12" s="1"/>
  <c r="W1780" i="12" s="1"/>
  <c r="AC1780" i="12" s="1"/>
  <c r="L1780" i="12"/>
  <c r="R1780" i="12" s="1"/>
  <c r="V1780" i="12" s="1"/>
  <c r="AB1780" i="12" s="1"/>
  <c r="N1776" i="12"/>
  <c r="T1776" i="12" s="1"/>
  <c r="X1776" i="12" s="1"/>
  <c r="AD1776" i="12" s="1"/>
  <c r="M1776" i="12"/>
  <c r="S1776" i="12" s="1"/>
  <c r="W1776" i="12" s="1"/>
  <c r="AC1776" i="12" s="1"/>
  <c r="L1776" i="12"/>
  <c r="R1776" i="12" s="1"/>
  <c r="V1776" i="12" s="1"/>
  <c r="AB1776" i="12" s="1"/>
  <c r="N1773" i="12"/>
  <c r="T1773" i="12" s="1"/>
  <c r="X1773" i="12" s="1"/>
  <c r="AD1773" i="12" s="1"/>
  <c r="M1773" i="12"/>
  <c r="S1773" i="12" s="1"/>
  <c r="W1773" i="12" s="1"/>
  <c r="AC1773" i="12" s="1"/>
  <c r="L1773" i="12"/>
  <c r="R1773" i="12" s="1"/>
  <c r="V1773" i="12" s="1"/>
  <c r="AB1773" i="12" s="1"/>
  <c r="N1768" i="12"/>
  <c r="T1768" i="12" s="1"/>
  <c r="X1768" i="12" s="1"/>
  <c r="AD1768" i="12" s="1"/>
  <c r="M1768" i="12"/>
  <c r="S1768" i="12" s="1"/>
  <c r="W1768" i="12" s="1"/>
  <c r="AC1768" i="12" s="1"/>
  <c r="L1768" i="12"/>
  <c r="R1768" i="12" s="1"/>
  <c r="V1768" i="12" s="1"/>
  <c r="AB1768" i="12" s="1"/>
  <c r="N1764" i="12"/>
  <c r="T1764" i="12" s="1"/>
  <c r="X1764" i="12" s="1"/>
  <c r="AD1764" i="12" s="1"/>
  <c r="M1764" i="12"/>
  <c r="S1764" i="12" s="1"/>
  <c r="W1764" i="12" s="1"/>
  <c r="AC1764" i="12" s="1"/>
  <c r="L1764" i="12"/>
  <c r="R1764" i="12" s="1"/>
  <c r="V1764" i="12" s="1"/>
  <c r="AB1764" i="12" s="1"/>
  <c r="N1760" i="12"/>
  <c r="T1760" i="12" s="1"/>
  <c r="X1760" i="12" s="1"/>
  <c r="AD1760" i="12" s="1"/>
  <c r="M1760" i="12"/>
  <c r="S1760" i="12" s="1"/>
  <c r="W1760" i="12" s="1"/>
  <c r="AC1760" i="12" s="1"/>
  <c r="L1760" i="12"/>
  <c r="R1760" i="12" s="1"/>
  <c r="V1760" i="12" s="1"/>
  <c r="AB1760" i="12" s="1"/>
  <c r="N1747" i="12"/>
  <c r="T1747" i="12" s="1"/>
  <c r="X1747" i="12" s="1"/>
  <c r="AD1747" i="12" s="1"/>
  <c r="M1747" i="12"/>
  <c r="S1747" i="12" s="1"/>
  <c r="W1747" i="12" s="1"/>
  <c r="AC1747" i="12" s="1"/>
  <c r="L1747" i="12"/>
  <c r="R1747" i="12" s="1"/>
  <c r="V1747" i="12" s="1"/>
  <c r="AB1747" i="12" s="1"/>
  <c r="N1744" i="12"/>
  <c r="T1744" i="12" s="1"/>
  <c r="X1744" i="12" s="1"/>
  <c r="AD1744" i="12" s="1"/>
  <c r="M1744" i="12"/>
  <c r="S1744" i="12" s="1"/>
  <c r="W1744" i="12" s="1"/>
  <c r="AC1744" i="12" s="1"/>
  <c r="L1744" i="12"/>
  <c r="R1744" i="12" s="1"/>
  <c r="V1744" i="12" s="1"/>
  <c r="AB1744" i="12" s="1"/>
  <c r="N1740" i="12"/>
  <c r="T1740" i="12" s="1"/>
  <c r="X1740" i="12" s="1"/>
  <c r="AD1740" i="12" s="1"/>
  <c r="M1740" i="12"/>
  <c r="S1740" i="12" s="1"/>
  <c r="W1740" i="12" s="1"/>
  <c r="AC1740" i="12" s="1"/>
  <c r="L1740" i="12"/>
  <c r="R1740" i="12" s="1"/>
  <c r="V1740" i="12" s="1"/>
  <c r="AB1740" i="12" s="1"/>
  <c r="N1737" i="12"/>
  <c r="T1737" i="12" s="1"/>
  <c r="X1737" i="12" s="1"/>
  <c r="AD1737" i="12" s="1"/>
  <c r="M1737" i="12"/>
  <c r="S1737" i="12" s="1"/>
  <c r="W1737" i="12" s="1"/>
  <c r="AC1737" i="12" s="1"/>
  <c r="L1737" i="12"/>
  <c r="R1737" i="12" s="1"/>
  <c r="V1737" i="12" s="1"/>
  <c r="AB1737" i="12" s="1"/>
  <c r="N1734" i="12"/>
  <c r="T1734" i="12" s="1"/>
  <c r="X1734" i="12" s="1"/>
  <c r="AD1734" i="12" s="1"/>
  <c r="M1734" i="12"/>
  <c r="S1734" i="12" s="1"/>
  <c r="W1734" i="12" s="1"/>
  <c r="AC1734" i="12" s="1"/>
  <c r="L1734" i="12"/>
  <c r="R1734" i="12" s="1"/>
  <c r="V1734" i="12" s="1"/>
  <c r="AB1734" i="12" s="1"/>
  <c r="N1728" i="12"/>
  <c r="T1728" i="12" s="1"/>
  <c r="X1728" i="12" s="1"/>
  <c r="AD1728" i="12" s="1"/>
  <c r="M1728" i="12"/>
  <c r="S1728" i="12" s="1"/>
  <c r="W1728" i="12" s="1"/>
  <c r="AC1728" i="12" s="1"/>
  <c r="L1728" i="12"/>
  <c r="R1728" i="12" s="1"/>
  <c r="V1728" i="12" s="1"/>
  <c r="AB1728" i="12" s="1"/>
  <c r="N1725" i="12"/>
  <c r="T1725" i="12" s="1"/>
  <c r="X1725" i="12" s="1"/>
  <c r="AD1725" i="12" s="1"/>
  <c r="M1725" i="12"/>
  <c r="S1725" i="12" s="1"/>
  <c r="W1725" i="12" s="1"/>
  <c r="AC1725" i="12" s="1"/>
  <c r="L1725" i="12"/>
  <c r="R1725" i="12" s="1"/>
  <c r="V1725" i="12" s="1"/>
  <c r="AB1725" i="12" s="1"/>
  <c r="N1713" i="12"/>
  <c r="T1713" i="12" s="1"/>
  <c r="X1713" i="12" s="1"/>
  <c r="AD1713" i="12" s="1"/>
  <c r="M1713" i="12"/>
  <c r="S1713" i="12" s="1"/>
  <c r="W1713" i="12" s="1"/>
  <c r="AC1713" i="12" s="1"/>
  <c r="L1713" i="12"/>
  <c r="R1713" i="12" s="1"/>
  <c r="V1713" i="12" s="1"/>
  <c r="AB1713" i="12" s="1"/>
  <c r="N1709" i="12"/>
  <c r="T1709" i="12" s="1"/>
  <c r="X1709" i="12" s="1"/>
  <c r="AD1709" i="12" s="1"/>
  <c r="M1709" i="12"/>
  <c r="S1709" i="12" s="1"/>
  <c r="W1709" i="12" s="1"/>
  <c r="AC1709" i="12" s="1"/>
  <c r="L1709" i="12"/>
  <c r="R1709" i="12" s="1"/>
  <c r="V1709" i="12" s="1"/>
  <c r="AB1709" i="12" s="1"/>
  <c r="N1704" i="12"/>
  <c r="T1704" i="12" s="1"/>
  <c r="X1704" i="12" s="1"/>
  <c r="AD1704" i="12" s="1"/>
  <c r="M1704" i="12"/>
  <c r="S1704" i="12" s="1"/>
  <c r="W1704" i="12" s="1"/>
  <c r="AC1704" i="12" s="1"/>
  <c r="L1704" i="12"/>
  <c r="R1704" i="12" s="1"/>
  <c r="V1704" i="12" s="1"/>
  <c r="AB1704" i="12" s="1"/>
  <c r="N1696" i="12"/>
  <c r="T1696" i="12" s="1"/>
  <c r="X1696" i="12" s="1"/>
  <c r="AD1696" i="12" s="1"/>
  <c r="M1696" i="12"/>
  <c r="S1696" i="12" s="1"/>
  <c r="W1696" i="12" s="1"/>
  <c r="AC1696" i="12" s="1"/>
  <c r="L1696" i="12"/>
  <c r="R1696" i="12" s="1"/>
  <c r="V1696" i="12" s="1"/>
  <c r="AB1696" i="12" s="1"/>
  <c r="N1692" i="12"/>
  <c r="T1692" i="12" s="1"/>
  <c r="X1692" i="12" s="1"/>
  <c r="AD1692" i="12" s="1"/>
  <c r="M1692" i="12"/>
  <c r="S1692" i="12" s="1"/>
  <c r="W1692" i="12" s="1"/>
  <c r="AC1692" i="12" s="1"/>
  <c r="L1692" i="12"/>
  <c r="R1692" i="12" s="1"/>
  <c r="V1692" i="12" s="1"/>
  <c r="AB1692" i="12" s="1"/>
  <c r="N1685" i="12"/>
  <c r="T1685" i="12" s="1"/>
  <c r="X1685" i="12" s="1"/>
  <c r="AD1685" i="12" s="1"/>
  <c r="M1685" i="12"/>
  <c r="S1685" i="12" s="1"/>
  <c r="W1685" i="12" s="1"/>
  <c r="AC1685" i="12" s="1"/>
  <c r="L1685" i="12"/>
  <c r="R1685" i="12" s="1"/>
  <c r="V1685" i="12" s="1"/>
  <c r="AB1685" i="12" s="1"/>
  <c r="N1680" i="12"/>
  <c r="T1680" i="12" s="1"/>
  <c r="X1680" i="12" s="1"/>
  <c r="AD1680" i="12" s="1"/>
  <c r="M1680" i="12"/>
  <c r="S1680" i="12" s="1"/>
  <c r="W1680" i="12" s="1"/>
  <c r="AC1680" i="12" s="1"/>
  <c r="L1680" i="12"/>
  <c r="R1680" i="12" s="1"/>
  <c r="V1680" i="12" s="1"/>
  <c r="AB1680" i="12" s="1"/>
  <c r="N1676" i="12"/>
  <c r="T1676" i="12" s="1"/>
  <c r="X1676" i="12" s="1"/>
  <c r="AD1676" i="12" s="1"/>
  <c r="M1676" i="12"/>
  <c r="S1676" i="12" s="1"/>
  <c r="W1676" i="12" s="1"/>
  <c r="AC1676" i="12" s="1"/>
  <c r="L1676" i="12"/>
  <c r="R1676" i="12" s="1"/>
  <c r="V1676" i="12" s="1"/>
  <c r="AB1676" i="12" s="1"/>
  <c r="N1673" i="12"/>
  <c r="T1673" i="12" s="1"/>
  <c r="X1673" i="12" s="1"/>
  <c r="AD1673" i="12" s="1"/>
  <c r="M1673" i="12"/>
  <c r="S1673" i="12" s="1"/>
  <c r="W1673" i="12" s="1"/>
  <c r="AC1673" i="12" s="1"/>
  <c r="L1673" i="12"/>
  <c r="R1673" i="12" s="1"/>
  <c r="V1673" i="12" s="1"/>
  <c r="AB1673" i="12" s="1"/>
  <c r="N1670" i="12"/>
  <c r="T1670" i="12" s="1"/>
  <c r="X1670" i="12" s="1"/>
  <c r="AD1670" i="12" s="1"/>
  <c r="M1670" i="12"/>
  <c r="S1670" i="12" s="1"/>
  <c r="W1670" i="12" s="1"/>
  <c r="AC1670" i="12" s="1"/>
  <c r="L1670" i="12"/>
  <c r="R1670" i="12" s="1"/>
  <c r="V1670" i="12" s="1"/>
  <c r="AB1670" i="12" s="1"/>
  <c r="N1665" i="12"/>
  <c r="T1665" i="12" s="1"/>
  <c r="X1665" i="12" s="1"/>
  <c r="AD1665" i="12" s="1"/>
  <c r="M1665" i="12"/>
  <c r="S1665" i="12" s="1"/>
  <c r="W1665" i="12" s="1"/>
  <c r="AC1665" i="12" s="1"/>
  <c r="L1665" i="12"/>
  <c r="R1665" i="12" s="1"/>
  <c r="V1665" i="12" s="1"/>
  <c r="AB1665" i="12" s="1"/>
  <c r="N1659" i="12"/>
  <c r="T1659" i="12" s="1"/>
  <c r="X1659" i="12" s="1"/>
  <c r="AD1659" i="12" s="1"/>
  <c r="M1659" i="12"/>
  <c r="S1659" i="12" s="1"/>
  <c r="W1659" i="12" s="1"/>
  <c r="AC1659" i="12" s="1"/>
  <c r="L1659" i="12"/>
  <c r="R1659" i="12" s="1"/>
  <c r="V1659" i="12" s="1"/>
  <c r="AB1659" i="12" s="1"/>
  <c r="N1654" i="12"/>
  <c r="T1654" i="12" s="1"/>
  <c r="X1654" i="12" s="1"/>
  <c r="AD1654" i="12" s="1"/>
  <c r="M1654" i="12"/>
  <c r="S1654" i="12" s="1"/>
  <c r="W1654" i="12" s="1"/>
  <c r="AC1654" i="12" s="1"/>
  <c r="L1654" i="12"/>
  <c r="R1654" i="12" s="1"/>
  <c r="V1654" i="12" s="1"/>
  <c r="AB1654" i="12" s="1"/>
  <c r="N1649" i="12"/>
  <c r="T1649" i="12" s="1"/>
  <c r="X1649" i="12" s="1"/>
  <c r="AD1649" i="12" s="1"/>
  <c r="M1649" i="12"/>
  <c r="S1649" i="12" s="1"/>
  <c r="W1649" i="12" s="1"/>
  <c r="AC1649" i="12" s="1"/>
  <c r="L1649" i="12"/>
  <c r="R1649" i="12" s="1"/>
  <c r="V1649" i="12" s="1"/>
  <c r="AB1649" i="12" s="1"/>
  <c r="N1644" i="12"/>
  <c r="T1644" i="12" s="1"/>
  <c r="X1644" i="12" s="1"/>
  <c r="AD1644" i="12" s="1"/>
  <c r="M1644" i="12"/>
  <c r="S1644" i="12" s="1"/>
  <c r="W1644" i="12" s="1"/>
  <c r="AC1644" i="12" s="1"/>
  <c r="L1644" i="12"/>
  <c r="R1644" i="12" s="1"/>
  <c r="V1644" i="12" s="1"/>
  <c r="AB1644" i="12" s="1"/>
  <c r="N1639" i="12"/>
  <c r="T1639" i="12" s="1"/>
  <c r="X1639" i="12" s="1"/>
  <c r="AD1639" i="12" s="1"/>
  <c r="M1639" i="12"/>
  <c r="S1639" i="12" s="1"/>
  <c r="W1639" i="12" s="1"/>
  <c r="AC1639" i="12" s="1"/>
  <c r="L1639" i="12"/>
  <c r="R1639" i="12" s="1"/>
  <c r="V1639" i="12" s="1"/>
  <c r="AB1639" i="12" s="1"/>
  <c r="N1635" i="12"/>
  <c r="T1635" i="12" s="1"/>
  <c r="X1635" i="12" s="1"/>
  <c r="AD1635" i="12" s="1"/>
  <c r="M1635" i="12"/>
  <c r="S1635" i="12" s="1"/>
  <c r="W1635" i="12" s="1"/>
  <c r="AC1635" i="12" s="1"/>
  <c r="L1635" i="12"/>
  <c r="R1635" i="12" s="1"/>
  <c r="V1635" i="12" s="1"/>
  <c r="AB1635" i="12" s="1"/>
  <c r="N1628" i="12"/>
  <c r="T1628" i="12" s="1"/>
  <c r="X1628" i="12" s="1"/>
  <c r="AD1628" i="12" s="1"/>
  <c r="M1628" i="12"/>
  <c r="S1628" i="12" s="1"/>
  <c r="W1628" i="12" s="1"/>
  <c r="AC1628" i="12" s="1"/>
  <c r="L1628" i="12"/>
  <c r="R1628" i="12" s="1"/>
  <c r="V1628" i="12" s="1"/>
  <c r="AB1628" i="12" s="1"/>
  <c r="N1624" i="12"/>
  <c r="T1624" i="12" s="1"/>
  <c r="X1624" i="12" s="1"/>
  <c r="AD1624" i="12" s="1"/>
  <c r="M1624" i="12"/>
  <c r="S1624" i="12" s="1"/>
  <c r="W1624" i="12" s="1"/>
  <c r="AC1624" i="12" s="1"/>
  <c r="L1624" i="12"/>
  <c r="R1624" i="12" s="1"/>
  <c r="V1624" i="12" s="1"/>
  <c r="AB1624" i="12" s="1"/>
  <c r="N1615" i="12"/>
  <c r="T1615" i="12" s="1"/>
  <c r="X1615" i="12" s="1"/>
  <c r="AD1615" i="12" s="1"/>
  <c r="M1615" i="12"/>
  <c r="S1615" i="12" s="1"/>
  <c r="W1615" i="12" s="1"/>
  <c r="AC1615" i="12" s="1"/>
  <c r="L1615" i="12"/>
  <c r="R1615" i="12" s="1"/>
  <c r="V1615" i="12" s="1"/>
  <c r="AB1615" i="12" s="1"/>
  <c r="N1609" i="12"/>
  <c r="T1609" i="12" s="1"/>
  <c r="X1609" i="12" s="1"/>
  <c r="AD1609" i="12" s="1"/>
  <c r="M1609" i="12"/>
  <c r="S1609" i="12" s="1"/>
  <c r="W1609" i="12" s="1"/>
  <c r="AC1609" i="12" s="1"/>
  <c r="L1609" i="12"/>
  <c r="R1609" i="12" s="1"/>
  <c r="V1609" i="12" s="1"/>
  <c r="AB1609" i="12" s="1"/>
  <c r="N1597" i="12"/>
  <c r="T1597" i="12" s="1"/>
  <c r="X1597" i="12" s="1"/>
  <c r="AD1597" i="12" s="1"/>
  <c r="M1597" i="12"/>
  <c r="S1597" i="12" s="1"/>
  <c r="W1597" i="12" s="1"/>
  <c r="AC1597" i="12" s="1"/>
  <c r="L1597" i="12"/>
  <c r="R1597" i="12" s="1"/>
  <c r="V1597" i="12" s="1"/>
  <c r="AB1597" i="12" s="1"/>
  <c r="N1593" i="12"/>
  <c r="T1593" i="12" s="1"/>
  <c r="X1593" i="12" s="1"/>
  <c r="AD1593" i="12" s="1"/>
  <c r="M1593" i="12"/>
  <c r="S1593" i="12" s="1"/>
  <c r="W1593" i="12" s="1"/>
  <c r="AC1593" i="12" s="1"/>
  <c r="L1593" i="12"/>
  <c r="R1593" i="12" s="1"/>
  <c r="V1593" i="12" s="1"/>
  <c r="AB1593" i="12" s="1"/>
  <c r="N1584" i="12"/>
  <c r="T1584" i="12" s="1"/>
  <c r="X1584" i="12" s="1"/>
  <c r="AD1584" i="12" s="1"/>
  <c r="M1584" i="12"/>
  <c r="S1584" i="12" s="1"/>
  <c r="W1584" i="12" s="1"/>
  <c r="AC1584" i="12" s="1"/>
  <c r="L1584" i="12"/>
  <c r="R1584" i="12" s="1"/>
  <c r="V1584" i="12" s="1"/>
  <c r="AB1584" i="12" s="1"/>
  <c r="N1580" i="12"/>
  <c r="T1580" i="12" s="1"/>
  <c r="X1580" i="12" s="1"/>
  <c r="AD1580" i="12" s="1"/>
  <c r="M1580" i="12"/>
  <c r="S1580" i="12" s="1"/>
  <c r="W1580" i="12" s="1"/>
  <c r="AC1580" i="12" s="1"/>
  <c r="L1580" i="12"/>
  <c r="R1580" i="12" s="1"/>
  <c r="V1580" i="12" s="1"/>
  <c r="AB1580" i="12" s="1"/>
  <c r="N1575" i="12"/>
  <c r="T1575" i="12" s="1"/>
  <c r="X1575" i="12" s="1"/>
  <c r="AD1575" i="12" s="1"/>
  <c r="M1575" i="12"/>
  <c r="S1575" i="12" s="1"/>
  <c r="W1575" i="12" s="1"/>
  <c r="AC1575" i="12" s="1"/>
  <c r="L1575" i="12"/>
  <c r="R1575" i="12" s="1"/>
  <c r="V1575" i="12" s="1"/>
  <c r="AB1575" i="12" s="1"/>
  <c r="N1572" i="12"/>
  <c r="T1572" i="12" s="1"/>
  <c r="X1572" i="12" s="1"/>
  <c r="AD1572" i="12" s="1"/>
  <c r="M1572" i="12"/>
  <c r="S1572" i="12" s="1"/>
  <c r="W1572" i="12" s="1"/>
  <c r="AC1572" i="12" s="1"/>
  <c r="L1572" i="12"/>
  <c r="R1572" i="12" s="1"/>
  <c r="V1572" i="12" s="1"/>
  <c r="AB1572" i="12" s="1"/>
  <c r="N1569" i="12"/>
  <c r="T1569" i="12" s="1"/>
  <c r="X1569" i="12" s="1"/>
  <c r="AD1569" i="12" s="1"/>
  <c r="M1569" i="12"/>
  <c r="S1569" i="12" s="1"/>
  <c r="W1569" i="12" s="1"/>
  <c r="AC1569" i="12" s="1"/>
  <c r="L1569" i="12"/>
  <c r="R1569" i="12" s="1"/>
  <c r="V1569" i="12" s="1"/>
  <c r="AB1569" i="12" s="1"/>
  <c r="N1564" i="12"/>
  <c r="T1564" i="12" s="1"/>
  <c r="X1564" i="12" s="1"/>
  <c r="AD1564" i="12" s="1"/>
  <c r="M1564" i="12"/>
  <c r="S1564" i="12" s="1"/>
  <c r="W1564" i="12" s="1"/>
  <c r="AC1564" i="12" s="1"/>
  <c r="L1564" i="12"/>
  <c r="R1564" i="12" s="1"/>
  <c r="V1564" i="12" s="1"/>
  <c r="AB1564" i="12" s="1"/>
  <c r="N1560" i="12"/>
  <c r="T1560" i="12" s="1"/>
  <c r="X1560" i="12" s="1"/>
  <c r="AD1560" i="12" s="1"/>
  <c r="M1560" i="12"/>
  <c r="S1560" i="12" s="1"/>
  <c r="W1560" i="12" s="1"/>
  <c r="AC1560" i="12" s="1"/>
  <c r="L1560" i="12"/>
  <c r="R1560" i="12" s="1"/>
  <c r="V1560" i="12" s="1"/>
  <c r="AB1560" i="12" s="1"/>
  <c r="N1556" i="12"/>
  <c r="T1556" i="12" s="1"/>
  <c r="X1556" i="12" s="1"/>
  <c r="AD1556" i="12" s="1"/>
  <c r="M1556" i="12"/>
  <c r="S1556" i="12" s="1"/>
  <c r="W1556" i="12" s="1"/>
  <c r="AC1556" i="12" s="1"/>
  <c r="L1556" i="12"/>
  <c r="R1556" i="12" s="1"/>
  <c r="V1556" i="12" s="1"/>
  <c r="AB1556" i="12" s="1"/>
  <c r="N1552" i="12"/>
  <c r="T1552" i="12" s="1"/>
  <c r="X1552" i="12" s="1"/>
  <c r="AD1552" i="12" s="1"/>
  <c r="M1552" i="12"/>
  <c r="S1552" i="12" s="1"/>
  <c r="W1552" i="12" s="1"/>
  <c r="AC1552" i="12" s="1"/>
  <c r="L1552" i="12"/>
  <c r="R1552" i="12" s="1"/>
  <c r="V1552" i="12" s="1"/>
  <c r="AB1552" i="12" s="1"/>
  <c r="N1548" i="12"/>
  <c r="T1548" i="12" s="1"/>
  <c r="X1548" i="12" s="1"/>
  <c r="AD1548" i="12" s="1"/>
  <c r="M1548" i="12"/>
  <c r="S1548" i="12" s="1"/>
  <c r="W1548" i="12" s="1"/>
  <c r="AC1548" i="12" s="1"/>
  <c r="L1548" i="12"/>
  <c r="R1548" i="12" s="1"/>
  <c r="V1548" i="12" s="1"/>
  <c r="AB1548" i="12" s="1"/>
  <c r="N1544" i="12"/>
  <c r="T1544" i="12" s="1"/>
  <c r="X1544" i="12" s="1"/>
  <c r="AD1544" i="12" s="1"/>
  <c r="M1544" i="12"/>
  <c r="S1544" i="12" s="1"/>
  <c r="W1544" i="12" s="1"/>
  <c r="AC1544" i="12" s="1"/>
  <c r="L1544" i="12"/>
  <c r="R1544" i="12" s="1"/>
  <c r="V1544" i="12" s="1"/>
  <c r="AB1544" i="12" s="1"/>
  <c r="N1540" i="12"/>
  <c r="T1540" i="12" s="1"/>
  <c r="X1540" i="12" s="1"/>
  <c r="AD1540" i="12" s="1"/>
  <c r="M1540" i="12"/>
  <c r="S1540" i="12" s="1"/>
  <c r="W1540" i="12" s="1"/>
  <c r="AC1540" i="12" s="1"/>
  <c r="L1540" i="12"/>
  <c r="R1540" i="12" s="1"/>
  <c r="V1540" i="12" s="1"/>
  <c r="AB1540" i="12" s="1"/>
  <c r="N1536" i="12"/>
  <c r="T1536" i="12" s="1"/>
  <c r="X1536" i="12" s="1"/>
  <c r="AD1536" i="12" s="1"/>
  <c r="M1536" i="12"/>
  <c r="S1536" i="12" s="1"/>
  <c r="W1536" i="12" s="1"/>
  <c r="AC1536" i="12" s="1"/>
  <c r="L1536" i="12"/>
  <c r="R1536" i="12" s="1"/>
  <c r="V1536" i="12" s="1"/>
  <c r="AB1536" i="12" s="1"/>
  <c r="N1532" i="12"/>
  <c r="T1532" i="12" s="1"/>
  <c r="X1532" i="12" s="1"/>
  <c r="AD1532" i="12" s="1"/>
  <c r="M1532" i="12"/>
  <c r="S1532" i="12" s="1"/>
  <c r="W1532" i="12" s="1"/>
  <c r="AC1532" i="12" s="1"/>
  <c r="L1532" i="12"/>
  <c r="R1532" i="12" s="1"/>
  <c r="V1532" i="12" s="1"/>
  <c r="AB1532" i="12" s="1"/>
  <c r="N1525" i="12"/>
  <c r="T1525" i="12" s="1"/>
  <c r="X1525" i="12" s="1"/>
  <c r="AD1525" i="12" s="1"/>
  <c r="M1525" i="12"/>
  <c r="S1525" i="12" s="1"/>
  <c r="W1525" i="12" s="1"/>
  <c r="AC1525" i="12" s="1"/>
  <c r="L1525" i="12"/>
  <c r="R1525" i="12" s="1"/>
  <c r="V1525" i="12" s="1"/>
  <c r="AB1525" i="12" s="1"/>
  <c r="N1521" i="12"/>
  <c r="T1521" i="12" s="1"/>
  <c r="X1521" i="12" s="1"/>
  <c r="AD1521" i="12" s="1"/>
  <c r="M1521" i="12"/>
  <c r="S1521" i="12" s="1"/>
  <c r="W1521" i="12" s="1"/>
  <c r="AC1521" i="12" s="1"/>
  <c r="L1521" i="12"/>
  <c r="R1521" i="12" s="1"/>
  <c r="V1521" i="12" s="1"/>
  <c r="AB1521" i="12" s="1"/>
  <c r="N1512" i="12"/>
  <c r="T1512" i="12" s="1"/>
  <c r="X1512" i="12" s="1"/>
  <c r="AD1512" i="12" s="1"/>
  <c r="M1512" i="12"/>
  <c r="S1512" i="12" s="1"/>
  <c r="W1512" i="12" s="1"/>
  <c r="AC1512" i="12" s="1"/>
  <c r="L1512" i="12"/>
  <c r="R1512" i="12" s="1"/>
  <c r="V1512" i="12" s="1"/>
  <c r="AB1512" i="12" s="1"/>
  <c r="N1508" i="12"/>
  <c r="T1508" i="12" s="1"/>
  <c r="X1508" i="12" s="1"/>
  <c r="AD1508" i="12" s="1"/>
  <c r="M1508" i="12"/>
  <c r="S1508" i="12" s="1"/>
  <c r="W1508" i="12" s="1"/>
  <c r="AC1508" i="12" s="1"/>
  <c r="L1508" i="12"/>
  <c r="R1508" i="12" s="1"/>
  <c r="V1508" i="12" s="1"/>
  <c r="AB1508" i="12" s="1"/>
  <c r="N1504" i="12"/>
  <c r="T1504" i="12" s="1"/>
  <c r="X1504" i="12" s="1"/>
  <c r="AD1504" i="12" s="1"/>
  <c r="M1504" i="12"/>
  <c r="S1504" i="12" s="1"/>
  <c r="W1504" i="12" s="1"/>
  <c r="AC1504" i="12" s="1"/>
  <c r="L1504" i="12"/>
  <c r="R1504" i="12" s="1"/>
  <c r="V1504" i="12" s="1"/>
  <c r="AB1504" i="12" s="1"/>
  <c r="N1500" i="12"/>
  <c r="T1500" i="12" s="1"/>
  <c r="X1500" i="12" s="1"/>
  <c r="AD1500" i="12" s="1"/>
  <c r="M1500" i="12"/>
  <c r="S1500" i="12" s="1"/>
  <c r="W1500" i="12" s="1"/>
  <c r="AC1500" i="12" s="1"/>
  <c r="L1500" i="12"/>
  <c r="R1500" i="12" s="1"/>
  <c r="V1500" i="12" s="1"/>
  <c r="AB1500" i="12" s="1"/>
  <c r="N1490" i="12"/>
  <c r="T1490" i="12" s="1"/>
  <c r="X1490" i="12" s="1"/>
  <c r="AD1490" i="12" s="1"/>
  <c r="M1490" i="12"/>
  <c r="S1490" i="12" s="1"/>
  <c r="W1490" i="12" s="1"/>
  <c r="AC1490" i="12" s="1"/>
  <c r="L1490" i="12"/>
  <c r="R1490" i="12" s="1"/>
  <c r="V1490" i="12" s="1"/>
  <c r="AB1490" i="12" s="1"/>
  <c r="N1486" i="12"/>
  <c r="T1486" i="12" s="1"/>
  <c r="X1486" i="12" s="1"/>
  <c r="AD1486" i="12" s="1"/>
  <c r="M1486" i="12"/>
  <c r="S1486" i="12" s="1"/>
  <c r="W1486" i="12" s="1"/>
  <c r="AC1486" i="12" s="1"/>
  <c r="L1486" i="12"/>
  <c r="R1486" i="12" s="1"/>
  <c r="V1486" i="12" s="1"/>
  <c r="AB1486" i="12" s="1"/>
  <c r="N1482" i="12"/>
  <c r="T1482" i="12" s="1"/>
  <c r="X1482" i="12" s="1"/>
  <c r="AD1482" i="12" s="1"/>
  <c r="M1482" i="12"/>
  <c r="S1482" i="12" s="1"/>
  <c r="W1482" i="12" s="1"/>
  <c r="AC1482" i="12" s="1"/>
  <c r="L1482" i="12"/>
  <c r="R1482" i="12" s="1"/>
  <c r="V1482" i="12" s="1"/>
  <c r="AB1482" i="12" s="1"/>
  <c r="N1478" i="12"/>
  <c r="T1478" i="12" s="1"/>
  <c r="X1478" i="12" s="1"/>
  <c r="AD1478" i="12" s="1"/>
  <c r="M1478" i="12"/>
  <c r="S1478" i="12" s="1"/>
  <c r="W1478" i="12" s="1"/>
  <c r="AC1478" i="12" s="1"/>
  <c r="L1478" i="12"/>
  <c r="R1478" i="12" s="1"/>
  <c r="V1478" i="12" s="1"/>
  <c r="AB1478" i="12" s="1"/>
  <c r="N1474" i="12"/>
  <c r="T1474" i="12" s="1"/>
  <c r="X1474" i="12" s="1"/>
  <c r="AD1474" i="12" s="1"/>
  <c r="M1474" i="12"/>
  <c r="S1474" i="12" s="1"/>
  <c r="W1474" i="12" s="1"/>
  <c r="AC1474" i="12" s="1"/>
  <c r="L1474" i="12"/>
  <c r="R1474" i="12" s="1"/>
  <c r="V1474" i="12" s="1"/>
  <c r="AB1474" i="12" s="1"/>
  <c r="N1458" i="12"/>
  <c r="T1458" i="12" s="1"/>
  <c r="X1458" i="12" s="1"/>
  <c r="AD1458" i="12" s="1"/>
  <c r="M1458" i="12"/>
  <c r="S1458" i="12" s="1"/>
  <c r="W1458" i="12" s="1"/>
  <c r="AC1458" i="12" s="1"/>
  <c r="L1458" i="12"/>
  <c r="R1458" i="12" s="1"/>
  <c r="V1458" i="12" s="1"/>
  <c r="AB1458" i="12" s="1"/>
  <c r="N1445" i="12"/>
  <c r="T1445" i="12" s="1"/>
  <c r="X1445" i="12" s="1"/>
  <c r="AD1445" i="12" s="1"/>
  <c r="M1445" i="12"/>
  <c r="S1445" i="12" s="1"/>
  <c r="W1445" i="12" s="1"/>
  <c r="AC1445" i="12" s="1"/>
  <c r="L1445" i="12"/>
  <c r="R1445" i="12" s="1"/>
  <c r="V1445" i="12" s="1"/>
  <c r="AB1445" i="12" s="1"/>
  <c r="N1441" i="12"/>
  <c r="T1441" i="12" s="1"/>
  <c r="X1441" i="12" s="1"/>
  <c r="AD1441" i="12" s="1"/>
  <c r="M1441" i="12"/>
  <c r="S1441" i="12" s="1"/>
  <c r="W1441" i="12" s="1"/>
  <c r="AC1441" i="12" s="1"/>
  <c r="L1441" i="12"/>
  <c r="R1441" i="12" s="1"/>
  <c r="V1441" i="12" s="1"/>
  <c r="AB1441" i="12" s="1"/>
  <c r="N1437" i="12"/>
  <c r="T1437" i="12" s="1"/>
  <c r="X1437" i="12" s="1"/>
  <c r="AD1437" i="12" s="1"/>
  <c r="M1437" i="12"/>
  <c r="S1437" i="12" s="1"/>
  <c r="W1437" i="12" s="1"/>
  <c r="AC1437" i="12" s="1"/>
  <c r="L1437" i="12"/>
  <c r="R1437" i="12" s="1"/>
  <c r="V1437" i="12" s="1"/>
  <c r="AB1437" i="12" s="1"/>
  <c r="N1433" i="12"/>
  <c r="T1433" i="12" s="1"/>
  <c r="X1433" i="12" s="1"/>
  <c r="AD1433" i="12" s="1"/>
  <c r="M1433" i="12"/>
  <c r="S1433" i="12" s="1"/>
  <c r="W1433" i="12" s="1"/>
  <c r="AC1433" i="12" s="1"/>
  <c r="L1433" i="12"/>
  <c r="R1433" i="12" s="1"/>
  <c r="V1433" i="12" s="1"/>
  <c r="AB1433" i="12" s="1"/>
  <c r="N1430" i="12"/>
  <c r="T1430" i="12" s="1"/>
  <c r="X1430" i="12" s="1"/>
  <c r="AD1430" i="12" s="1"/>
  <c r="M1430" i="12"/>
  <c r="S1430" i="12" s="1"/>
  <c r="W1430" i="12" s="1"/>
  <c r="AC1430" i="12" s="1"/>
  <c r="L1430" i="12"/>
  <c r="R1430" i="12" s="1"/>
  <c r="V1430" i="12" s="1"/>
  <c r="AB1430" i="12" s="1"/>
  <c r="N1424" i="12"/>
  <c r="T1424" i="12" s="1"/>
  <c r="X1424" i="12" s="1"/>
  <c r="AD1424" i="12" s="1"/>
  <c r="M1424" i="12"/>
  <c r="S1424" i="12" s="1"/>
  <c r="W1424" i="12" s="1"/>
  <c r="AC1424" i="12" s="1"/>
  <c r="L1424" i="12"/>
  <c r="R1424" i="12" s="1"/>
  <c r="V1424" i="12" s="1"/>
  <c r="AB1424" i="12" s="1"/>
  <c r="N1421" i="12"/>
  <c r="T1421" i="12" s="1"/>
  <c r="X1421" i="12" s="1"/>
  <c r="AD1421" i="12" s="1"/>
  <c r="M1421" i="12"/>
  <c r="S1421" i="12" s="1"/>
  <c r="W1421" i="12" s="1"/>
  <c r="AC1421" i="12" s="1"/>
  <c r="L1421" i="12"/>
  <c r="R1421" i="12" s="1"/>
  <c r="V1421" i="12" s="1"/>
  <c r="AB1421" i="12" s="1"/>
  <c r="N1412" i="12"/>
  <c r="T1412" i="12" s="1"/>
  <c r="X1412" i="12" s="1"/>
  <c r="AD1412" i="12" s="1"/>
  <c r="M1412" i="12"/>
  <c r="S1412" i="12" s="1"/>
  <c r="W1412" i="12" s="1"/>
  <c r="AC1412" i="12" s="1"/>
  <c r="L1412" i="12"/>
  <c r="R1412" i="12" s="1"/>
  <c r="V1412" i="12" s="1"/>
  <c r="AB1412" i="12" s="1"/>
  <c r="N1408" i="12"/>
  <c r="T1408" i="12" s="1"/>
  <c r="X1408" i="12" s="1"/>
  <c r="AD1408" i="12" s="1"/>
  <c r="M1408" i="12"/>
  <c r="S1408" i="12" s="1"/>
  <c r="W1408" i="12" s="1"/>
  <c r="AC1408" i="12" s="1"/>
  <c r="L1408" i="12"/>
  <c r="R1408" i="12" s="1"/>
  <c r="V1408" i="12" s="1"/>
  <c r="AB1408" i="12" s="1"/>
  <c r="N1403" i="12"/>
  <c r="T1403" i="12" s="1"/>
  <c r="X1403" i="12" s="1"/>
  <c r="AD1403" i="12" s="1"/>
  <c r="M1403" i="12"/>
  <c r="S1403" i="12" s="1"/>
  <c r="W1403" i="12" s="1"/>
  <c r="AC1403" i="12" s="1"/>
  <c r="L1403" i="12"/>
  <c r="R1403" i="12" s="1"/>
  <c r="V1403" i="12" s="1"/>
  <c r="AB1403" i="12" s="1"/>
  <c r="N1397" i="12"/>
  <c r="T1397" i="12" s="1"/>
  <c r="X1397" i="12" s="1"/>
  <c r="AD1397" i="12" s="1"/>
  <c r="M1397" i="12"/>
  <c r="S1397" i="12" s="1"/>
  <c r="W1397" i="12" s="1"/>
  <c r="AC1397" i="12" s="1"/>
  <c r="L1397" i="12"/>
  <c r="R1397" i="12" s="1"/>
  <c r="V1397" i="12" s="1"/>
  <c r="AB1397" i="12" s="1"/>
  <c r="N1396" i="12"/>
  <c r="T1396" i="12" s="1"/>
  <c r="X1396" i="12" s="1"/>
  <c r="AD1396" i="12" s="1"/>
  <c r="M1396" i="12"/>
  <c r="S1396" i="12" s="1"/>
  <c r="W1396" i="12" s="1"/>
  <c r="AC1396" i="12" s="1"/>
  <c r="L1396" i="12"/>
  <c r="R1396" i="12" s="1"/>
  <c r="V1396" i="12" s="1"/>
  <c r="AB1396" i="12" s="1"/>
  <c r="N1393" i="12"/>
  <c r="T1393" i="12" s="1"/>
  <c r="X1393" i="12" s="1"/>
  <c r="AD1393" i="12" s="1"/>
  <c r="M1393" i="12"/>
  <c r="S1393" i="12" s="1"/>
  <c r="W1393" i="12" s="1"/>
  <c r="AC1393" i="12" s="1"/>
  <c r="L1393" i="12"/>
  <c r="R1393" i="12" s="1"/>
  <c r="V1393" i="12" s="1"/>
  <c r="AB1393" i="12" s="1"/>
  <c r="N1392" i="12"/>
  <c r="T1392" i="12" s="1"/>
  <c r="X1392" i="12" s="1"/>
  <c r="AD1392" i="12" s="1"/>
  <c r="M1392" i="12"/>
  <c r="S1392" i="12" s="1"/>
  <c r="W1392" i="12" s="1"/>
  <c r="AC1392" i="12" s="1"/>
  <c r="L1392" i="12"/>
  <c r="R1392" i="12" s="1"/>
  <c r="V1392" i="12" s="1"/>
  <c r="AB1392" i="12" s="1"/>
  <c r="N1389" i="12"/>
  <c r="T1389" i="12" s="1"/>
  <c r="X1389" i="12" s="1"/>
  <c r="AD1389" i="12" s="1"/>
  <c r="M1389" i="12"/>
  <c r="S1389" i="12" s="1"/>
  <c r="W1389" i="12" s="1"/>
  <c r="AC1389" i="12" s="1"/>
  <c r="L1389" i="12"/>
  <c r="R1389" i="12" s="1"/>
  <c r="V1389" i="12" s="1"/>
  <c r="AB1389" i="12" s="1"/>
  <c r="N1388" i="12"/>
  <c r="T1388" i="12" s="1"/>
  <c r="X1388" i="12" s="1"/>
  <c r="AD1388" i="12" s="1"/>
  <c r="M1388" i="12"/>
  <c r="S1388" i="12" s="1"/>
  <c r="W1388" i="12" s="1"/>
  <c r="AC1388" i="12" s="1"/>
  <c r="L1388" i="12"/>
  <c r="R1388" i="12" s="1"/>
  <c r="V1388" i="12" s="1"/>
  <c r="AB1388" i="12" s="1"/>
  <c r="N1377" i="12"/>
  <c r="T1377" i="12" s="1"/>
  <c r="X1377" i="12" s="1"/>
  <c r="AD1377" i="12" s="1"/>
  <c r="M1377" i="12"/>
  <c r="S1377" i="12" s="1"/>
  <c r="W1377" i="12" s="1"/>
  <c r="AC1377" i="12" s="1"/>
  <c r="L1377" i="12"/>
  <c r="R1377" i="12" s="1"/>
  <c r="V1377" i="12" s="1"/>
  <c r="AB1377" i="12" s="1"/>
  <c r="N1372" i="12"/>
  <c r="T1372" i="12" s="1"/>
  <c r="X1372" i="12" s="1"/>
  <c r="AD1372" i="12" s="1"/>
  <c r="M1372" i="12"/>
  <c r="S1372" i="12" s="1"/>
  <c r="W1372" i="12" s="1"/>
  <c r="AC1372" i="12" s="1"/>
  <c r="L1372" i="12"/>
  <c r="R1372" i="12" s="1"/>
  <c r="V1372" i="12" s="1"/>
  <c r="AB1372" i="12" s="1"/>
  <c r="N1367" i="12"/>
  <c r="T1367" i="12" s="1"/>
  <c r="X1367" i="12" s="1"/>
  <c r="AD1367" i="12" s="1"/>
  <c r="M1367" i="12"/>
  <c r="S1367" i="12" s="1"/>
  <c r="W1367" i="12" s="1"/>
  <c r="AC1367" i="12" s="1"/>
  <c r="L1367" i="12"/>
  <c r="R1367" i="12" s="1"/>
  <c r="V1367" i="12" s="1"/>
  <c r="AB1367" i="12" s="1"/>
  <c r="N1363" i="12"/>
  <c r="T1363" i="12" s="1"/>
  <c r="X1363" i="12" s="1"/>
  <c r="AD1363" i="12" s="1"/>
  <c r="M1363" i="12"/>
  <c r="S1363" i="12" s="1"/>
  <c r="W1363" i="12" s="1"/>
  <c r="AC1363" i="12" s="1"/>
  <c r="L1363" i="12"/>
  <c r="R1363" i="12" s="1"/>
  <c r="V1363" i="12" s="1"/>
  <c r="AB1363" i="12" s="1"/>
  <c r="N1354" i="12"/>
  <c r="T1354" i="12" s="1"/>
  <c r="X1354" i="12" s="1"/>
  <c r="AD1354" i="12" s="1"/>
  <c r="M1354" i="12"/>
  <c r="S1354" i="12" s="1"/>
  <c r="W1354" i="12" s="1"/>
  <c r="AC1354" i="12" s="1"/>
  <c r="L1354" i="12"/>
  <c r="R1354" i="12" s="1"/>
  <c r="V1354" i="12" s="1"/>
  <c r="AB1354" i="12" s="1"/>
  <c r="N1346" i="12"/>
  <c r="T1346" i="12" s="1"/>
  <c r="X1346" i="12" s="1"/>
  <c r="AD1346" i="12" s="1"/>
  <c r="M1346" i="12"/>
  <c r="S1346" i="12" s="1"/>
  <c r="W1346" i="12" s="1"/>
  <c r="AC1346" i="12" s="1"/>
  <c r="L1346" i="12"/>
  <c r="R1346" i="12" s="1"/>
  <c r="V1346" i="12" s="1"/>
  <c r="AB1346" i="12" s="1"/>
  <c r="N1342" i="12"/>
  <c r="T1342" i="12" s="1"/>
  <c r="X1342" i="12" s="1"/>
  <c r="AD1342" i="12" s="1"/>
  <c r="M1342" i="12"/>
  <c r="S1342" i="12" s="1"/>
  <c r="W1342" i="12" s="1"/>
  <c r="AC1342" i="12" s="1"/>
  <c r="L1342" i="12"/>
  <c r="R1342" i="12" s="1"/>
  <c r="V1342" i="12" s="1"/>
  <c r="AB1342" i="12" s="1"/>
  <c r="N1338" i="12"/>
  <c r="T1338" i="12" s="1"/>
  <c r="X1338" i="12" s="1"/>
  <c r="AD1338" i="12" s="1"/>
  <c r="M1338" i="12"/>
  <c r="S1338" i="12" s="1"/>
  <c r="W1338" i="12" s="1"/>
  <c r="AC1338" i="12" s="1"/>
  <c r="L1338" i="12"/>
  <c r="R1338" i="12" s="1"/>
  <c r="V1338" i="12" s="1"/>
  <c r="AB1338" i="12" s="1"/>
  <c r="N1334" i="12"/>
  <c r="T1334" i="12" s="1"/>
  <c r="X1334" i="12" s="1"/>
  <c r="AD1334" i="12" s="1"/>
  <c r="M1334" i="12"/>
  <c r="S1334" i="12" s="1"/>
  <c r="W1334" i="12" s="1"/>
  <c r="AC1334" i="12" s="1"/>
  <c r="L1334" i="12"/>
  <c r="R1334" i="12" s="1"/>
  <c r="V1334" i="12" s="1"/>
  <c r="AB1334" i="12" s="1"/>
  <c r="N1330" i="12"/>
  <c r="T1330" i="12" s="1"/>
  <c r="X1330" i="12" s="1"/>
  <c r="AD1330" i="12" s="1"/>
  <c r="M1330" i="12"/>
  <c r="S1330" i="12" s="1"/>
  <c r="W1330" i="12" s="1"/>
  <c r="AC1330" i="12" s="1"/>
  <c r="L1330" i="12"/>
  <c r="R1330" i="12" s="1"/>
  <c r="V1330" i="12" s="1"/>
  <c r="AB1330" i="12" s="1"/>
  <c r="N1326" i="12"/>
  <c r="T1326" i="12" s="1"/>
  <c r="X1326" i="12" s="1"/>
  <c r="AD1326" i="12" s="1"/>
  <c r="M1326" i="12"/>
  <c r="S1326" i="12" s="1"/>
  <c r="W1326" i="12" s="1"/>
  <c r="AC1326" i="12" s="1"/>
  <c r="L1326" i="12"/>
  <c r="R1326" i="12" s="1"/>
  <c r="V1326" i="12" s="1"/>
  <c r="AB1326" i="12" s="1"/>
  <c r="N1322" i="12"/>
  <c r="T1322" i="12" s="1"/>
  <c r="X1322" i="12" s="1"/>
  <c r="AD1322" i="12" s="1"/>
  <c r="M1322" i="12"/>
  <c r="S1322" i="12" s="1"/>
  <c r="W1322" i="12" s="1"/>
  <c r="AC1322" i="12" s="1"/>
  <c r="L1322" i="12"/>
  <c r="R1322" i="12" s="1"/>
  <c r="V1322" i="12" s="1"/>
  <c r="AB1322" i="12" s="1"/>
  <c r="N1318" i="12"/>
  <c r="T1318" i="12" s="1"/>
  <c r="X1318" i="12" s="1"/>
  <c r="AD1318" i="12" s="1"/>
  <c r="M1318" i="12"/>
  <c r="S1318" i="12" s="1"/>
  <c r="W1318" i="12" s="1"/>
  <c r="AC1318" i="12" s="1"/>
  <c r="L1318" i="12"/>
  <c r="R1318" i="12" s="1"/>
  <c r="V1318" i="12" s="1"/>
  <c r="AB1318" i="12" s="1"/>
  <c r="N1314" i="12"/>
  <c r="T1314" i="12" s="1"/>
  <c r="X1314" i="12" s="1"/>
  <c r="AD1314" i="12" s="1"/>
  <c r="M1314" i="12"/>
  <c r="S1314" i="12" s="1"/>
  <c r="W1314" i="12" s="1"/>
  <c r="AC1314" i="12" s="1"/>
  <c r="L1314" i="12"/>
  <c r="R1314" i="12" s="1"/>
  <c r="V1314" i="12" s="1"/>
  <c r="AB1314" i="12" s="1"/>
  <c r="N1310" i="12"/>
  <c r="T1310" i="12" s="1"/>
  <c r="X1310" i="12" s="1"/>
  <c r="AD1310" i="12" s="1"/>
  <c r="M1310" i="12"/>
  <c r="S1310" i="12" s="1"/>
  <c r="W1310" i="12" s="1"/>
  <c r="AC1310" i="12" s="1"/>
  <c r="L1310" i="12"/>
  <c r="R1310" i="12" s="1"/>
  <c r="V1310" i="12" s="1"/>
  <c r="AB1310" i="12" s="1"/>
  <c r="N1306" i="12"/>
  <c r="T1306" i="12" s="1"/>
  <c r="X1306" i="12" s="1"/>
  <c r="AD1306" i="12" s="1"/>
  <c r="M1306" i="12"/>
  <c r="S1306" i="12" s="1"/>
  <c r="W1306" i="12" s="1"/>
  <c r="AC1306" i="12" s="1"/>
  <c r="L1306" i="12"/>
  <c r="R1306" i="12" s="1"/>
  <c r="V1306" i="12" s="1"/>
  <c r="AB1306" i="12" s="1"/>
  <c r="N1302" i="12"/>
  <c r="T1302" i="12" s="1"/>
  <c r="X1302" i="12" s="1"/>
  <c r="AD1302" i="12" s="1"/>
  <c r="M1302" i="12"/>
  <c r="S1302" i="12" s="1"/>
  <c r="W1302" i="12" s="1"/>
  <c r="AC1302" i="12" s="1"/>
  <c r="L1302" i="12"/>
  <c r="R1302" i="12" s="1"/>
  <c r="V1302" i="12" s="1"/>
  <c r="AB1302" i="12" s="1"/>
  <c r="N1298" i="12"/>
  <c r="T1298" i="12" s="1"/>
  <c r="X1298" i="12" s="1"/>
  <c r="AD1298" i="12" s="1"/>
  <c r="M1298" i="12"/>
  <c r="S1298" i="12" s="1"/>
  <c r="W1298" i="12" s="1"/>
  <c r="AC1298" i="12" s="1"/>
  <c r="L1298" i="12"/>
  <c r="R1298" i="12" s="1"/>
  <c r="V1298" i="12" s="1"/>
  <c r="AB1298" i="12" s="1"/>
  <c r="N1294" i="12"/>
  <c r="T1294" i="12" s="1"/>
  <c r="X1294" i="12" s="1"/>
  <c r="AD1294" i="12" s="1"/>
  <c r="M1294" i="12"/>
  <c r="S1294" i="12" s="1"/>
  <c r="W1294" i="12" s="1"/>
  <c r="AC1294" i="12" s="1"/>
  <c r="L1294" i="12"/>
  <c r="R1294" i="12" s="1"/>
  <c r="V1294" i="12" s="1"/>
  <c r="AB1294" i="12" s="1"/>
  <c r="N1290" i="12"/>
  <c r="T1290" i="12" s="1"/>
  <c r="X1290" i="12" s="1"/>
  <c r="AD1290" i="12" s="1"/>
  <c r="M1290" i="12"/>
  <c r="S1290" i="12" s="1"/>
  <c r="W1290" i="12" s="1"/>
  <c r="AC1290" i="12" s="1"/>
  <c r="L1290" i="12"/>
  <c r="R1290" i="12" s="1"/>
  <c r="V1290" i="12" s="1"/>
  <c r="AB1290" i="12" s="1"/>
  <c r="N1286" i="12"/>
  <c r="T1286" i="12" s="1"/>
  <c r="X1286" i="12" s="1"/>
  <c r="AD1286" i="12" s="1"/>
  <c r="M1286" i="12"/>
  <c r="S1286" i="12" s="1"/>
  <c r="W1286" i="12" s="1"/>
  <c r="AC1286" i="12" s="1"/>
  <c r="L1286" i="12"/>
  <c r="R1286" i="12" s="1"/>
  <c r="V1286" i="12" s="1"/>
  <c r="AB1286" i="12" s="1"/>
  <c r="N1282" i="12"/>
  <c r="T1282" i="12" s="1"/>
  <c r="X1282" i="12" s="1"/>
  <c r="AD1282" i="12" s="1"/>
  <c r="M1282" i="12"/>
  <c r="S1282" i="12" s="1"/>
  <c r="W1282" i="12" s="1"/>
  <c r="AC1282" i="12" s="1"/>
  <c r="L1282" i="12"/>
  <c r="R1282" i="12" s="1"/>
  <c r="V1282" i="12" s="1"/>
  <c r="AB1282" i="12" s="1"/>
  <c r="N1278" i="12"/>
  <c r="T1278" i="12" s="1"/>
  <c r="X1278" i="12" s="1"/>
  <c r="AD1278" i="12" s="1"/>
  <c r="M1278" i="12"/>
  <c r="S1278" i="12" s="1"/>
  <c r="W1278" i="12" s="1"/>
  <c r="AC1278" i="12" s="1"/>
  <c r="L1278" i="12"/>
  <c r="R1278" i="12" s="1"/>
  <c r="V1278" i="12" s="1"/>
  <c r="AB1278" i="12" s="1"/>
  <c r="N1274" i="12"/>
  <c r="T1274" i="12" s="1"/>
  <c r="X1274" i="12" s="1"/>
  <c r="AD1274" i="12" s="1"/>
  <c r="M1274" i="12"/>
  <c r="S1274" i="12" s="1"/>
  <c r="W1274" i="12" s="1"/>
  <c r="AC1274" i="12" s="1"/>
  <c r="L1274" i="12"/>
  <c r="R1274" i="12" s="1"/>
  <c r="V1274" i="12" s="1"/>
  <c r="AB1274" i="12" s="1"/>
  <c r="N1270" i="12"/>
  <c r="T1270" i="12" s="1"/>
  <c r="X1270" i="12" s="1"/>
  <c r="AD1270" i="12" s="1"/>
  <c r="M1270" i="12"/>
  <c r="S1270" i="12" s="1"/>
  <c r="W1270" i="12" s="1"/>
  <c r="AC1270" i="12" s="1"/>
  <c r="L1270" i="12"/>
  <c r="R1270" i="12" s="1"/>
  <c r="V1270" i="12" s="1"/>
  <c r="AB1270" i="12" s="1"/>
  <c r="N1262" i="12"/>
  <c r="T1262" i="12" s="1"/>
  <c r="X1262" i="12" s="1"/>
  <c r="AD1262" i="12" s="1"/>
  <c r="M1262" i="12"/>
  <c r="S1262" i="12" s="1"/>
  <c r="W1262" i="12" s="1"/>
  <c r="AC1262" i="12" s="1"/>
  <c r="L1262" i="12"/>
  <c r="R1262" i="12" s="1"/>
  <c r="V1262" i="12" s="1"/>
  <c r="AB1262" i="12" s="1"/>
  <c r="N1258" i="12"/>
  <c r="T1258" i="12" s="1"/>
  <c r="X1258" i="12" s="1"/>
  <c r="AD1258" i="12" s="1"/>
  <c r="M1258" i="12"/>
  <c r="S1258" i="12" s="1"/>
  <c r="W1258" i="12" s="1"/>
  <c r="AC1258" i="12" s="1"/>
  <c r="L1258" i="12"/>
  <c r="R1258" i="12" s="1"/>
  <c r="V1258" i="12" s="1"/>
  <c r="AB1258" i="12" s="1"/>
  <c r="N1250" i="12"/>
  <c r="T1250" i="12" s="1"/>
  <c r="X1250" i="12" s="1"/>
  <c r="AD1250" i="12" s="1"/>
  <c r="M1250" i="12"/>
  <c r="S1250" i="12" s="1"/>
  <c r="W1250" i="12" s="1"/>
  <c r="AC1250" i="12" s="1"/>
  <c r="L1250" i="12"/>
  <c r="R1250" i="12" s="1"/>
  <c r="V1250" i="12" s="1"/>
  <c r="AB1250" i="12" s="1"/>
  <c r="N1242" i="12"/>
  <c r="T1242" i="12" s="1"/>
  <c r="X1242" i="12" s="1"/>
  <c r="AD1242" i="12" s="1"/>
  <c r="M1242" i="12"/>
  <c r="S1242" i="12" s="1"/>
  <c r="W1242" i="12" s="1"/>
  <c r="AC1242" i="12" s="1"/>
  <c r="L1242" i="12"/>
  <c r="R1242" i="12" s="1"/>
  <c r="V1242" i="12" s="1"/>
  <c r="AB1242" i="12" s="1"/>
  <c r="N1236" i="12"/>
  <c r="T1236" i="12" s="1"/>
  <c r="X1236" i="12" s="1"/>
  <c r="AD1236" i="12" s="1"/>
  <c r="M1236" i="12"/>
  <c r="S1236" i="12" s="1"/>
  <c r="W1236" i="12" s="1"/>
  <c r="AC1236" i="12" s="1"/>
  <c r="L1236" i="12"/>
  <c r="R1236" i="12" s="1"/>
  <c r="V1236" i="12" s="1"/>
  <c r="AB1236" i="12" s="1"/>
  <c r="N1231" i="12"/>
  <c r="T1231" i="12" s="1"/>
  <c r="X1231" i="12" s="1"/>
  <c r="AD1231" i="12" s="1"/>
  <c r="M1231" i="12"/>
  <c r="S1231" i="12" s="1"/>
  <c r="W1231" i="12" s="1"/>
  <c r="AC1231" i="12" s="1"/>
  <c r="L1231" i="12"/>
  <c r="R1231" i="12" s="1"/>
  <c r="V1231" i="12" s="1"/>
  <c r="AB1231" i="12" s="1"/>
  <c r="N1226" i="12"/>
  <c r="T1226" i="12" s="1"/>
  <c r="X1226" i="12" s="1"/>
  <c r="AD1226" i="12" s="1"/>
  <c r="M1226" i="12"/>
  <c r="S1226" i="12" s="1"/>
  <c r="W1226" i="12" s="1"/>
  <c r="AC1226" i="12" s="1"/>
  <c r="L1226" i="12"/>
  <c r="R1226" i="12" s="1"/>
  <c r="V1226" i="12" s="1"/>
  <c r="AB1226" i="12" s="1"/>
  <c r="N1222" i="12"/>
  <c r="T1222" i="12" s="1"/>
  <c r="X1222" i="12" s="1"/>
  <c r="AD1222" i="12" s="1"/>
  <c r="M1222" i="12"/>
  <c r="S1222" i="12" s="1"/>
  <c r="W1222" i="12" s="1"/>
  <c r="AC1222" i="12" s="1"/>
  <c r="L1222" i="12"/>
  <c r="R1222" i="12" s="1"/>
  <c r="V1222" i="12" s="1"/>
  <c r="AB1222" i="12" s="1"/>
  <c r="N1217" i="12"/>
  <c r="T1217" i="12" s="1"/>
  <c r="X1217" i="12" s="1"/>
  <c r="AD1217" i="12" s="1"/>
  <c r="M1217" i="12"/>
  <c r="S1217" i="12" s="1"/>
  <c r="W1217" i="12" s="1"/>
  <c r="AC1217" i="12" s="1"/>
  <c r="L1217" i="12"/>
  <c r="R1217" i="12" s="1"/>
  <c r="V1217" i="12" s="1"/>
  <c r="AB1217" i="12" s="1"/>
  <c r="N1213" i="12"/>
  <c r="T1213" i="12" s="1"/>
  <c r="X1213" i="12" s="1"/>
  <c r="AD1213" i="12" s="1"/>
  <c r="M1213" i="12"/>
  <c r="S1213" i="12" s="1"/>
  <c r="W1213" i="12" s="1"/>
  <c r="AC1213" i="12" s="1"/>
  <c r="L1213" i="12"/>
  <c r="R1213" i="12" s="1"/>
  <c r="V1213" i="12" s="1"/>
  <c r="AB1213" i="12" s="1"/>
  <c r="N1209" i="12"/>
  <c r="T1209" i="12" s="1"/>
  <c r="X1209" i="12" s="1"/>
  <c r="AD1209" i="12" s="1"/>
  <c r="M1209" i="12"/>
  <c r="S1209" i="12" s="1"/>
  <c r="W1209" i="12" s="1"/>
  <c r="AC1209" i="12" s="1"/>
  <c r="L1209" i="12"/>
  <c r="R1209" i="12" s="1"/>
  <c r="V1209" i="12" s="1"/>
  <c r="AB1209" i="12" s="1"/>
  <c r="N1201" i="12"/>
  <c r="T1201" i="12" s="1"/>
  <c r="X1201" i="12" s="1"/>
  <c r="AD1201" i="12" s="1"/>
  <c r="M1201" i="12"/>
  <c r="S1201" i="12" s="1"/>
  <c r="W1201" i="12" s="1"/>
  <c r="AC1201" i="12" s="1"/>
  <c r="L1201" i="12"/>
  <c r="R1201" i="12" s="1"/>
  <c r="V1201" i="12" s="1"/>
  <c r="AB1201" i="12" s="1"/>
  <c r="N1197" i="12"/>
  <c r="T1197" i="12" s="1"/>
  <c r="X1197" i="12" s="1"/>
  <c r="AD1197" i="12" s="1"/>
  <c r="M1197" i="12"/>
  <c r="S1197" i="12" s="1"/>
  <c r="W1197" i="12" s="1"/>
  <c r="AC1197" i="12" s="1"/>
  <c r="L1197" i="12"/>
  <c r="R1197" i="12" s="1"/>
  <c r="V1197" i="12" s="1"/>
  <c r="AB1197" i="12" s="1"/>
  <c r="N1193" i="12"/>
  <c r="T1193" i="12" s="1"/>
  <c r="X1193" i="12" s="1"/>
  <c r="AD1193" i="12" s="1"/>
  <c r="M1193" i="12"/>
  <c r="S1193" i="12" s="1"/>
  <c r="W1193" i="12" s="1"/>
  <c r="AC1193" i="12" s="1"/>
  <c r="L1193" i="12"/>
  <c r="R1193" i="12" s="1"/>
  <c r="V1193" i="12" s="1"/>
  <c r="AB1193" i="12" s="1"/>
  <c r="N1189" i="12"/>
  <c r="T1189" i="12" s="1"/>
  <c r="X1189" i="12" s="1"/>
  <c r="AD1189" i="12" s="1"/>
  <c r="M1189" i="12"/>
  <c r="S1189" i="12" s="1"/>
  <c r="W1189" i="12" s="1"/>
  <c r="AC1189" i="12" s="1"/>
  <c r="L1189" i="12"/>
  <c r="R1189" i="12" s="1"/>
  <c r="V1189" i="12" s="1"/>
  <c r="AB1189" i="12" s="1"/>
  <c r="N1184" i="12"/>
  <c r="T1184" i="12" s="1"/>
  <c r="X1184" i="12" s="1"/>
  <c r="AD1184" i="12" s="1"/>
  <c r="M1184" i="12"/>
  <c r="S1184" i="12" s="1"/>
  <c r="W1184" i="12" s="1"/>
  <c r="AC1184" i="12" s="1"/>
  <c r="L1184" i="12"/>
  <c r="R1184" i="12" s="1"/>
  <c r="V1184" i="12" s="1"/>
  <c r="AB1184" i="12" s="1"/>
  <c r="N1180" i="12"/>
  <c r="T1180" i="12" s="1"/>
  <c r="X1180" i="12" s="1"/>
  <c r="AD1180" i="12" s="1"/>
  <c r="M1180" i="12"/>
  <c r="S1180" i="12" s="1"/>
  <c r="W1180" i="12" s="1"/>
  <c r="AC1180" i="12" s="1"/>
  <c r="L1180" i="12"/>
  <c r="R1180" i="12" s="1"/>
  <c r="V1180" i="12" s="1"/>
  <c r="AB1180" i="12" s="1"/>
  <c r="N1176" i="12"/>
  <c r="T1176" i="12" s="1"/>
  <c r="X1176" i="12" s="1"/>
  <c r="AD1176" i="12" s="1"/>
  <c r="M1176" i="12"/>
  <c r="S1176" i="12" s="1"/>
  <c r="W1176" i="12" s="1"/>
  <c r="AC1176" i="12" s="1"/>
  <c r="L1176" i="12"/>
  <c r="R1176" i="12" s="1"/>
  <c r="V1176" i="12" s="1"/>
  <c r="AB1176" i="12" s="1"/>
  <c r="N1172" i="12"/>
  <c r="T1172" i="12" s="1"/>
  <c r="X1172" i="12" s="1"/>
  <c r="AD1172" i="12" s="1"/>
  <c r="M1172" i="12"/>
  <c r="S1172" i="12" s="1"/>
  <c r="W1172" i="12" s="1"/>
  <c r="AC1172" i="12" s="1"/>
  <c r="L1172" i="12"/>
  <c r="R1172" i="12" s="1"/>
  <c r="V1172" i="12" s="1"/>
  <c r="AB1172" i="12" s="1"/>
  <c r="N1165" i="12"/>
  <c r="T1165" i="12" s="1"/>
  <c r="X1165" i="12" s="1"/>
  <c r="AD1165" i="12" s="1"/>
  <c r="M1165" i="12"/>
  <c r="S1165" i="12" s="1"/>
  <c r="W1165" i="12" s="1"/>
  <c r="AC1165" i="12" s="1"/>
  <c r="L1165" i="12"/>
  <c r="R1165" i="12" s="1"/>
  <c r="V1165" i="12" s="1"/>
  <c r="AB1165" i="12" s="1"/>
  <c r="N1162" i="12"/>
  <c r="T1162" i="12" s="1"/>
  <c r="X1162" i="12" s="1"/>
  <c r="AD1162" i="12" s="1"/>
  <c r="M1162" i="12"/>
  <c r="S1162" i="12" s="1"/>
  <c r="W1162" i="12" s="1"/>
  <c r="AC1162" i="12" s="1"/>
  <c r="L1162" i="12"/>
  <c r="R1162" i="12" s="1"/>
  <c r="V1162" i="12" s="1"/>
  <c r="AB1162" i="12" s="1"/>
  <c r="N1158" i="12"/>
  <c r="T1158" i="12" s="1"/>
  <c r="X1158" i="12" s="1"/>
  <c r="AD1158" i="12" s="1"/>
  <c r="M1158" i="12"/>
  <c r="S1158" i="12" s="1"/>
  <c r="W1158" i="12" s="1"/>
  <c r="AC1158" i="12" s="1"/>
  <c r="L1158" i="12"/>
  <c r="R1158" i="12" s="1"/>
  <c r="V1158" i="12" s="1"/>
  <c r="AB1158" i="12" s="1"/>
  <c r="N1153" i="12"/>
  <c r="T1153" i="12" s="1"/>
  <c r="X1153" i="12" s="1"/>
  <c r="AD1153" i="12" s="1"/>
  <c r="M1153" i="12"/>
  <c r="S1153" i="12" s="1"/>
  <c r="W1153" i="12" s="1"/>
  <c r="AC1153" i="12" s="1"/>
  <c r="L1153" i="12"/>
  <c r="R1153" i="12" s="1"/>
  <c r="V1153" i="12" s="1"/>
  <c r="AB1153" i="12" s="1"/>
  <c r="N1148" i="12"/>
  <c r="T1148" i="12" s="1"/>
  <c r="X1148" i="12" s="1"/>
  <c r="AD1148" i="12" s="1"/>
  <c r="M1148" i="12"/>
  <c r="S1148" i="12" s="1"/>
  <c r="W1148" i="12" s="1"/>
  <c r="AC1148" i="12" s="1"/>
  <c r="L1148" i="12"/>
  <c r="R1148" i="12" s="1"/>
  <c r="V1148" i="12" s="1"/>
  <c r="AB1148" i="12" s="1"/>
  <c r="N1142" i="12"/>
  <c r="T1142" i="12" s="1"/>
  <c r="X1142" i="12" s="1"/>
  <c r="AD1142" i="12" s="1"/>
  <c r="M1142" i="12"/>
  <c r="S1142" i="12" s="1"/>
  <c r="W1142" i="12" s="1"/>
  <c r="AC1142" i="12" s="1"/>
  <c r="L1142" i="12"/>
  <c r="R1142" i="12" s="1"/>
  <c r="V1142" i="12" s="1"/>
  <c r="AB1142" i="12" s="1"/>
  <c r="N1138" i="12"/>
  <c r="T1138" i="12" s="1"/>
  <c r="X1138" i="12" s="1"/>
  <c r="AD1138" i="12" s="1"/>
  <c r="M1138" i="12"/>
  <c r="S1138" i="12" s="1"/>
  <c r="W1138" i="12" s="1"/>
  <c r="AC1138" i="12" s="1"/>
  <c r="L1138" i="12"/>
  <c r="R1138" i="12" s="1"/>
  <c r="V1138" i="12" s="1"/>
  <c r="AB1138" i="12" s="1"/>
  <c r="N1134" i="12"/>
  <c r="T1134" i="12" s="1"/>
  <c r="X1134" i="12" s="1"/>
  <c r="AD1134" i="12" s="1"/>
  <c r="M1134" i="12"/>
  <c r="S1134" i="12" s="1"/>
  <c r="W1134" i="12" s="1"/>
  <c r="AC1134" i="12" s="1"/>
  <c r="L1134" i="12"/>
  <c r="R1134" i="12" s="1"/>
  <c r="V1134" i="12" s="1"/>
  <c r="AB1134" i="12" s="1"/>
  <c r="N1129" i="12"/>
  <c r="T1129" i="12" s="1"/>
  <c r="X1129" i="12" s="1"/>
  <c r="AD1129" i="12" s="1"/>
  <c r="M1129" i="12"/>
  <c r="S1129" i="12" s="1"/>
  <c r="W1129" i="12" s="1"/>
  <c r="AC1129" i="12" s="1"/>
  <c r="L1129" i="12"/>
  <c r="R1129" i="12" s="1"/>
  <c r="V1129" i="12" s="1"/>
  <c r="AB1129" i="12" s="1"/>
  <c r="N1126" i="12"/>
  <c r="T1126" i="12" s="1"/>
  <c r="X1126" i="12" s="1"/>
  <c r="AD1126" i="12" s="1"/>
  <c r="M1126" i="12"/>
  <c r="S1126" i="12" s="1"/>
  <c r="W1126" i="12" s="1"/>
  <c r="AC1126" i="12" s="1"/>
  <c r="L1126" i="12"/>
  <c r="R1126" i="12" s="1"/>
  <c r="V1126" i="12" s="1"/>
  <c r="AB1126" i="12" s="1"/>
  <c r="N1122" i="12"/>
  <c r="T1122" i="12" s="1"/>
  <c r="X1122" i="12" s="1"/>
  <c r="AD1122" i="12" s="1"/>
  <c r="M1122" i="12"/>
  <c r="S1122" i="12" s="1"/>
  <c r="W1122" i="12" s="1"/>
  <c r="AC1122" i="12" s="1"/>
  <c r="L1122" i="12"/>
  <c r="R1122" i="12" s="1"/>
  <c r="V1122" i="12" s="1"/>
  <c r="AB1122" i="12" s="1"/>
  <c r="N1119" i="12"/>
  <c r="T1119" i="12" s="1"/>
  <c r="X1119" i="12" s="1"/>
  <c r="AD1119" i="12" s="1"/>
  <c r="M1119" i="12"/>
  <c r="S1119" i="12" s="1"/>
  <c r="W1119" i="12" s="1"/>
  <c r="AC1119" i="12" s="1"/>
  <c r="L1119" i="12"/>
  <c r="R1119" i="12" s="1"/>
  <c r="V1119" i="12" s="1"/>
  <c r="AB1119" i="12" s="1"/>
  <c r="N1116" i="12"/>
  <c r="T1116" i="12" s="1"/>
  <c r="X1116" i="12" s="1"/>
  <c r="AD1116" i="12" s="1"/>
  <c r="M1116" i="12"/>
  <c r="S1116" i="12" s="1"/>
  <c r="W1116" i="12" s="1"/>
  <c r="AC1116" i="12" s="1"/>
  <c r="L1116" i="12"/>
  <c r="R1116" i="12" s="1"/>
  <c r="V1116" i="12" s="1"/>
  <c r="AB1116" i="12" s="1"/>
  <c r="N1110" i="12"/>
  <c r="T1110" i="12" s="1"/>
  <c r="X1110" i="12" s="1"/>
  <c r="AD1110" i="12" s="1"/>
  <c r="M1110" i="12"/>
  <c r="S1110" i="12" s="1"/>
  <c r="W1110" i="12" s="1"/>
  <c r="AC1110" i="12" s="1"/>
  <c r="L1110" i="12"/>
  <c r="R1110" i="12" s="1"/>
  <c r="V1110" i="12" s="1"/>
  <c r="AB1110" i="12" s="1"/>
  <c r="N1107" i="12"/>
  <c r="T1107" i="12" s="1"/>
  <c r="X1107" i="12" s="1"/>
  <c r="AD1107" i="12" s="1"/>
  <c r="M1107" i="12"/>
  <c r="S1107" i="12" s="1"/>
  <c r="W1107" i="12" s="1"/>
  <c r="AC1107" i="12" s="1"/>
  <c r="L1107" i="12"/>
  <c r="R1107" i="12" s="1"/>
  <c r="V1107" i="12" s="1"/>
  <c r="AB1107" i="12" s="1"/>
  <c r="N1102" i="12"/>
  <c r="T1102" i="12" s="1"/>
  <c r="X1102" i="12" s="1"/>
  <c r="AD1102" i="12" s="1"/>
  <c r="M1102" i="12"/>
  <c r="S1102" i="12" s="1"/>
  <c r="W1102" i="12" s="1"/>
  <c r="AC1102" i="12" s="1"/>
  <c r="L1102" i="12"/>
  <c r="R1102" i="12" s="1"/>
  <c r="V1102" i="12" s="1"/>
  <c r="AB1102" i="12" s="1"/>
  <c r="N1095" i="12"/>
  <c r="T1095" i="12" s="1"/>
  <c r="X1095" i="12" s="1"/>
  <c r="AD1095" i="12" s="1"/>
  <c r="M1095" i="12"/>
  <c r="S1095" i="12" s="1"/>
  <c r="W1095" i="12" s="1"/>
  <c r="AC1095" i="12" s="1"/>
  <c r="L1095" i="12"/>
  <c r="R1095" i="12" s="1"/>
  <c r="V1095" i="12" s="1"/>
  <c r="AB1095" i="12" s="1"/>
  <c r="N1086" i="12"/>
  <c r="T1086" i="12" s="1"/>
  <c r="X1086" i="12" s="1"/>
  <c r="AD1086" i="12" s="1"/>
  <c r="M1086" i="12"/>
  <c r="S1086" i="12" s="1"/>
  <c r="W1086" i="12" s="1"/>
  <c r="AC1086" i="12" s="1"/>
  <c r="L1086" i="12"/>
  <c r="R1086" i="12" s="1"/>
  <c r="V1086" i="12" s="1"/>
  <c r="AB1086" i="12" s="1"/>
  <c r="N1085" i="12"/>
  <c r="T1085" i="12" s="1"/>
  <c r="X1085" i="12" s="1"/>
  <c r="AD1085" i="12" s="1"/>
  <c r="M1085" i="12"/>
  <c r="S1085" i="12" s="1"/>
  <c r="W1085" i="12" s="1"/>
  <c r="AC1085" i="12" s="1"/>
  <c r="L1085" i="12"/>
  <c r="R1085" i="12" s="1"/>
  <c r="V1085" i="12" s="1"/>
  <c r="AB1085" i="12" s="1"/>
  <c r="N1084" i="12"/>
  <c r="T1084" i="12" s="1"/>
  <c r="X1084" i="12" s="1"/>
  <c r="AD1084" i="12" s="1"/>
  <c r="M1084" i="12"/>
  <c r="S1084" i="12" s="1"/>
  <c r="W1084" i="12" s="1"/>
  <c r="AC1084" i="12" s="1"/>
  <c r="L1084" i="12"/>
  <c r="R1084" i="12" s="1"/>
  <c r="V1084" i="12" s="1"/>
  <c r="AB1084" i="12" s="1"/>
  <c r="N1082" i="12"/>
  <c r="T1082" i="12" s="1"/>
  <c r="X1082" i="12" s="1"/>
  <c r="AD1082" i="12" s="1"/>
  <c r="M1082" i="12"/>
  <c r="S1082" i="12" s="1"/>
  <c r="W1082" i="12" s="1"/>
  <c r="AC1082" i="12" s="1"/>
  <c r="L1082" i="12"/>
  <c r="R1082" i="12" s="1"/>
  <c r="V1082" i="12" s="1"/>
  <c r="AB1082" i="12" s="1"/>
  <c r="N1078" i="12"/>
  <c r="T1078" i="12" s="1"/>
  <c r="X1078" i="12" s="1"/>
  <c r="AD1078" i="12" s="1"/>
  <c r="M1078" i="12"/>
  <c r="S1078" i="12" s="1"/>
  <c r="W1078" i="12" s="1"/>
  <c r="AC1078" i="12" s="1"/>
  <c r="L1078" i="12"/>
  <c r="R1078" i="12" s="1"/>
  <c r="V1078" i="12" s="1"/>
  <c r="AB1078" i="12" s="1"/>
  <c r="N1077" i="12"/>
  <c r="T1077" i="12" s="1"/>
  <c r="X1077" i="12" s="1"/>
  <c r="AD1077" i="12" s="1"/>
  <c r="M1077" i="12"/>
  <c r="S1077" i="12" s="1"/>
  <c r="W1077" i="12" s="1"/>
  <c r="AC1077" i="12" s="1"/>
  <c r="L1077" i="12"/>
  <c r="R1077" i="12" s="1"/>
  <c r="V1077" i="12" s="1"/>
  <c r="AB1077" i="12" s="1"/>
  <c r="N1076" i="12"/>
  <c r="T1076" i="12" s="1"/>
  <c r="X1076" i="12" s="1"/>
  <c r="AD1076" i="12" s="1"/>
  <c r="M1076" i="12"/>
  <c r="S1076" i="12" s="1"/>
  <c r="W1076" i="12" s="1"/>
  <c r="AC1076" i="12" s="1"/>
  <c r="L1076" i="12"/>
  <c r="R1076" i="12" s="1"/>
  <c r="V1076" i="12" s="1"/>
  <c r="AB1076" i="12" s="1"/>
  <c r="N1074" i="12"/>
  <c r="T1074" i="12" s="1"/>
  <c r="X1074" i="12" s="1"/>
  <c r="AD1074" i="12" s="1"/>
  <c r="M1074" i="12"/>
  <c r="S1074" i="12" s="1"/>
  <c r="W1074" i="12" s="1"/>
  <c r="AC1074" i="12" s="1"/>
  <c r="L1074" i="12"/>
  <c r="R1074" i="12" s="1"/>
  <c r="V1074" i="12" s="1"/>
  <c r="AB1074" i="12" s="1"/>
  <c r="N1071" i="12"/>
  <c r="T1071" i="12" s="1"/>
  <c r="X1071" i="12" s="1"/>
  <c r="AD1071" i="12" s="1"/>
  <c r="M1071" i="12"/>
  <c r="S1071" i="12" s="1"/>
  <c r="W1071" i="12" s="1"/>
  <c r="AC1071" i="12" s="1"/>
  <c r="L1071" i="12"/>
  <c r="R1071" i="12" s="1"/>
  <c r="V1071" i="12" s="1"/>
  <c r="AB1071" i="12" s="1"/>
  <c r="N1066" i="12"/>
  <c r="T1066" i="12" s="1"/>
  <c r="X1066" i="12" s="1"/>
  <c r="AD1066" i="12" s="1"/>
  <c r="M1066" i="12"/>
  <c r="S1066" i="12" s="1"/>
  <c r="W1066" i="12" s="1"/>
  <c r="AC1066" i="12" s="1"/>
  <c r="L1066" i="12"/>
  <c r="R1066" i="12" s="1"/>
  <c r="V1066" i="12" s="1"/>
  <c r="AB1066" i="12" s="1"/>
  <c r="M1055" i="12"/>
  <c r="S1055" i="12" s="1"/>
  <c r="W1055" i="12" s="1"/>
  <c r="AC1055" i="12" s="1"/>
  <c r="L1055" i="12"/>
  <c r="R1055" i="12" s="1"/>
  <c r="V1055" i="12" s="1"/>
  <c r="AB1055" i="12" s="1"/>
  <c r="N1050" i="12"/>
  <c r="T1050" i="12" s="1"/>
  <c r="X1050" i="12" s="1"/>
  <c r="AD1050" i="12" s="1"/>
  <c r="M1050" i="12"/>
  <c r="S1050" i="12" s="1"/>
  <c r="W1050" i="12" s="1"/>
  <c r="AC1050" i="12" s="1"/>
  <c r="L1050" i="12"/>
  <c r="R1050" i="12" s="1"/>
  <c r="V1050" i="12" s="1"/>
  <c r="AB1050" i="12" s="1"/>
  <c r="N1046" i="12"/>
  <c r="T1046" i="12" s="1"/>
  <c r="X1046" i="12" s="1"/>
  <c r="AD1046" i="12" s="1"/>
  <c r="M1046" i="12"/>
  <c r="S1046" i="12" s="1"/>
  <c r="W1046" i="12" s="1"/>
  <c r="AC1046" i="12" s="1"/>
  <c r="L1046" i="12"/>
  <c r="R1046" i="12" s="1"/>
  <c r="V1046" i="12" s="1"/>
  <c r="AB1046" i="12" s="1"/>
  <c r="N1038" i="12"/>
  <c r="T1038" i="12" s="1"/>
  <c r="X1038" i="12" s="1"/>
  <c r="AD1038" i="12" s="1"/>
  <c r="M1038" i="12"/>
  <c r="S1038" i="12" s="1"/>
  <c r="W1038" i="12" s="1"/>
  <c r="AC1038" i="12" s="1"/>
  <c r="L1038" i="12"/>
  <c r="R1038" i="12" s="1"/>
  <c r="V1038" i="12" s="1"/>
  <c r="AB1038" i="12" s="1"/>
  <c r="N1034" i="12"/>
  <c r="T1034" i="12" s="1"/>
  <c r="X1034" i="12" s="1"/>
  <c r="AD1034" i="12" s="1"/>
  <c r="M1034" i="12"/>
  <c r="S1034" i="12" s="1"/>
  <c r="W1034" i="12" s="1"/>
  <c r="AC1034" i="12" s="1"/>
  <c r="L1034" i="12"/>
  <c r="R1034" i="12" s="1"/>
  <c r="V1034" i="12" s="1"/>
  <c r="AB1034" i="12" s="1"/>
  <c r="N1030" i="12"/>
  <c r="T1030" i="12" s="1"/>
  <c r="X1030" i="12" s="1"/>
  <c r="AD1030" i="12" s="1"/>
  <c r="M1030" i="12"/>
  <c r="S1030" i="12" s="1"/>
  <c r="W1030" i="12" s="1"/>
  <c r="AC1030" i="12" s="1"/>
  <c r="L1030" i="12"/>
  <c r="R1030" i="12" s="1"/>
  <c r="V1030" i="12" s="1"/>
  <c r="AB1030" i="12" s="1"/>
  <c r="N1026" i="12"/>
  <c r="T1026" i="12" s="1"/>
  <c r="X1026" i="12" s="1"/>
  <c r="AD1026" i="12" s="1"/>
  <c r="M1026" i="12"/>
  <c r="S1026" i="12" s="1"/>
  <c r="W1026" i="12" s="1"/>
  <c r="AC1026" i="12" s="1"/>
  <c r="L1026" i="12"/>
  <c r="R1026" i="12" s="1"/>
  <c r="V1026" i="12" s="1"/>
  <c r="AB1026" i="12" s="1"/>
  <c r="N1022" i="12"/>
  <c r="T1022" i="12" s="1"/>
  <c r="X1022" i="12" s="1"/>
  <c r="AD1022" i="12" s="1"/>
  <c r="M1022" i="12"/>
  <c r="S1022" i="12" s="1"/>
  <c r="W1022" i="12" s="1"/>
  <c r="AC1022" i="12" s="1"/>
  <c r="L1022" i="12"/>
  <c r="R1022" i="12" s="1"/>
  <c r="V1022" i="12" s="1"/>
  <c r="AB1022" i="12" s="1"/>
  <c r="N1018" i="12"/>
  <c r="T1018" i="12" s="1"/>
  <c r="X1018" i="12" s="1"/>
  <c r="AD1018" i="12" s="1"/>
  <c r="M1018" i="12"/>
  <c r="S1018" i="12" s="1"/>
  <c r="W1018" i="12" s="1"/>
  <c r="AC1018" i="12" s="1"/>
  <c r="L1018" i="12"/>
  <c r="R1018" i="12" s="1"/>
  <c r="V1018" i="12" s="1"/>
  <c r="AB1018" i="12" s="1"/>
  <c r="N1014" i="12"/>
  <c r="T1014" i="12" s="1"/>
  <c r="X1014" i="12" s="1"/>
  <c r="AD1014" i="12" s="1"/>
  <c r="M1014" i="12"/>
  <c r="S1014" i="12" s="1"/>
  <c r="W1014" i="12" s="1"/>
  <c r="AC1014" i="12" s="1"/>
  <c r="L1014" i="12"/>
  <c r="R1014" i="12" s="1"/>
  <c r="V1014" i="12" s="1"/>
  <c r="AB1014" i="12" s="1"/>
  <c r="N1010" i="12"/>
  <c r="T1010" i="12" s="1"/>
  <c r="X1010" i="12" s="1"/>
  <c r="AD1010" i="12" s="1"/>
  <c r="M1010" i="12"/>
  <c r="S1010" i="12" s="1"/>
  <c r="W1010" i="12" s="1"/>
  <c r="AC1010" i="12" s="1"/>
  <c r="L1010" i="12"/>
  <c r="R1010" i="12" s="1"/>
  <c r="V1010" i="12" s="1"/>
  <c r="AB1010" i="12" s="1"/>
  <c r="N993" i="12"/>
  <c r="T993" i="12" s="1"/>
  <c r="X993" i="12" s="1"/>
  <c r="AD993" i="12" s="1"/>
  <c r="M993" i="12"/>
  <c r="S993" i="12" s="1"/>
  <c r="W993" i="12" s="1"/>
  <c r="AC993" i="12" s="1"/>
  <c r="L993" i="12"/>
  <c r="R993" i="12" s="1"/>
  <c r="V993" i="12" s="1"/>
  <c r="AB993" i="12" s="1"/>
  <c r="N989" i="12"/>
  <c r="T989" i="12" s="1"/>
  <c r="X989" i="12" s="1"/>
  <c r="AD989" i="12" s="1"/>
  <c r="M989" i="12"/>
  <c r="S989" i="12" s="1"/>
  <c r="W989" i="12" s="1"/>
  <c r="AC989" i="12" s="1"/>
  <c r="L989" i="12"/>
  <c r="R989" i="12" s="1"/>
  <c r="V989" i="12" s="1"/>
  <c r="AB989" i="12" s="1"/>
  <c r="N985" i="12"/>
  <c r="T985" i="12" s="1"/>
  <c r="X985" i="12" s="1"/>
  <c r="AD985" i="12" s="1"/>
  <c r="M985" i="12"/>
  <c r="S985" i="12" s="1"/>
  <c r="W985" i="12" s="1"/>
  <c r="AC985" i="12" s="1"/>
  <c r="L985" i="12"/>
  <c r="R985" i="12" s="1"/>
  <c r="V985" i="12" s="1"/>
  <c r="AB985" i="12" s="1"/>
  <c r="N981" i="12"/>
  <c r="T981" i="12" s="1"/>
  <c r="X981" i="12" s="1"/>
  <c r="AD981" i="12" s="1"/>
  <c r="M981" i="12"/>
  <c r="S981" i="12" s="1"/>
  <c r="W981" i="12" s="1"/>
  <c r="AC981" i="12" s="1"/>
  <c r="L981" i="12"/>
  <c r="R981" i="12" s="1"/>
  <c r="V981" i="12" s="1"/>
  <c r="AB981" i="12" s="1"/>
  <c r="N977" i="12"/>
  <c r="T977" i="12" s="1"/>
  <c r="X977" i="12" s="1"/>
  <c r="AD977" i="12" s="1"/>
  <c r="M977" i="12"/>
  <c r="S977" i="12" s="1"/>
  <c r="W977" i="12" s="1"/>
  <c r="AC977" i="12" s="1"/>
  <c r="N973" i="12"/>
  <c r="T973" i="12" s="1"/>
  <c r="X973" i="12" s="1"/>
  <c r="AD973" i="12" s="1"/>
  <c r="M973" i="12"/>
  <c r="S973" i="12" s="1"/>
  <c r="W973" i="12" s="1"/>
  <c r="AC973" i="12" s="1"/>
  <c r="L973" i="12"/>
  <c r="R973" i="12" s="1"/>
  <c r="V973" i="12" s="1"/>
  <c r="AB973" i="12" s="1"/>
  <c r="N971" i="12"/>
  <c r="T971" i="12" s="1"/>
  <c r="X971" i="12" s="1"/>
  <c r="AD971" i="12" s="1"/>
  <c r="M971" i="12"/>
  <c r="S971" i="12" s="1"/>
  <c r="W971" i="12" s="1"/>
  <c r="AC971" i="12" s="1"/>
  <c r="L971" i="12"/>
  <c r="R971" i="12" s="1"/>
  <c r="V971" i="12" s="1"/>
  <c r="AB971" i="12" s="1"/>
  <c r="N967" i="12"/>
  <c r="T967" i="12" s="1"/>
  <c r="X967" i="12" s="1"/>
  <c r="AD967" i="12" s="1"/>
  <c r="M967" i="12"/>
  <c r="S967" i="12" s="1"/>
  <c r="W967" i="12" s="1"/>
  <c r="AC967" i="12" s="1"/>
  <c r="L967" i="12"/>
  <c r="R967" i="12" s="1"/>
  <c r="V967" i="12" s="1"/>
  <c r="AB967" i="12" s="1"/>
  <c r="N959" i="12"/>
  <c r="T959" i="12" s="1"/>
  <c r="X959" i="12" s="1"/>
  <c r="AD959" i="12" s="1"/>
  <c r="M959" i="12"/>
  <c r="S959" i="12" s="1"/>
  <c r="W959" i="12" s="1"/>
  <c r="AC959" i="12" s="1"/>
  <c r="L959" i="12"/>
  <c r="R959" i="12" s="1"/>
  <c r="V959" i="12" s="1"/>
  <c r="AB959" i="12" s="1"/>
  <c r="N955" i="12"/>
  <c r="T955" i="12" s="1"/>
  <c r="X955" i="12" s="1"/>
  <c r="AD955" i="12" s="1"/>
  <c r="M955" i="12"/>
  <c r="S955" i="12" s="1"/>
  <c r="W955" i="12" s="1"/>
  <c r="AC955" i="12" s="1"/>
  <c r="L955" i="12"/>
  <c r="R955" i="12" s="1"/>
  <c r="V955" i="12" s="1"/>
  <c r="AB955" i="12" s="1"/>
  <c r="N951" i="12"/>
  <c r="T951" i="12" s="1"/>
  <c r="X951" i="12" s="1"/>
  <c r="AD951" i="12" s="1"/>
  <c r="M951" i="12"/>
  <c r="S951" i="12" s="1"/>
  <c r="W951" i="12" s="1"/>
  <c r="AC951" i="12" s="1"/>
  <c r="L951" i="12"/>
  <c r="R951" i="12" s="1"/>
  <c r="V951" i="12" s="1"/>
  <c r="AB951" i="12" s="1"/>
  <c r="N947" i="12"/>
  <c r="T947" i="12" s="1"/>
  <c r="X947" i="12" s="1"/>
  <c r="AD947" i="12" s="1"/>
  <c r="M947" i="12"/>
  <c r="S947" i="12" s="1"/>
  <c r="W947" i="12" s="1"/>
  <c r="AC947" i="12" s="1"/>
  <c r="L947" i="12"/>
  <c r="R947" i="12" s="1"/>
  <c r="V947" i="12" s="1"/>
  <c r="AB947" i="12" s="1"/>
  <c r="N939" i="12"/>
  <c r="T939" i="12" s="1"/>
  <c r="X939" i="12" s="1"/>
  <c r="AD939" i="12" s="1"/>
  <c r="M939" i="12"/>
  <c r="S939" i="12" s="1"/>
  <c r="W939" i="12" s="1"/>
  <c r="AC939" i="12" s="1"/>
  <c r="L939" i="12"/>
  <c r="R939" i="12" s="1"/>
  <c r="V939" i="12" s="1"/>
  <c r="AB939" i="12" s="1"/>
  <c r="N931" i="12"/>
  <c r="T931" i="12" s="1"/>
  <c r="X931" i="12" s="1"/>
  <c r="AD931" i="12" s="1"/>
  <c r="M931" i="12"/>
  <c r="S931" i="12" s="1"/>
  <c r="W931" i="12" s="1"/>
  <c r="AC931" i="12" s="1"/>
  <c r="L931" i="12"/>
  <c r="R931" i="12" s="1"/>
  <c r="V931" i="12" s="1"/>
  <c r="AB931" i="12" s="1"/>
  <c r="N923" i="12"/>
  <c r="T923" i="12" s="1"/>
  <c r="X923" i="12" s="1"/>
  <c r="AD923" i="12" s="1"/>
  <c r="M923" i="12"/>
  <c r="S923" i="12" s="1"/>
  <c r="W923" i="12" s="1"/>
  <c r="AC923" i="12" s="1"/>
  <c r="L923" i="12"/>
  <c r="R923" i="12" s="1"/>
  <c r="V923" i="12" s="1"/>
  <c r="AB923" i="12" s="1"/>
  <c r="N913" i="12"/>
  <c r="T913" i="12" s="1"/>
  <c r="X913" i="12" s="1"/>
  <c r="AD913" i="12" s="1"/>
  <c r="M913" i="12"/>
  <c r="S913" i="12" s="1"/>
  <c r="W913" i="12" s="1"/>
  <c r="AC913" i="12" s="1"/>
  <c r="L913" i="12"/>
  <c r="R913" i="12" s="1"/>
  <c r="V913" i="12" s="1"/>
  <c r="AB913" i="12" s="1"/>
  <c r="N908" i="12"/>
  <c r="T908" i="12" s="1"/>
  <c r="X908" i="12" s="1"/>
  <c r="AD908" i="12" s="1"/>
  <c r="M908" i="12"/>
  <c r="S908" i="12" s="1"/>
  <c r="W908" i="12" s="1"/>
  <c r="AC908" i="12" s="1"/>
  <c r="L908" i="12"/>
  <c r="R908" i="12" s="1"/>
  <c r="V908" i="12" s="1"/>
  <c r="AB908" i="12" s="1"/>
  <c r="N904" i="12"/>
  <c r="T904" i="12" s="1"/>
  <c r="X904" i="12" s="1"/>
  <c r="AD904" i="12" s="1"/>
  <c r="M904" i="12"/>
  <c r="S904" i="12" s="1"/>
  <c r="W904" i="12" s="1"/>
  <c r="AC904" i="12" s="1"/>
  <c r="L904" i="12"/>
  <c r="R904" i="12" s="1"/>
  <c r="V904" i="12" s="1"/>
  <c r="AB904" i="12" s="1"/>
  <c r="N900" i="12"/>
  <c r="T900" i="12" s="1"/>
  <c r="X900" i="12" s="1"/>
  <c r="AD900" i="12" s="1"/>
  <c r="M900" i="12"/>
  <c r="S900" i="12" s="1"/>
  <c r="W900" i="12" s="1"/>
  <c r="AC900" i="12" s="1"/>
  <c r="L900" i="12"/>
  <c r="R900" i="12" s="1"/>
  <c r="V900" i="12" s="1"/>
  <c r="AB900" i="12" s="1"/>
  <c r="N892" i="12"/>
  <c r="T892" i="12" s="1"/>
  <c r="X892" i="12" s="1"/>
  <c r="AD892" i="12" s="1"/>
  <c r="M892" i="12"/>
  <c r="S892" i="12" s="1"/>
  <c r="W892" i="12" s="1"/>
  <c r="AC892" i="12" s="1"/>
  <c r="L892" i="12"/>
  <c r="R892" i="12" s="1"/>
  <c r="V892" i="12" s="1"/>
  <c r="AB892" i="12" s="1"/>
  <c r="N889" i="12"/>
  <c r="T889" i="12" s="1"/>
  <c r="X889" i="12" s="1"/>
  <c r="AD889" i="12" s="1"/>
  <c r="M889" i="12"/>
  <c r="S889" i="12" s="1"/>
  <c r="W889" i="12" s="1"/>
  <c r="AC889" i="12" s="1"/>
  <c r="L889" i="12"/>
  <c r="R889" i="12" s="1"/>
  <c r="V889" i="12" s="1"/>
  <c r="AB889" i="12" s="1"/>
  <c r="N885" i="12"/>
  <c r="T885" i="12" s="1"/>
  <c r="X885" i="12" s="1"/>
  <c r="AD885" i="12" s="1"/>
  <c r="M885" i="12"/>
  <c r="S885" i="12" s="1"/>
  <c r="W885" i="12" s="1"/>
  <c r="AC885" i="12" s="1"/>
  <c r="L885" i="12"/>
  <c r="R885" i="12" s="1"/>
  <c r="V885" i="12" s="1"/>
  <c r="AB885" i="12" s="1"/>
  <c r="N881" i="12"/>
  <c r="T881" i="12" s="1"/>
  <c r="X881" i="12" s="1"/>
  <c r="AD881" i="12" s="1"/>
  <c r="M881" i="12"/>
  <c r="S881" i="12" s="1"/>
  <c r="W881" i="12" s="1"/>
  <c r="AC881" i="12" s="1"/>
  <c r="N877" i="12"/>
  <c r="T877" i="12" s="1"/>
  <c r="X877" i="12" s="1"/>
  <c r="AD877" i="12" s="1"/>
  <c r="M877" i="12"/>
  <c r="S877" i="12" s="1"/>
  <c r="W877" i="12" s="1"/>
  <c r="AC877" i="12" s="1"/>
  <c r="N873" i="12"/>
  <c r="T873" i="12" s="1"/>
  <c r="X873" i="12" s="1"/>
  <c r="AD873" i="12" s="1"/>
  <c r="M873" i="12"/>
  <c r="S873" i="12" s="1"/>
  <c r="W873" i="12" s="1"/>
  <c r="AC873" i="12" s="1"/>
  <c r="L873" i="12"/>
  <c r="R873" i="12" s="1"/>
  <c r="V873" i="12" s="1"/>
  <c r="AB873" i="12" s="1"/>
  <c r="N869" i="12"/>
  <c r="T869" i="12" s="1"/>
  <c r="X869" i="12" s="1"/>
  <c r="AD869" i="12" s="1"/>
  <c r="M869" i="12"/>
  <c r="S869" i="12" s="1"/>
  <c r="W869" i="12" s="1"/>
  <c r="AC869" i="12" s="1"/>
  <c r="L869" i="12"/>
  <c r="R869" i="12" s="1"/>
  <c r="V869" i="12" s="1"/>
  <c r="AB869" i="12" s="1"/>
  <c r="N862" i="12"/>
  <c r="T862" i="12" s="1"/>
  <c r="X862" i="12" s="1"/>
  <c r="AD862" i="12" s="1"/>
  <c r="M862" i="12"/>
  <c r="S862" i="12" s="1"/>
  <c r="W862" i="12" s="1"/>
  <c r="AC862" i="12" s="1"/>
  <c r="L862" i="12"/>
  <c r="R862" i="12" s="1"/>
  <c r="V862" i="12" s="1"/>
  <c r="AB862" i="12" s="1"/>
  <c r="N859" i="12"/>
  <c r="T859" i="12" s="1"/>
  <c r="X859" i="12" s="1"/>
  <c r="AD859" i="12" s="1"/>
  <c r="M859" i="12"/>
  <c r="S859" i="12" s="1"/>
  <c r="W859" i="12" s="1"/>
  <c r="AC859" i="12" s="1"/>
  <c r="L859" i="12"/>
  <c r="R859" i="12" s="1"/>
  <c r="V859" i="12" s="1"/>
  <c r="AB859" i="12" s="1"/>
  <c r="N858" i="12"/>
  <c r="T858" i="12" s="1"/>
  <c r="X858" i="12" s="1"/>
  <c r="AD858" i="12" s="1"/>
  <c r="M858" i="12"/>
  <c r="S858" i="12" s="1"/>
  <c r="W858" i="12" s="1"/>
  <c r="AC858" i="12" s="1"/>
  <c r="L858" i="12"/>
  <c r="R858" i="12" s="1"/>
  <c r="V858" i="12" s="1"/>
  <c r="AB858" i="12" s="1"/>
  <c r="N855" i="12"/>
  <c r="T855" i="12" s="1"/>
  <c r="X855" i="12" s="1"/>
  <c r="AD855" i="12" s="1"/>
  <c r="M855" i="12"/>
  <c r="S855" i="12" s="1"/>
  <c r="W855" i="12" s="1"/>
  <c r="AC855" i="12" s="1"/>
  <c r="L855" i="12"/>
  <c r="R855" i="12" s="1"/>
  <c r="V855" i="12" s="1"/>
  <c r="AB855" i="12" s="1"/>
  <c r="N852" i="12"/>
  <c r="T852" i="12" s="1"/>
  <c r="X852" i="12" s="1"/>
  <c r="AD852" i="12" s="1"/>
  <c r="M852" i="12"/>
  <c r="S852" i="12" s="1"/>
  <c r="W852" i="12" s="1"/>
  <c r="AC852" i="12" s="1"/>
  <c r="L852" i="12"/>
  <c r="R852" i="12" s="1"/>
  <c r="V852" i="12" s="1"/>
  <c r="AB852" i="12" s="1"/>
  <c r="N847" i="12"/>
  <c r="T847" i="12" s="1"/>
  <c r="X847" i="12" s="1"/>
  <c r="AD847" i="12" s="1"/>
  <c r="M847" i="12"/>
  <c r="S847" i="12" s="1"/>
  <c r="W847" i="12" s="1"/>
  <c r="AC847" i="12" s="1"/>
  <c r="L847" i="12"/>
  <c r="R847" i="12" s="1"/>
  <c r="V847" i="12" s="1"/>
  <c r="AB847" i="12" s="1"/>
  <c r="N843" i="12"/>
  <c r="T843" i="12" s="1"/>
  <c r="X843" i="12" s="1"/>
  <c r="AD843" i="12" s="1"/>
  <c r="M843" i="12"/>
  <c r="S843" i="12" s="1"/>
  <c r="W843" i="12" s="1"/>
  <c r="AC843" i="12" s="1"/>
  <c r="L843" i="12"/>
  <c r="R843" i="12" s="1"/>
  <c r="V843" i="12" s="1"/>
  <c r="AB843" i="12" s="1"/>
  <c r="N839" i="12"/>
  <c r="T839" i="12" s="1"/>
  <c r="X839" i="12" s="1"/>
  <c r="AD839" i="12" s="1"/>
  <c r="M839" i="12"/>
  <c r="S839" i="12" s="1"/>
  <c r="W839" i="12" s="1"/>
  <c r="AC839" i="12" s="1"/>
  <c r="L839" i="12"/>
  <c r="R839" i="12" s="1"/>
  <c r="V839" i="12" s="1"/>
  <c r="AB839" i="12" s="1"/>
  <c r="N835" i="12"/>
  <c r="T835" i="12" s="1"/>
  <c r="X835" i="12" s="1"/>
  <c r="AD835" i="12" s="1"/>
  <c r="M835" i="12"/>
  <c r="S835" i="12" s="1"/>
  <c r="W835" i="12" s="1"/>
  <c r="AC835" i="12" s="1"/>
  <c r="L835" i="12"/>
  <c r="R835" i="12" s="1"/>
  <c r="V835" i="12" s="1"/>
  <c r="AB835" i="12" s="1"/>
  <c r="N832" i="12"/>
  <c r="T832" i="12" s="1"/>
  <c r="X832" i="12" s="1"/>
  <c r="AD832" i="12" s="1"/>
  <c r="M832" i="12"/>
  <c r="S832" i="12" s="1"/>
  <c r="W832" i="12" s="1"/>
  <c r="AC832" i="12" s="1"/>
  <c r="L832" i="12"/>
  <c r="R832" i="12" s="1"/>
  <c r="V832" i="12" s="1"/>
  <c r="AB832" i="12" s="1"/>
  <c r="N826" i="12"/>
  <c r="T826" i="12" s="1"/>
  <c r="X826" i="12" s="1"/>
  <c r="AD826" i="12" s="1"/>
  <c r="M826" i="12"/>
  <c r="S826" i="12" s="1"/>
  <c r="W826" i="12" s="1"/>
  <c r="AC826" i="12" s="1"/>
  <c r="L826" i="12"/>
  <c r="R826" i="12" s="1"/>
  <c r="V826" i="12" s="1"/>
  <c r="AB826" i="12" s="1"/>
  <c r="N823" i="12"/>
  <c r="T823" i="12" s="1"/>
  <c r="X823" i="12" s="1"/>
  <c r="AD823" i="12" s="1"/>
  <c r="M823" i="12"/>
  <c r="S823" i="12" s="1"/>
  <c r="W823" i="12" s="1"/>
  <c r="AC823" i="12" s="1"/>
  <c r="L823" i="12"/>
  <c r="R823" i="12" s="1"/>
  <c r="V823" i="12" s="1"/>
  <c r="AB823" i="12" s="1"/>
  <c r="N818" i="12"/>
  <c r="T818" i="12" s="1"/>
  <c r="X818" i="12" s="1"/>
  <c r="AD818" i="12" s="1"/>
  <c r="M818" i="12"/>
  <c r="S818" i="12" s="1"/>
  <c r="W818" i="12" s="1"/>
  <c r="AC818" i="12" s="1"/>
  <c r="L818" i="12"/>
  <c r="R818" i="12" s="1"/>
  <c r="V818" i="12" s="1"/>
  <c r="AB818" i="12" s="1"/>
  <c r="N816" i="12"/>
  <c r="T816" i="12" s="1"/>
  <c r="X816" i="12" s="1"/>
  <c r="AD816" i="12" s="1"/>
  <c r="M816" i="12"/>
  <c r="S816" i="12" s="1"/>
  <c r="W816" i="12" s="1"/>
  <c r="AC816" i="12" s="1"/>
  <c r="L816" i="12"/>
  <c r="R816" i="12" s="1"/>
  <c r="V816" i="12" s="1"/>
  <c r="AB816" i="12" s="1"/>
  <c r="N814" i="12"/>
  <c r="T814" i="12" s="1"/>
  <c r="X814" i="12" s="1"/>
  <c r="AD814" i="12" s="1"/>
  <c r="M814" i="12"/>
  <c r="S814" i="12" s="1"/>
  <c r="W814" i="12" s="1"/>
  <c r="AC814" i="12" s="1"/>
  <c r="L814" i="12"/>
  <c r="R814" i="12" s="1"/>
  <c r="V814" i="12" s="1"/>
  <c r="AB814" i="12" s="1"/>
  <c r="N809" i="12"/>
  <c r="T809" i="12" s="1"/>
  <c r="X809" i="12" s="1"/>
  <c r="AD809" i="12" s="1"/>
  <c r="M809" i="12"/>
  <c r="S809" i="12" s="1"/>
  <c r="W809" i="12" s="1"/>
  <c r="AC809" i="12" s="1"/>
  <c r="L809" i="12"/>
  <c r="R809" i="12" s="1"/>
  <c r="V809" i="12" s="1"/>
  <c r="AB809" i="12" s="1"/>
  <c r="N806" i="12"/>
  <c r="T806" i="12" s="1"/>
  <c r="X806" i="12" s="1"/>
  <c r="AD806" i="12" s="1"/>
  <c r="M806" i="12"/>
  <c r="S806" i="12" s="1"/>
  <c r="W806" i="12" s="1"/>
  <c r="AC806" i="12" s="1"/>
  <c r="L806" i="12"/>
  <c r="R806" i="12" s="1"/>
  <c r="V806" i="12" s="1"/>
  <c r="AB806" i="12" s="1"/>
  <c r="N803" i="12"/>
  <c r="T803" i="12" s="1"/>
  <c r="X803" i="12" s="1"/>
  <c r="AD803" i="12" s="1"/>
  <c r="M803" i="12"/>
  <c r="S803" i="12" s="1"/>
  <c r="W803" i="12" s="1"/>
  <c r="AC803" i="12" s="1"/>
  <c r="L803" i="12"/>
  <c r="R803" i="12" s="1"/>
  <c r="V803" i="12" s="1"/>
  <c r="AB803" i="12" s="1"/>
  <c r="N799" i="12"/>
  <c r="T799" i="12" s="1"/>
  <c r="X799" i="12" s="1"/>
  <c r="AD799" i="12" s="1"/>
  <c r="M799" i="12"/>
  <c r="S799" i="12" s="1"/>
  <c r="W799" i="12" s="1"/>
  <c r="AC799" i="12" s="1"/>
  <c r="L799" i="12"/>
  <c r="R799" i="12" s="1"/>
  <c r="V799" i="12" s="1"/>
  <c r="AB799" i="12" s="1"/>
  <c r="N797" i="12"/>
  <c r="T797" i="12" s="1"/>
  <c r="X797" i="12" s="1"/>
  <c r="AD797" i="12" s="1"/>
  <c r="M797" i="12"/>
  <c r="S797" i="12" s="1"/>
  <c r="W797" i="12" s="1"/>
  <c r="AC797" i="12" s="1"/>
  <c r="L797" i="12"/>
  <c r="R797" i="12" s="1"/>
  <c r="V797" i="12" s="1"/>
  <c r="AB797" i="12" s="1"/>
  <c r="N793" i="12"/>
  <c r="T793" i="12" s="1"/>
  <c r="X793" i="12" s="1"/>
  <c r="AD793" i="12" s="1"/>
  <c r="M793" i="12"/>
  <c r="S793" i="12" s="1"/>
  <c r="W793" i="12" s="1"/>
  <c r="AC793" i="12" s="1"/>
  <c r="L793" i="12"/>
  <c r="R793" i="12" s="1"/>
  <c r="V793" i="12" s="1"/>
  <c r="AB793" i="12" s="1"/>
  <c r="N788" i="12"/>
  <c r="T788" i="12" s="1"/>
  <c r="X788" i="12" s="1"/>
  <c r="AD788" i="12" s="1"/>
  <c r="M788" i="12"/>
  <c r="S788" i="12" s="1"/>
  <c r="W788" i="12" s="1"/>
  <c r="AC788" i="12" s="1"/>
  <c r="L788" i="12"/>
  <c r="R788" i="12" s="1"/>
  <c r="V788" i="12" s="1"/>
  <c r="AB788" i="12" s="1"/>
  <c r="N786" i="12"/>
  <c r="T786" i="12" s="1"/>
  <c r="X786" i="12" s="1"/>
  <c r="AD786" i="12" s="1"/>
  <c r="M786" i="12"/>
  <c r="S786" i="12" s="1"/>
  <c r="W786" i="12" s="1"/>
  <c r="AC786" i="12" s="1"/>
  <c r="L786" i="12"/>
  <c r="R786" i="12" s="1"/>
  <c r="V786" i="12" s="1"/>
  <c r="AB786" i="12" s="1"/>
  <c r="N782" i="12"/>
  <c r="T782" i="12" s="1"/>
  <c r="X782" i="12" s="1"/>
  <c r="AD782" i="12" s="1"/>
  <c r="M782" i="12"/>
  <c r="S782" i="12" s="1"/>
  <c r="W782" i="12" s="1"/>
  <c r="AC782" i="12" s="1"/>
  <c r="L782" i="12"/>
  <c r="R782" i="12" s="1"/>
  <c r="V782" i="12" s="1"/>
  <c r="AB782" i="12" s="1"/>
  <c r="N779" i="12"/>
  <c r="T779" i="12" s="1"/>
  <c r="X779" i="12" s="1"/>
  <c r="AD779" i="12" s="1"/>
  <c r="M779" i="12"/>
  <c r="S779" i="12" s="1"/>
  <c r="W779" i="12" s="1"/>
  <c r="AC779" i="12" s="1"/>
  <c r="L779" i="12"/>
  <c r="R779" i="12" s="1"/>
  <c r="V779" i="12" s="1"/>
  <c r="AB779" i="12" s="1"/>
  <c r="N778" i="12"/>
  <c r="T778" i="12" s="1"/>
  <c r="X778" i="12" s="1"/>
  <c r="AD778" i="12" s="1"/>
  <c r="M778" i="12"/>
  <c r="S778" i="12" s="1"/>
  <c r="W778" i="12" s="1"/>
  <c r="AC778" i="12" s="1"/>
  <c r="L778" i="12"/>
  <c r="R778" i="12" s="1"/>
  <c r="V778" i="12" s="1"/>
  <c r="AB778" i="12" s="1"/>
  <c r="N776" i="12"/>
  <c r="T776" i="12" s="1"/>
  <c r="X776" i="12" s="1"/>
  <c r="AD776" i="12" s="1"/>
  <c r="M776" i="12"/>
  <c r="S776" i="12" s="1"/>
  <c r="W776" i="12" s="1"/>
  <c r="AC776" i="12" s="1"/>
  <c r="L776" i="12"/>
  <c r="R776" i="12" s="1"/>
  <c r="V776" i="12" s="1"/>
  <c r="AB776" i="12" s="1"/>
  <c r="N773" i="12"/>
  <c r="T773" i="12" s="1"/>
  <c r="X773" i="12" s="1"/>
  <c r="AD773" i="12" s="1"/>
  <c r="M773" i="12"/>
  <c r="S773" i="12" s="1"/>
  <c r="W773" i="12" s="1"/>
  <c r="AC773" i="12" s="1"/>
  <c r="L773" i="12"/>
  <c r="R773" i="12" s="1"/>
  <c r="V773" i="12" s="1"/>
  <c r="AB773" i="12" s="1"/>
  <c r="N770" i="12"/>
  <c r="T770" i="12" s="1"/>
  <c r="X770" i="12" s="1"/>
  <c r="AD770" i="12" s="1"/>
  <c r="M770" i="12"/>
  <c r="S770" i="12" s="1"/>
  <c r="W770" i="12" s="1"/>
  <c r="AC770" i="12" s="1"/>
  <c r="L770" i="12"/>
  <c r="R770" i="12" s="1"/>
  <c r="V770" i="12" s="1"/>
  <c r="AB770" i="12" s="1"/>
  <c r="N764" i="12"/>
  <c r="T764" i="12" s="1"/>
  <c r="X764" i="12" s="1"/>
  <c r="AD764" i="12" s="1"/>
  <c r="M764" i="12"/>
  <c r="S764" i="12" s="1"/>
  <c r="W764" i="12" s="1"/>
  <c r="AC764" i="12" s="1"/>
  <c r="L764" i="12"/>
  <c r="R764" i="12" s="1"/>
  <c r="V764" i="12" s="1"/>
  <c r="AB764" i="12" s="1"/>
  <c r="N763" i="12"/>
  <c r="T763" i="12" s="1"/>
  <c r="X763" i="12" s="1"/>
  <c r="AD763" i="12" s="1"/>
  <c r="M763" i="12"/>
  <c r="S763" i="12" s="1"/>
  <c r="W763" i="12" s="1"/>
  <c r="AC763" i="12" s="1"/>
  <c r="L763" i="12"/>
  <c r="R763" i="12" s="1"/>
  <c r="V763" i="12" s="1"/>
  <c r="AB763" i="12" s="1"/>
  <c r="N760" i="12"/>
  <c r="T760" i="12" s="1"/>
  <c r="X760" i="12" s="1"/>
  <c r="AD760" i="12" s="1"/>
  <c r="M760" i="12"/>
  <c r="S760" i="12" s="1"/>
  <c r="W760" i="12" s="1"/>
  <c r="AC760" i="12" s="1"/>
  <c r="L760" i="12"/>
  <c r="R760" i="12" s="1"/>
  <c r="V760" i="12" s="1"/>
  <c r="AB760" i="12" s="1"/>
  <c r="N756" i="12"/>
  <c r="T756" i="12" s="1"/>
  <c r="X756" i="12" s="1"/>
  <c r="AD756" i="12" s="1"/>
  <c r="M756" i="12"/>
  <c r="S756" i="12" s="1"/>
  <c r="W756" i="12" s="1"/>
  <c r="AC756" i="12" s="1"/>
  <c r="L756" i="12"/>
  <c r="R756" i="12" s="1"/>
  <c r="V756" i="12" s="1"/>
  <c r="AB756" i="12" s="1"/>
  <c r="N752" i="12"/>
  <c r="T752" i="12" s="1"/>
  <c r="X752" i="12" s="1"/>
  <c r="AD752" i="12" s="1"/>
  <c r="M752" i="12"/>
  <c r="S752" i="12" s="1"/>
  <c r="W752" i="12" s="1"/>
  <c r="AC752" i="12" s="1"/>
  <c r="L752" i="12"/>
  <c r="R752" i="12" s="1"/>
  <c r="V752" i="12" s="1"/>
  <c r="AB752" i="12" s="1"/>
  <c r="N748" i="12"/>
  <c r="T748" i="12" s="1"/>
  <c r="X748" i="12" s="1"/>
  <c r="AD748" i="12" s="1"/>
  <c r="M748" i="12"/>
  <c r="S748" i="12" s="1"/>
  <c r="W748" i="12" s="1"/>
  <c r="AC748" i="12" s="1"/>
  <c r="L748" i="12"/>
  <c r="R748" i="12" s="1"/>
  <c r="V748" i="12" s="1"/>
  <c r="AB748" i="12" s="1"/>
  <c r="N745" i="12"/>
  <c r="T745" i="12" s="1"/>
  <c r="X745" i="12" s="1"/>
  <c r="AD745" i="12" s="1"/>
  <c r="M745" i="12"/>
  <c r="S745" i="12" s="1"/>
  <c r="W745" i="12" s="1"/>
  <c r="AC745" i="12" s="1"/>
  <c r="L745" i="12"/>
  <c r="R745" i="12" s="1"/>
  <c r="V745" i="12" s="1"/>
  <c r="AB745" i="12" s="1"/>
  <c r="N742" i="12"/>
  <c r="T742" i="12" s="1"/>
  <c r="X742" i="12" s="1"/>
  <c r="AD742" i="12" s="1"/>
  <c r="M742" i="12"/>
  <c r="S742" i="12" s="1"/>
  <c r="W742" i="12" s="1"/>
  <c r="AC742" i="12" s="1"/>
  <c r="N739" i="12"/>
  <c r="T739" i="12" s="1"/>
  <c r="X739" i="12" s="1"/>
  <c r="AD739" i="12" s="1"/>
  <c r="M739" i="12"/>
  <c r="S739" i="12" s="1"/>
  <c r="W739" i="12" s="1"/>
  <c r="AC739" i="12" s="1"/>
  <c r="L739" i="12"/>
  <c r="R739" i="12" s="1"/>
  <c r="V739" i="12" s="1"/>
  <c r="AB739" i="12" s="1"/>
  <c r="N733" i="12"/>
  <c r="T733" i="12" s="1"/>
  <c r="X733" i="12" s="1"/>
  <c r="AD733" i="12" s="1"/>
  <c r="M733" i="12"/>
  <c r="S733" i="12" s="1"/>
  <c r="W733" i="12" s="1"/>
  <c r="AC733" i="12" s="1"/>
  <c r="L733" i="12"/>
  <c r="R733" i="12" s="1"/>
  <c r="V733" i="12" s="1"/>
  <c r="AB733" i="12" s="1"/>
  <c r="N731" i="12"/>
  <c r="T731" i="12" s="1"/>
  <c r="X731" i="12" s="1"/>
  <c r="AD731" i="12" s="1"/>
  <c r="M731" i="12"/>
  <c r="S731" i="12" s="1"/>
  <c r="W731" i="12" s="1"/>
  <c r="AC731" i="12" s="1"/>
  <c r="L731" i="12"/>
  <c r="R731" i="12" s="1"/>
  <c r="V731" i="12" s="1"/>
  <c r="AB731" i="12" s="1"/>
  <c r="N727" i="12"/>
  <c r="T727" i="12" s="1"/>
  <c r="X727" i="12" s="1"/>
  <c r="AD727" i="12" s="1"/>
  <c r="M727" i="12"/>
  <c r="S727" i="12" s="1"/>
  <c r="W727" i="12" s="1"/>
  <c r="AC727" i="12" s="1"/>
  <c r="L727" i="12"/>
  <c r="R727" i="12" s="1"/>
  <c r="V727" i="12" s="1"/>
  <c r="AB727" i="12" s="1"/>
  <c r="N724" i="12"/>
  <c r="T724" i="12" s="1"/>
  <c r="X724" i="12" s="1"/>
  <c r="AD724" i="12" s="1"/>
  <c r="M724" i="12"/>
  <c r="S724" i="12" s="1"/>
  <c r="W724" i="12" s="1"/>
  <c r="AC724" i="12" s="1"/>
  <c r="L724" i="12"/>
  <c r="R724" i="12" s="1"/>
  <c r="V724" i="12" s="1"/>
  <c r="AB724" i="12" s="1"/>
  <c r="N720" i="12"/>
  <c r="T720" i="12" s="1"/>
  <c r="X720" i="12" s="1"/>
  <c r="AD720" i="12" s="1"/>
  <c r="M720" i="12"/>
  <c r="S720" i="12" s="1"/>
  <c r="W720" i="12" s="1"/>
  <c r="AC720" i="12" s="1"/>
  <c r="L720" i="12"/>
  <c r="R720" i="12" s="1"/>
  <c r="V720" i="12" s="1"/>
  <c r="AB720" i="12" s="1"/>
  <c r="N718" i="12"/>
  <c r="T718" i="12" s="1"/>
  <c r="X718" i="12" s="1"/>
  <c r="AD718" i="12" s="1"/>
  <c r="M718" i="12"/>
  <c r="S718" i="12" s="1"/>
  <c r="W718" i="12" s="1"/>
  <c r="AC718" i="12" s="1"/>
  <c r="L718" i="12"/>
  <c r="R718" i="12" s="1"/>
  <c r="V718" i="12" s="1"/>
  <c r="AB718" i="12" s="1"/>
  <c r="N717" i="12"/>
  <c r="T717" i="12" s="1"/>
  <c r="X717" i="12" s="1"/>
  <c r="AD717" i="12" s="1"/>
  <c r="M717" i="12"/>
  <c r="S717" i="12" s="1"/>
  <c r="W717" i="12" s="1"/>
  <c r="AC717" i="12" s="1"/>
  <c r="L717" i="12"/>
  <c r="R717" i="12" s="1"/>
  <c r="V717" i="12" s="1"/>
  <c r="AB717" i="12" s="1"/>
  <c r="N715" i="12"/>
  <c r="T715" i="12" s="1"/>
  <c r="X715" i="12" s="1"/>
  <c r="AD715" i="12" s="1"/>
  <c r="M715" i="12"/>
  <c r="S715" i="12" s="1"/>
  <c r="W715" i="12" s="1"/>
  <c r="AC715" i="12" s="1"/>
  <c r="L715" i="12"/>
  <c r="R715" i="12" s="1"/>
  <c r="V715" i="12" s="1"/>
  <c r="AB715" i="12" s="1"/>
  <c r="N714" i="12"/>
  <c r="T714" i="12" s="1"/>
  <c r="X714" i="12" s="1"/>
  <c r="AD714" i="12" s="1"/>
  <c r="M714" i="12"/>
  <c r="S714" i="12" s="1"/>
  <c r="W714" i="12" s="1"/>
  <c r="AC714" i="12" s="1"/>
  <c r="L714" i="12"/>
  <c r="R714" i="12" s="1"/>
  <c r="V714" i="12" s="1"/>
  <c r="AB714" i="12" s="1"/>
  <c r="N711" i="12"/>
  <c r="T711" i="12" s="1"/>
  <c r="X711" i="12" s="1"/>
  <c r="AD711" i="12" s="1"/>
  <c r="M711" i="12"/>
  <c r="S711" i="12" s="1"/>
  <c r="W711" i="12" s="1"/>
  <c r="AC711" i="12" s="1"/>
  <c r="L711" i="12"/>
  <c r="R711" i="12" s="1"/>
  <c r="V711" i="12" s="1"/>
  <c r="AB711" i="12" s="1"/>
  <c r="N706" i="12"/>
  <c r="T706" i="12" s="1"/>
  <c r="X706" i="12" s="1"/>
  <c r="AD706" i="12" s="1"/>
  <c r="M706" i="12"/>
  <c r="S706" i="12" s="1"/>
  <c r="W706" i="12" s="1"/>
  <c r="AC706" i="12" s="1"/>
  <c r="L706" i="12"/>
  <c r="R706" i="12" s="1"/>
  <c r="V706" i="12" s="1"/>
  <c r="AB706" i="12" s="1"/>
  <c r="N704" i="12"/>
  <c r="T704" i="12" s="1"/>
  <c r="X704" i="12" s="1"/>
  <c r="AD704" i="12" s="1"/>
  <c r="M704" i="12"/>
  <c r="S704" i="12" s="1"/>
  <c r="W704" i="12" s="1"/>
  <c r="AC704" i="12" s="1"/>
  <c r="L704" i="12"/>
  <c r="R704" i="12" s="1"/>
  <c r="V704" i="12" s="1"/>
  <c r="AB704" i="12" s="1"/>
  <c r="N700" i="12"/>
  <c r="T700" i="12" s="1"/>
  <c r="X700" i="12" s="1"/>
  <c r="AD700" i="12" s="1"/>
  <c r="M700" i="12"/>
  <c r="S700" i="12" s="1"/>
  <c r="W700" i="12" s="1"/>
  <c r="AC700" i="12" s="1"/>
  <c r="L700" i="12"/>
  <c r="R700" i="12" s="1"/>
  <c r="V700" i="12" s="1"/>
  <c r="AB700" i="12" s="1"/>
  <c r="N696" i="12"/>
  <c r="T696" i="12" s="1"/>
  <c r="X696" i="12" s="1"/>
  <c r="AD696" i="12" s="1"/>
  <c r="M696" i="12"/>
  <c r="S696" i="12" s="1"/>
  <c r="W696" i="12" s="1"/>
  <c r="AC696" i="12" s="1"/>
  <c r="L696" i="12"/>
  <c r="R696" i="12" s="1"/>
  <c r="V696" i="12" s="1"/>
  <c r="AB696" i="12" s="1"/>
  <c r="N694" i="12"/>
  <c r="T694" i="12" s="1"/>
  <c r="X694" i="12" s="1"/>
  <c r="AD694" i="12" s="1"/>
  <c r="M694" i="12"/>
  <c r="S694" i="12" s="1"/>
  <c r="W694" i="12" s="1"/>
  <c r="AC694" i="12" s="1"/>
  <c r="L694" i="12"/>
  <c r="R694" i="12" s="1"/>
  <c r="V694" i="12" s="1"/>
  <c r="AB694" i="12" s="1"/>
  <c r="N690" i="12"/>
  <c r="T690" i="12" s="1"/>
  <c r="X690" i="12" s="1"/>
  <c r="AD690" i="12" s="1"/>
  <c r="M690" i="12"/>
  <c r="S690" i="12" s="1"/>
  <c r="W690" i="12" s="1"/>
  <c r="AC690" i="12" s="1"/>
  <c r="L690" i="12"/>
  <c r="R690" i="12" s="1"/>
  <c r="V690" i="12" s="1"/>
  <c r="AB690" i="12" s="1"/>
  <c r="N686" i="12"/>
  <c r="T686" i="12" s="1"/>
  <c r="X686" i="12" s="1"/>
  <c r="AD686" i="12" s="1"/>
  <c r="M686" i="12"/>
  <c r="S686" i="12" s="1"/>
  <c r="W686" i="12" s="1"/>
  <c r="AC686" i="12" s="1"/>
  <c r="L686" i="12"/>
  <c r="R686" i="12" s="1"/>
  <c r="V686" i="12" s="1"/>
  <c r="AB686" i="12" s="1"/>
  <c r="N682" i="12"/>
  <c r="T682" i="12" s="1"/>
  <c r="X682" i="12" s="1"/>
  <c r="AD682" i="12" s="1"/>
  <c r="M682" i="12"/>
  <c r="S682" i="12" s="1"/>
  <c r="W682" i="12" s="1"/>
  <c r="AC682" i="12" s="1"/>
  <c r="L682" i="12"/>
  <c r="R682" i="12" s="1"/>
  <c r="V682" i="12" s="1"/>
  <c r="AB682" i="12" s="1"/>
  <c r="N678" i="12"/>
  <c r="T678" i="12" s="1"/>
  <c r="X678" i="12" s="1"/>
  <c r="AD678" i="12" s="1"/>
  <c r="M678" i="12"/>
  <c r="S678" i="12" s="1"/>
  <c r="W678" i="12" s="1"/>
  <c r="AC678" i="12" s="1"/>
  <c r="L678" i="12"/>
  <c r="R678" i="12" s="1"/>
  <c r="V678" i="12" s="1"/>
  <c r="AB678" i="12" s="1"/>
  <c r="N676" i="12"/>
  <c r="T676" i="12" s="1"/>
  <c r="X676" i="12" s="1"/>
  <c r="AD676" i="12" s="1"/>
  <c r="M676" i="12"/>
  <c r="S676" i="12" s="1"/>
  <c r="W676" i="12" s="1"/>
  <c r="AC676" i="12" s="1"/>
  <c r="L676" i="12"/>
  <c r="R676" i="12" s="1"/>
  <c r="V676" i="12" s="1"/>
  <c r="AB676" i="12" s="1"/>
  <c r="N670" i="12"/>
  <c r="T670" i="12" s="1"/>
  <c r="X670" i="12" s="1"/>
  <c r="AD670" i="12" s="1"/>
  <c r="M670" i="12"/>
  <c r="S670" i="12" s="1"/>
  <c r="W670" i="12" s="1"/>
  <c r="AC670" i="12" s="1"/>
  <c r="N666" i="12"/>
  <c r="T666" i="12" s="1"/>
  <c r="X666" i="12" s="1"/>
  <c r="AD666" i="12" s="1"/>
  <c r="M666" i="12"/>
  <c r="S666" i="12" s="1"/>
  <c r="W666" i="12" s="1"/>
  <c r="AC666" i="12" s="1"/>
  <c r="L666" i="12"/>
  <c r="R666" i="12" s="1"/>
  <c r="V666" i="12" s="1"/>
  <c r="AB666" i="12" s="1"/>
  <c r="N665" i="12"/>
  <c r="T665" i="12" s="1"/>
  <c r="X665" i="12" s="1"/>
  <c r="AD665" i="12" s="1"/>
  <c r="M665" i="12"/>
  <c r="S665" i="12" s="1"/>
  <c r="W665" i="12" s="1"/>
  <c r="AC665" i="12" s="1"/>
  <c r="L665" i="12"/>
  <c r="R665" i="12" s="1"/>
  <c r="V665" i="12" s="1"/>
  <c r="AB665" i="12" s="1"/>
  <c r="N664" i="12"/>
  <c r="T664" i="12" s="1"/>
  <c r="X664" i="12" s="1"/>
  <c r="AD664" i="12" s="1"/>
  <c r="M664" i="12"/>
  <c r="S664" i="12" s="1"/>
  <c r="W664" i="12" s="1"/>
  <c r="AC664" i="12" s="1"/>
  <c r="L664" i="12"/>
  <c r="R664" i="12" s="1"/>
  <c r="V664" i="12" s="1"/>
  <c r="AB664" i="12" s="1"/>
  <c r="N662" i="12"/>
  <c r="T662" i="12" s="1"/>
  <c r="X662" i="12" s="1"/>
  <c r="AD662" i="12" s="1"/>
  <c r="M662" i="12"/>
  <c r="S662" i="12" s="1"/>
  <c r="W662" i="12" s="1"/>
  <c r="AC662" i="12" s="1"/>
  <c r="L662" i="12"/>
  <c r="R662" i="12" s="1"/>
  <c r="V662" i="12" s="1"/>
  <c r="AB662" i="12" s="1"/>
  <c r="N661" i="12"/>
  <c r="T661" i="12" s="1"/>
  <c r="X661" i="12" s="1"/>
  <c r="AD661" i="12" s="1"/>
  <c r="M661" i="12"/>
  <c r="S661" i="12" s="1"/>
  <c r="W661" i="12" s="1"/>
  <c r="AC661" i="12" s="1"/>
  <c r="L661" i="12"/>
  <c r="R661" i="12" s="1"/>
  <c r="V661" i="12" s="1"/>
  <c r="AB661" i="12" s="1"/>
  <c r="N660" i="12"/>
  <c r="T660" i="12" s="1"/>
  <c r="X660" i="12" s="1"/>
  <c r="AD660" i="12" s="1"/>
  <c r="M660" i="12"/>
  <c r="S660" i="12" s="1"/>
  <c r="W660" i="12" s="1"/>
  <c r="AC660" i="12" s="1"/>
  <c r="L660" i="12"/>
  <c r="R660" i="12" s="1"/>
  <c r="V660" i="12" s="1"/>
  <c r="AB660" i="12" s="1"/>
  <c r="N657" i="12"/>
  <c r="T657" i="12" s="1"/>
  <c r="X657" i="12" s="1"/>
  <c r="AD657" i="12" s="1"/>
  <c r="M657" i="12"/>
  <c r="S657" i="12" s="1"/>
  <c r="W657" i="12" s="1"/>
  <c r="AC657" i="12" s="1"/>
  <c r="L657" i="12"/>
  <c r="R657" i="12" s="1"/>
  <c r="V657" i="12" s="1"/>
  <c r="AB657" i="12" s="1"/>
  <c r="N654" i="12"/>
  <c r="T654" i="12" s="1"/>
  <c r="X654" i="12" s="1"/>
  <c r="AD654" i="12" s="1"/>
  <c r="M654" i="12"/>
  <c r="S654" i="12" s="1"/>
  <c r="W654" i="12" s="1"/>
  <c r="AC654" i="12" s="1"/>
  <c r="L654" i="12"/>
  <c r="R654" i="12" s="1"/>
  <c r="V654" i="12" s="1"/>
  <c r="AB654" i="12" s="1"/>
  <c r="N651" i="12"/>
  <c r="T651" i="12" s="1"/>
  <c r="X651" i="12" s="1"/>
  <c r="AD651" i="12" s="1"/>
  <c r="M651" i="12"/>
  <c r="S651" i="12" s="1"/>
  <c r="W651" i="12" s="1"/>
  <c r="AC651" i="12" s="1"/>
  <c r="L651" i="12"/>
  <c r="R651" i="12" s="1"/>
  <c r="V651" i="12" s="1"/>
  <c r="AB651" i="12" s="1"/>
  <c r="N646" i="12"/>
  <c r="T646" i="12" s="1"/>
  <c r="X646" i="12" s="1"/>
  <c r="AD646" i="12" s="1"/>
  <c r="M646" i="12"/>
  <c r="S646" i="12" s="1"/>
  <c r="W646" i="12" s="1"/>
  <c r="AC646" i="12" s="1"/>
  <c r="L646" i="12"/>
  <c r="R646" i="12" s="1"/>
  <c r="V646" i="12" s="1"/>
  <c r="AB646" i="12" s="1"/>
  <c r="N644" i="12"/>
  <c r="T644" i="12" s="1"/>
  <c r="X644" i="12" s="1"/>
  <c r="AD644" i="12" s="1"/>
  <c r="M644" i="12"/>
  <c r="S644" i="12" s="1"/>
  <c r="W644" i="12" s="1"/>
  <c r="AC644" i="12" s="1"/>
  <c r="N640" i="12"/>
  <c r="T640" i="12" s="1"/>
  <c r="X640" i="12" s="1"/>
  <c r="AD640" i="12" s="1"/>
  <c r="M640" i="12"/>
  <c r="S640" i="12" s="1"/>
  <c r="W640" i="12" s="1"/>
  <c r="AC640" i="12" s="1"/>
  <c r="L640" i="12"/>
  <c r="R640" i="12" s="1"/>
  <c r="V640" i="12" s="1"/>
  <c r="AB640" i="12" s="1"/>
  <c r="N638" i="12"/>
  <c r="T638" i="12" s="1"/>
  <c r="X638" i="12" s="1"/>
  <c r="AD638" i="12" s="1"/>
  <c r="M638" i="12"/>
  <c r="S638" i="12" s="1"/>
  <c r="W638" i="12" s="1"/>
  <c r="AC638" i="12" s="1"/>
  <c r="L638" i="12"/>
  <c r="R638" i="12" s="1"/>
  <c r="V638" i="12" s="1"/>
  <c r="AB638" i="12" s="1"/>
  <c r="N631" i="12"/>
  <c r="T631" i="12" s="1"/>
  <c r="X631" i="12" s="1"/>
  <c r="AD631" i="12" s="1"/>
  <c r="M631" i="12"/>
  <c r="S631" i="12" s="1"/>
  <c r="W631" i="12" s="1"/>
  <c r="AC631" i="12" s="1"/>
  <c r="L631" i="12"/>
  <c r="R631" i="12" s="1"/>
  <c r="V631" i="12" s="1"/>
  <c r="AB631" i="12" s="1"/>
  <c r="N626" i="12"/>
  <c r="T626" i="12" s="1"/>
  <c r="X626" i="12" s="1"/>
  <c r="AD626" i="12" s="1"/>
  <c r="M626" i="12"/>
  <c r="S626" i="12" s="1"/>
  <c r="W626" i="12" s="1"/>
  <c r="AC626" i="12" s="1"/>
  <c r="L626" i="12"/>
  <c r="R626" i="12" s="1"/>
  <c r="V626" i="12" s="1"/>
  <c r="AB626" i="12" s="1"/>
  <c r="N623" i="12"/>
  <c r="T623" i="12" s="1"/>
  <c r="X623" i="12" s="1"/>
  <c r="AD623" i="12" s="1"/>
  <c r="M623" i="12"/>
  <c r="S623" i="12" s="1"/>
  <c r="W623" i="12" s="1"/>
  <c r="AC623" i="12" s="1"/>
  <c r="L623" i="12"/>
  <c r="R623" i="12" s="1"/>
  <c r="V623" i="12" s="1"/>
  <c r="AB623" i="12" s="1"/>
  <c r="N618" i="12"/>
  <c r="T618" i="12" s="1"/>
  <c r="X618" i="12" s="1"/>
  <c r="AD618" i="12" s="1"/>
  <c r="M618" i="12"/>
  <c r="S618" i="12" s="1"/>
  <c r="W618" i="12" s="1"/>
  <c r="AC618" i="12" s="1"/>
  <c r="L618" i="12"/>
  <c r="R618" i="12" s="1"/>
  <c r="V618" i="12" s="1"/>
  <c r="AB618" i="12" s="1"/>
  <c r="N615" i="12"/>
  <c r="T615" i="12" s="1"/>
  <c r="X615" i="12" s="1"/>
  <c r="AD615" i="12" s="1"/>
  <c r="M615" i="12"/>
  <c r="S615" i="12" s="1"/>
  <c r="W615" i="12" s="1"/>
  <c r="AC615" i="12" s="1"/>
  <c r="L615" i="12"/>
  <c r="R615" i="12" s="1"/>
  <c r="V615" i="12" s="1"/>
  <c r="AB615" i="12" s="1"/>
  <c r="N611" i="12"/>
  <c r="T611" i="12" s="1"/>
  <c r="X611" i="12" s="1"/>
  <c r="AD611" i="12" s="1"/>
  <c r="M611" i="12"/>
  <c r="S611" i="12" s="1"/>
  <c r="W611" i="12" s="1"/>
  <c r="AC611" i="12" s="1"/>
  <c r="L611" i="12"/>
  <c r="R611" i="12" s="1"/>
  <c r="V611" i="12" s="1"/>
  <c r="AB611" i="12" s="1"/>
  <c r="N607" i="12"/>
  <c r="T607" i="12" s="1"/>
  <c r="X607" i="12" s="1"/>
  <c r="AD607" i="12" s="1"/>
  <c r="M607" i="12"/>
  <c r="S607" i="12" s="1"/>
  <c r="W607" i="12" s="1"/>
  <c r="AC607" i="12" s="1"/>
  <c r="L607" i="12"/>
  <c r="R607" i="12" s="1"/>
  <c r="V607" i="12" s="1"/>
  <c r="AB607" i="12" s="1"/>
  <c r="N605" i="12"/>
  <c r="T605" i="12" s="1"/>
  <c r="X605" i="12" s="1"/>
  <c r="AD605" i="12" s="1"/>
  <c r="M605" i="12"/>
  <c r="S605" i="12" s="1"/>
  <c r="W605" i="12" s="1"/>
  <c r="AC605" i="12" s="1"/>
  <c r="L605" i="12"/>
  <c r="R605" i="12" s="1"/>
  <c r="V605" i="12" s="1"/>
  <c r="AB605" i="12" s="1"/>
  <c r="N600" i="12"/>
  <c r="T600" i="12" s="1"/>
  <c r="X600" i="12" s="1"/>
  <c r="AD600" i="12" s="1"/>
  <c r="M600" i="12"/>
  <c r="S600" i="12" s="1"/>
  <c r="W600" i="12" s="1"/>
  <c r="AC600" i="12" s="1"/>
  <c r="L600" i="12"/>
  <c r="R600" i="12" s="1"/>
  <c r="V600" i="12" s="1"/>
  <c r="AB600" i="12" s="1"/>
  <c r="N597" i="12"/>
  <c r="T597" i="12" s="1"/>
  <c r="X597" i="12" s="1"/>
  <c r="AD597" i="12" s="1"/>
  <c r="M597" i="12"/>
  <c r="S597" i="12" s="1"/>
  <c r="W597" i="12" s="1"/>
  <c r="AC597" i="12" s="1"/>
  <c r="L597" i="12"/>
  <c r="R597" i="12" s="1"/>
  <c r="V597" i="12" s="1"/>
  <c r="AB597" i="12" s="1"/>
  <c r="N594" i="12"/>
  <c r="T594" i="12" s="1"/>
  <c r="X594" i="12" s="1"/>
  <c r="AD594" i="12" s="1"/>
  <c r="M594" i="12"/>
  <c r="S594" i="12" s="1"/>
  <c r="W594" i="12" s="1"/>
  <c r="AC594" i="12" s="1"/>
  <c r="L594" i="12"/>
  <c r="R594" i="12" s="1"/>
  <c r="V594" i="12" s="1"/>
  <c r="AB594" i="12" s="1"/>
  <c r="N591" i="12"/>
  <c r="T591" i="12" s="1"/>
  <c r="X591" i="12" s="1"/>
  <c r="AD591" i="12" s="1"/>
  <c r="M591" i="12"/>
  <c r="S591" i="12" s="1"/>
  <c r="W591" i="12" s="1"/>
  <c r="AC591" i="12" s="1"/>
  <c r="L591" i="12"/>
  <c r="R591" i="12" s="1"/>
  <c r="V591" i="12" s="1"/>
  <c r="AB591" i="12" s="1"/>
  <c r="N588" i="12"/>
  <c r="T588" i="12" s="1"/>
  <c r="X588" i="12" s="1"/>
  <c r="AD588" i="12" s="1"/>
  <c r="M588" i="12"/>
  <c r="S588" i="12" s="1"/>
  <c r="W588" i="12" s="1"/>
  <c r="AC588" i="12" s="1"/>
  <c r="L588" i="12"/>
  <c r="R588" i="12" s="1"/>
  <c r="V588" i="12" s="1"/>
  <c r="AB588" i="12" s="1"/>
  <c r="N582" i="12"/>
  <c r="T582" i="12" s="1"/>
  <c r="X582" i="12" s="1"/>
  <c r="AD582" i="12" s="1"/>
  <c r="M582" i="12"/>
  <c r="S582" i="12" s="1"/>
  <c r="W582" i="12" s="1"/>
  <c r="AC582" i="12" s="1"/>
  <c r="L582" i="12"/>
  <c r="R582" i="12" s="1"/>
  <c r="V582" i="12" s="1"/>
  <c r="AB582" i="12" s="1"/>
  <c r="N579" i="12"/>
  <c r="T579" i="12" s="1"/>
  <c r="X579" i="12" s="1"/>
  <c r="AD579" i="12" s="1"/>
  <c r="M579" i="12"/>
  <c r="S579" i="12" s="1"/>
  <c r="W579" i="12" s="1"/>
  <c r="AC579" i="12" s="1"/>
  <c r="L579" i="12"/>
  <c r="R579" i="12" s="1"/>
  <c r="V579" i="12" s="1"/>
  <c r="AB579" i="12" s="1"/>
  <c r="N574" i="12"/>
  <c r="T574" i="12" s="1"/>
  <c r="X574" i="12" s="1"/>
  <c r="AD574" i="12" s="1"/>
  <c r="M574" i="12"/>
  <c r="S574" i="12" s="1"/>
  <c r="W574" i="12" s="1"/>
  <c r="AC574" i="12" s="1"/>
  <c r="L574" i="12"/>
  <c r="R574" i="12" s="1"/>
  <c r="V574" i="12" s="1"/>
  <c r="AB574" i="12" s="1"/>
  <c r="N569" i="12"/>
  <c r="T569" i="12" s="1"/>
  <c r="X569" i="12" s="1"/>
  <c r="AD569" i="12" s="1"/>
  <c r="M569" i="12"/>
  <c r="S569" i="12" s="1"/>
  <c r="W569" i="12" s="1"/>
  <c r="AC569" i="12" s="1"/>
  <c r="L569" i="12"/>
  <c r="R569" i="12" s="1"/>
  <c r="V569" i="12" s="1"/>
  <c r="AB569" i="12" s="1"/>
  <c r="N566" i="12"/>
  <c r="T566" i="12" s="1"/>
  <c r="X566" i="12" s="1"/>
  <c r="AD566" i="12" s="1"/>
  <c r="M566" i="12"/>
  <c r="S566" i="12" s="1"/>
  <c r="W566" i="12" s="1"/>
  <c r="AC566" i="12" s="1"/>
  <c r="L566" i="12"/>
  <c r="R566" i="12" s="1"/>
  <c r="V566" i="12" s="1"/>
  <c r="AB566" i="12" s="1"/>
  <c r="N560" i="12"/>
  <c r="T560" i="12" s="1"/>
  <c r="X560" i="12" s="1"/>
  <c r="AD560" i="12" s="1"/>
  <c r="M560" i="12"/>
  <c r="S560" i="12" s="1"/>
  <c r="W560" i="12" s="1"/>
  <c r="AC560" i="12" s="1"/>
  <c r="L560" i="12"/>
  <c r="R560" i="12" s="1"/>
  <c r="V560" i="12" s="1"/>
  <c r="AB560" i="12" s="1"/>
  <c r="N556" i="12"/>
  <c r="T556" i="12" s="1"/>
  <c r="X556" i="12" s="1"/>
  <c r="AD556" i="12" s="1"/>
  <c r="M556" i="12"/>
  <c r="S556" i="12" s="1"/>
  <c r="W556" i="12" s="1"/>
  <c r="AC556" i="12" s="1"/>
  <c r="L556" i="12"/>
  <c r="R556" i="12" s="1"/>
  <c r="V556" i="12" s="1"/>
  <c r="AB556" i="12" s="1"/>
  <c r="N555" i="12"/>
  <c r="T555" i="12" s="1"/>
  <c r="X555" i="12" s="1"/>
  <c r="AD555" i="12" s="1"/>
  <c r="M555" i="12"/>
  <c r="S555" i="12" s="1"/>
  <c r="W555" i="12" s="1"/>
  <c r="AC555" i="12" s="1"/>
  <c r="L555" i="12"/>
  <c r="R555" i="12" s="1"/>
  <c r="V555" i="12" s="1"/>
  <c r="AB555" i="12" s="1"/>
  <c r="N554" i="12"/>
  <c r="T554" i="12" s="1"/>
  <c r="X554" i="12" s="1"/>
  <c r="AD554" i="12" s="1"/>
  <c r="M554" i="12"/>
  <c r="S554" i="12" s="1"/>
  <c r="W554" i="12" s="1"/>
  <c r="AC554" i="12" s="1"/>
  <c r="L554" i="12"/>
  <c r="R554" i="12" s="1"/>
  <c r="V554" i="12" s="1"/>
  <c r="AB554" i="12" s="1"/>
  <c r="N553" i="12"/>
  <c r="T553" i="12" s="1"/>
  <c r="X553" i="12" s="1"/>
  <c r="AD553" i="12" s="1"/>
  <c r="M553" i="12"/>
  <c r="S553" i="12" s="1"/>
  <c r="W553" i="12" s="1"/>
  <c r="AC553" i="12" s="1"/>
  <c r="L553" i="12"/>
  <c r="R553" i="12" s="1"/>
  <c r="V553" i="12" s="1"/>
  <c r="AB553" i="12" s="1"/>
  <c r="N551" i="12"/>
  <c r="T551" i="12" s="1"/>
  <c r="X551" i="12" s="1"/>
  <c r="AD551" i="12" s="1"/>
  <c r="M551" i="12"/>
  <c r="S551" i="12" s="1"/>
  <c r="W551" i="12" s="1"/>
  <c r="AC551" i="12" s="1"/>
  <c r="L551" i="12"/>
  <c r="R551" i="12" s="1"/>
  <c r="V551" i="12" s="1"/>
  <c r="AB551" i="12" s="1"/>
  <c r="N550" i="12"/>
  <c r="T550" i="12" s="1"/>
  <c r="X550" i="12" s="1"/>
  <c r="AD550" i="12" s="1"/>
  <c r="M550" i="12"/>
  <c r="S550" i="12" s="1"/>
  <c r="W550" i="12" s="1"/>
  <c r="AC550" i="12" s="1"/>
  <c r="L550" i="12"/>
  <c r="R550" i="12" s="1"/>
  <c r="V550" i="12" s="1"/>
  <c r="AB550" i="12" s="1"/>
  <c r="N549" i="12"/>
  <c r="T549" i="12" s="1"/>
  <c r="X549" i="12" s="1"/>
  <c r="AD549" i="12" s="1"/>
  <c r="M549" i="12"/>
  <c r="S549" i="12" s="1"/>
  <c r="W549" i="12" s="1"/>
  <c r="AC549" i="12" s="1"/>
  <c r="L549" i="12"/>
  <c r="R549" i="12" s="1"/>
  <c r="V549" i="12" s="1"/>
  <c r="AB549" i="12" s="1"/>
  <c r="N543" i="12"/>
  <c r="T543" i="12" s="1"/>
  <c r="X543" i="12" s="1"/>
  <c r="AD543" i="12" s="1"/>
  <c r="M543" i="12"/>
  <c r="S543" i="12" s="1"/>
  <c r="W543" i="12" s="1"/>
  <c r="AC543" i="12" s="1"/>
  <c r="L543" i="12"/>
  <c r="R543" i="12" s="1"/>
  <c r="V543" i="12" s="1"/>
  <c r="AB543" i="12" s="1"/>
  <c r="N539" i="12"/>
  <c r="T539" i="12" s="1"/>
  <c r="X539" i="12" s="1"/>
  <c r="AD539" i="12" s="1"/>
  <c r="M539" i="12"/>
  <c r="S539" i="12" s="1"/>
  <c r="W539" i="12" s="1"/>
  <c r="AC539" i="12" s="1"/>
  <c r="L539" i="12"/>
  <c r="R539" i="12" s="1"/>
  <c r="V539" i="12" s="1"/>
  <c r="AB539" i="12" s="1"/>
  <c r="N535" i="12"/>
  <c r="T535" i="12" s="1"/>
  <c r="X535" i="12" s="1"/>
  <c r="AD535" i="12" s="1"/>
  <c r="M535" i="12"/>
  <c r="S535" i="12" s="1"/>
  <c r="W535" i="12" s="1"/>
  <c r="AC535" i="12" s="1"/>
  <c r="L535" i="12"/>
  <c r="R535" i="12" s="1"/>
  <c r="V535" i="12" s="1"/>
  <c r="AB535" i="12" s="1"/>
  <c r="N532" i="12"/>
  <c r="T532" i="12" s="1"/>
  <c r="X532" i="12" s="1"/>
  <c r="AD532" i="12" s="1"/>
  <c r="M532" i="12"/>
  <c r="S532" i="12" s="1"/>
  <c r="W532" i="12" s="1"/>
  <c r="AC532" i="12" s="1"/>
  <c r="L532" i="12"/>
  <c r="R532" i="12" s="1"/>
  <c r="V532" i="12" s="1"/>
  <c r="AB532" i="12" s="1"/>
  <c r="N527" i="12"/>
  <c r="T527" i="12" s="1"/>
  <c r="X527" i="12" s="1"/>
  <c r="AD527" i="12" s="1"/>
  <c r="M527" i="12"/>
  <c r="S527" i="12" s="1"/>
  <c r="W527" i="12" s="1"/>
  <c r="AC527" i="12" s="1"/>
  <c r="L527" i="12"/>
  <c r="R527" i="12" s="1"/>
  <c r="V527" i="12" s="1"/>
  <c r="AB527" i="12" s="1"/>
  <c r="N525" i="12"/>
  <c r="T525" i="12" s="1"/>
  <c r="X525" i="12" s="1"/>
  <c r="AD525" i="12" s="1"/>
  <c r="M525" i="12"/>
  <c r="S525" i="12" s="1"/>
  <c r="W525" i="12" s="1"/>
  <c r="AC525" i="12" s="1"/>
  <c r="L525" i="12"/>
  <c r="R525" i="12" s="1"/>
  <c r="V525" i="12" s="1"/>
  <c r="AB525" i="12" s="1"/>
  <c r="N521" i="12"/>
  <c r="T521" i="12" s="1"/>
  <c r="X521" i="12" s="1"/>
  <c r="AD521" i="12" s="1"/>
  <c r="M521" i="12"/>
  <c r="S521" i="12" s="1"/>
  <c r="W521" i="12" s="1"/>
  <c r="AC521" i="12" s="1"/>
  <c r="L521" i="12"/>
  <c r="R521" i="12" s="1"/>
  <c r="V521" i="12" s="1"/>
  <c r="AB521" i="12" s="1"/>
  <c r="N517" i="12"/>
  <c r="T517" i="12" s="1"/>
  <c r="X517" i="12" s="1"/>
  <c r="AD517" i="12" s="1"/>
  <c r="M517" i="12"/>
  <c r="S517" i="12" s="1"/>
  <c r="W517" i="12" s="1"/>
  <c r="AC517" i="12" s="1"/>
  <c r="L517" i="12"/>
  <c r="R517" i="12" s="1"/>
  <c r="V517" i="12" s="1"/>
  <c r="AB517" i="12" s="1"/>
  <c r="N513" i="12"/>
  <c r="T513" i="12" s="1"/>
  <c r="X513" i="12" s="1"/>
  <c r="AD513" i="12" s="1"/>
  <c r="M513" i="12"/>
  <c r="S513" i="12" s="1"/>
  <c r="W513" i="12" s="1"/>
  <c r="AC513" i="12" s="1"/>
  <c r="L513" i="12"/>
  <c r="R513" i="12" s="1"/>
  <c r="V513" i="12" s="1"/>
  <c r="AB513" i="12" s="1"/>
  <c r="N509" i="12"/>
  <c r="T509" i="12" s="1"/>
  <c r="X509" i="12" s="1"/>
  <c r="AD509" i="12" s="1"/>
  <c r="M509" i="12"/>
  <c r="S509" i="12" s="1"/>
  <c r="W509" i="12" s="1"/>
  <c r="AC509" i="12" s="1"/>
  <c r="L509" i="12"/>
  <c r="R509" i="12" s="1"/>
  <c r="V509" i="12" s="1"/>
  <c r="AB509" i="12" s="1"/>
  <c r="N506" i="12"/>
  <c r="T506" i="12" s="1"/>
  <c r="X506" i="12" s="1"/>
  <c r="AD506" i="12" s="1"/>
  <c r="M506" i="12"/>
  <c r="S506" i="12" s="1"/>
  <c r="W506" i="12" s="1"/>
  <c r="AC506" i="12" s="1"/>
  <c r="L506" i="12"/>
  <c r="R506" i="12" s="1"/>
  <c r="V506" i="12" s="1"/>
  <c r="AB506" i="12" s="1"/>
  <c r="N502" i="12"/>
  <c r="T502" i="12" s="1"/>
  <c r="X502" i="12" s="1"/>
  <c r="AD502" i="12" s="1"/>
  <c r="M502" i="12"/>
  <c r="S502" i="12" s="1"/>
  <c r="W502" i="12" s="1"/>
  <c r="AC502" i="12" s="1"/>
  <c r="L502" i="12"/>
  <c r="R502" i="12" s="1"/>
  <c r="V502" i="12" s="1"/>
  <c r="AB502" i="12" s="1"/>
  <c r="N499" i="12"/>
  <c r="T499" i="12" s="1"/>
  <c r="X499" i="12" s="1"/>
  <c r="AD499" i="12" s="1"/>
  <c r="M499" i="12"/>
  <c r="S499" i="12" s="1"/>
  <c r="W499" i="12" s="1"/>
  <c r="AC499" i="12" s="1"/>
  <c r="L499" i="12"/>
  <c r="R499" i="12" s="1"/>
  <c r="V499" i="12" s="1"/>
  <c r="AB499" i="12" s="1"/>
  <c r="N495" i="12"/>
  <c r="T495" i="12" s="1"/>
  <c r="X495" i="12" s="1"/>
  <c r="AD495" i="12" s="1"/>
  <c r="M495" i="12"/>
  <c r="S495" i="12" s="1"/>
  <c r="W495" i="12" s="1"/>
  <c r="AC495" i="12" s="1"/>
  <c r="L495" i="12"/>
  <c r="R495" i="12" s="1"/>
  <c r="V495" i="12" s="1"/>
  <c r="AB495" i="12" s="1"/>
  <c r="N488" i="12"/>
  <c r="T488" i="12" s="1"/>
  <c r="X488" i="12" s="1"/>
  <c r="AD488" i="12" s="1"/>
  <c r="M488" i="12"/>
  <c r="S488" i="12" s="1"/>
  <c r="W488" i="12" s="1"/>
  <c r="AC488" i="12" s="1"/>
  <c r="L488" i="12"/>
  <c r="R488" i="12" s="1"/>
  <c r="V488" i="12" s="1"/>
  <c r="AB488" i="12" s="1"/>
  <c r="N484" i="12"/>
  <c r="T484" i="12" s="1"/>
  <c r="X484" i="12" s="1"/>
  <c r="AD484" i="12" s="1"/>
  <c r="M484" i="12"/>
  <c r="S484" i="12" s="1"/>
  <c r="W484" i="12" s="1"/>
  <c r="AC484" i="12" s="1"/>
  <c r="L484" i="12"/>
  <c r="R484" i="12" s="1"/>
  <c r="V484" i="12" s="1"/>
  <c r="AB484" i="12" s="1"/>
  <c r="N480" i="12"/>
  <c r="T480" i="12" s="1"/>
  <c r="X480" i="12" s="1"/>
  <c r="AD480" i="12" s="1"/>
  <c r="M480" i="12"/>
  <c r="S480" i="12" s="1"/>
  <c r="W480" i="12" s="1"/>
  <c r="AC480" i="12" s="1"/>
  <c r="L480" i="12"/>
  <c r="R480" i="12" s="1"/>
  <c r="V480" i="12" s="1"/>
  <c r="AB480" i="12" s="1"/>
  <c r="N476" i="12"/>
  <c r="T476" i="12" s="1"/>
  <c r="X476" i="12" s="1"/>
  <c r="AD476" i="12" s="1"/>
  <c r="M476" i="12"/>
  <c r="S476" i="12" s="1"/>
  <c r="W476" i="12" s="1"/>
  <c r="AC476" i="12" s="1"/>
  <c r="L476" i="12"/>
  <c r="R476" i="12" s="1"/>
  <c r="V476" i="12" s="1"/>
  <c r="AB476" i="12" s="1"/>
  <c r="N472" i="12"/>
  <c r="T472" i="12" s="1"/>
  <c r="X472" i="12" s="1"/>
  <c r="AD472" i="12" s="1"/>
  <c r="M472" i="12"/>
  <c r="S472" i="12" s="1"/>
  <c r="W472" i="12" s="1"/>
  <c r="AC472" i="12" s="1"/>
  <c r="N471" i="12"/>
  <c r="T471" i="12" s="1"/>
  <c r="X471" i="12" s="1"/>
  <c r="AD471" i="12" s="1"/>
  <c r="M471" i="12"/>
  <c r="S471" i="12" s="1"/>
  <c r="W471" i="12" s="1"/>
  <c r="AC471" i="12" s="1"/>
  <c r="N462" i="12"/>
  <c r="T462" i="12" s="1"/>
  <c r="X462" i="12" s="1"/>
  <c r="AD462" i="12" s="1"/>
  <c r="M462" i="12"/>
  <c r="S462" i="12" s="1"/>
  <c r="W462" i="12" s="1"/>
  <c r="AC462" i="12" s="1"/>
  <c r="L462" i="12"/>
  <c r="R462" i="12" s="1"/>
  <c r="V462" i="12" s="1"/>
  <c r="AB462" i="12" s="1"/>
  <c r="N460" i="12"/>
  <c r="T460" i="12" s="1"/>
  <c r="X460" i="12" s="1"/>
  <c r="AD460" i="12" s="1"/>
  <c r="M460" i="12"/>
  <c r="S460" i="12" s="1"/>
  <c r="W460" i="12" s="1"/>
  <c r="AC460" i="12" s="1"/>
  <c r="L460" i="12"/>
  <c r="R460" i="12" s="1"/>
  <c r="V460" i="12" s="1"/>
  <c r="AB460" i="12" s="1"/>
  <c r="N456" i="12"/>
  <c r="T456" i="12" s="1"/>
  <c r="X456" i="12" s="1"/>
  <c r="AD456" i="12" s="1"/>
  <c r="M456" i="12"/>
  <c r="S456" i="12" s="1"/>
  <c r="W456" i="12" s="1"/>
  <c r="AC456" i="12" s="1"/>
  <c r="L456" i="12"/>
  <c r="R456" i="12" s="1"/>
  <c r="V456" i="12" s="1"/>
  <c r="AB456" i="12" s="1"/>
  <c r="N451" i="12"/>
  <c r="T451" i="12" s="1"/>
  <c r="X451" i="12" s="1"/>
  <c r="AD451" i="12" s="1"/>
  <c r="M451" i="12"/>
  <c r="S451" i="12" s="1"/>
  <c r="W451" i="12" s="1"/>
  <c r="AC451" i="12" s="1"/>
  <c r="L451" i="12"/>
  <c r="R451" i="12" s="1"/>
  <c r="V451" i="12" s="1"/>
  <c r="AB451" i="12" s="1"/>
  <c r="N445" i="12"/>
  <c r="T445" i="12" s="1"/>
  <c r="X445" i="12" s="1"/>
  <c r="AD445" i="12" s="1"/>
  <c r="M445" i="12"/>
  <c r="S445" i="12" s="1"/>
  <c r="W445" i="12" s="1"/>
  <c r="AC445" i="12" s="1"/>
  <c r="L445" i="12"/>
  <c r="R445" i="12" s="1"/>
  <c r="V445" i="12" s="1"/>
  <c r="AB445" i="12" s="1"/>
  <c r="N443" i="12"/>
  <c r="T443" i="12" s="1"/>
  <c r="X443" i="12" s="1"/>
  <c r="AD443" i="12" s="1"/>
  <c r="M443" i="12"/>
  <c r="S443" i="12" s="1"/>
  <c r="W443" i="12" s="1"/>
  <c r="AC443" i="12" s="1"/>
  <c r="L443" i="12"/>
  <c r="R443" i="12" s="1"/>
  <c r="V443" i="12" s="1"/>
  <c r="AB443" i="12" s="1"/>
  <c r="N438" i="12"/>
  <c r="T438" i="12" s="1"/>
  <c r="X438" i="12" s="1"/>
  <c r="AD438" i="12" s="1"/>
  <c r="M438" i="12"/>
  <c r="S438" i="12" s="1"/>
  <c r="W438" i="12" s="1"/>
  <c r="AC438" i="12" s="1"/>
  <c r="L438" i="12"/>
  <c r="R438" i="12" s="1"/>
  <c r="V438" i="12" s="1"/>
  <c r="AB438" i="12" s="1"/>
  <c r="N434" i="12"/>
  <c r="T434" i="12" s="1"/>
  <c r="X434" i="12" s="1"/>
  <c r="AD434" i="12" s="1"/>
  <c r="M434" i="12"/>
  <c r="S434" i="12" s="1"/>
  <c r="W434" i="12" s="1"/>
  <c r="AC434" i="12" s="1"/>
  <c r="L434" i="12"/>
  <c r="R434" i="12" s="1"/>
  <c r="V434" i="12" s="1"/>
  <c r="AB434" i="12" s="1"/>
  <c r="N432" i="12"/>
  <c r="T432" i="12" s="1"/>
  <c r="X432" i="12" s="1"/>
  <c r="AD432" i="12" s="1"/>
  <c r="M432" i="12"/>
  <c r="S432" i="12" s="1"/>
  <c r="W432" i="12" s="1"/>
  <c r="AC432" i="12" s="1"/>
  <c r="L432" i="12"/>
  <c r="R432" i="12" s="1"/>
  <c r="V432" i="12" s="1"/>
  <c r="AB432" i="12" s="1"/>
  <c r="N428" i="12"/>
  <c r="T428" i="12" s="1"/>
  <c r="X428" i="12" s="1"/>
  <c r="AD428" i="12" s="1"/>
  <c r="M428" i="12"/>
  <c r="S428" i="12" s="1"/>
  <c r="W428" i="12" s="1"/>
  <c r="AC428" i="12" s="1"/>
  <c r="L428" i="12"/>
  <c r="R428" i="12" s="1"/>
  <c r="V428" i="12" s="1"/>
  <c r="AB428" i="12" s="1"/>
  <c r="N426" i="12"/>
  <c r="T426" i="12" s="1"/>
  <c r="X426" i="12" s="1"/>
  <c r="AD426" i="12" s="1"/>
  <c r="M426" i="12"/>
  <c r="S426" i="12" s="1"/>
  <c r="W426" i="12" s="1"/>
  <c r="AC426" i="12" s="1"/>
  <c r="L426" i="12"/>
  <c r="R426" i="12" s="1"/>
  <c r="V426" i="12" s="1"/>
  <c r="AB426" i="12" s="1"/>
  <c r="N421" i="12"/>
  <c r="T421" i="12" s="1"/>
  <c r="X421" i="12" s="1"/>
  <c r="AD421" i="12" s="1"/>
  <c r="M421" i="12"/>
  <c r="S421" i="12" s="1"/>
  <c r="W421" i="12" s="1"/>
  <c r="AC421" i="12" s="1"/>
  <c r="L421" i="12"/>
  <c r="R421" i="12" s="1"/>
  <c r="V421" i="12" s="1"/>
  <c r="AB421" i="12" s="1"/>
  <c r="N417" i="12"/>
  <c r="T417" i="12" s="1"/>
  <c r="X417" i="12" s="1"/>
  <c r="AD417" i="12" s="1"/>
  <c r="M417" i="12"/>
  <c r="S417" i="12" s="1"/>
  <c r="W417" i="12" s="1"/>
  <c r="AC417" i="12" s="1"/>
  <c r="L417" i="12"/>
  <c r="R417" i="12" s="1"/>
  <c r="V417" i="12" s="1"/>
  <c r="AB417" i="12" s="1"/>
  <c r="N416" i="12"/>
  <c r="T416" i="12" s="1"/>
  <c r="X416" i="12" s="1"/>
  <c r="AD416" i="12" s="1"/>
  <c r="M416" i="12"/>
  <c r="S416" i="12" s="1"/>
  <c r="W416" i="12" s="1"/>
  <c r="AC416" i="12" s="1"/>
  <c r="L416" i="12"/>
  <c r="R416" i="12" s="1"/>
  <c r="V416" i="12" s="1"/>
  <c r="AB416" i="12" s="1"/>
  <c r="N414" i="12"/>
  <c r="T414" i="12" s="1"/>
  <c r="X414" i="12" s="1"/>
  <c r="AD414" i="12" s="1"/>
  <c r="M414" i="12"/>
  <c r="S414" i="12" s="1"/>
  <c r="W414" i="12" s="1"/>
  <c r="AC414" i="12" s="1"/>
  <c r="L414" i="12"/>
  <c r="R414" i="12" s="1"/>
  <c r="V414" i="12" s="1"/>
  <c r="AB414" i="12" s="1"/>
  <c r="N410" i="12"/>
  <c r="T410" i="12" s="1"/>
  <c r="X410" i="12" s="1"/>
  <c r="AD410" i="12" s="1"/>
  <c r="M410" i="12"/>
  <c r="S410" i="12" s="1"/>
  <c r="W410" i="12" s="1"/>
  <c r="AC410" i="12" s="1"/>
  <c r="L410" i="12"/>
  <c r="R410" i="12" s="1"/>
  <c r="V410" i="12" s="1"/>
  <c r="AB410" i="12" s="1"/>
  <c r="N408" i="12"/>
  <c r="T408" i="12" s="1"/>
  <c r="X408" i="12" s="1"/>
  <c r="AD408" i="12" s="1"/>
  <c r="M408" i="12"/>
  <c r="S408" i="12" s="1"/>
  <c r="W408" i="12" s="1"/>
  <c r="AC408" i="12" s="1"/>
  <c r="L408" i="12"/>
  <c r="R408" i="12" s="1"/>
  <c r="V408" i="12" s="1"/>
  <c r="AB408" i="12" s="1"/>
  <c r="N403" i="12"/>
  <c r="T403" i="12" s="1"/>
  <c r="X403" i="12" s="1"/>
  <c r="AD403" i="12" s="1"/>
  <c r="M403" i="12"/>
  <c r="S403" i="12" s="1"/>
  <c r="W403" i="12" s="1"/>
  <c r="AC403" i="12" s="1"/>
  <c r="L403" i="12"/>
  <c r="R403" i="12" s="1"/>
  <c r="V403" i="12" s="1"/>
  <c r="AB403" i="12" s="1"/>
  <c r="N399" i="12"/>
  <c r="T399" i="12" s="1"/>
  <c r="X399" i="12" s="1"/>
  <c r="AD399" i="12" s="1"/>
  <c r="M399" i="12"/>
  <c r="S399" i="12" s="1"/>
  <c r="W399" i="12" s="1"/>
  <c r="AC399" i="12" s="1"/>
  <c r="L399" i="12"/>
  <c r="R399" i="12" s="1"/>
  <c r="V399" i="12" s="1"/>
  <c r="AB399" i="12" s="1"/>
  <c r="N395" i="12"/>
  <c r="T395" i="12" s="1"/>
  <c r="X395" i="12" s="1"/>
  <c r="AD395" i="12" s="1"/>
  <c r="M395" i="12"/>
  <c r="S395" i="12" s="1"/>
  <c r="W395" i="12" s="1"/>
  <c r="AC395" i="12" s="1"/>
  <c r="L395" i="12"/>
  <c r="R395" i="12" s="1"/>
  <c r="V395" i="12" s="1"/>
  <c r="AB395" i="12" s="1"/>
  <c r="N391" i="12"/>
  <c r="T391" i="12" s="1"/>
  <c r="X391" i="12" s="1"/>
  <c r="AD391" i="12" s="1"/>
  <c r="M391" i="12"/>
  <c r="S391" i="12" s="1"/>
  <c r="W391" i="12" s="1"/>
  <c r="AC391" i="12" s="1"/>
  <c r="L391" i="12"/>
  <c r="R391" i="12" s="1"/>
  <c r="V391" i="12" s="1"/>
  <c r="AB391" i="12" s="1"/>
  <c r="N387" i="12"/>
  <c r="T387" i="12" s="1"/>
  <c r="X387" i="12" s="1"/>
  <c r="AD387" i="12" s="1"/>
  <c r="M387" i="12"/>
  <c r="S387" i="12" s="1"/>
  <c r="W387" i="12" s="1"/>
  <c r="AC387" i="12" s="1"/>
  <c r="L387" i="12"/>
  <c r="R387" i="12" s="1"/>
  <c r="V387" i="12" s="1"/>
  <c r="AB387" i="12" s="1"/>
  <c r="N383" i="12"/>
  <c r="T383" i="12" s="1"/>
  <c r="X383" i="12" s="1"/>
  <c r="AD383" i="12" s="1"/>
  <c r="M383" i="12"/>
  <c r="S383" i="12" s="1"/>
  <c r="W383" i="12" s="1"/>
  <c r="AC383" i="12" s="1"/>
  <c r="L383" i="12"/>
  <c r="R383" i="12" s="1"/>
  <c r="V383" i="12" s="1"/>
  <c r="AB383" i="12" s="1"/>
  <c r="N375" i="12"/>
  <c r="T375" i="12" s="1"/>
  <c r="X375" i="12" s="1"/>
  <c r="AD375" i="12" s="1"/>
  <c r="M375" i="12"/>
  <c r="S375" i="12" s="1"/>
  <c r="W375" i="12" s="1"/>
  <c r="AC375" i="12" s="1"/>
  <c r="L375" i="12"/>
  <c r="R375" i="12" s="1"/>
  <c r="V375" i="12" s="1"/>
  <c r="AB375" i="12" s="1"/>
  <c r="N368" i="12"/>
  <c r="T368" i="12" s="1"/>
  <c r="X368" i="12" s="1"/>
  <c r="AD368" i="12" s="1"/>
  <c r="M368" i="12"/>
  <c r="S368" i="12" s="1"/>
  <c r="W368" i="12" s="1"/>
  <c r="AC368" i="12" s="1"/>
  <c r="L368" i="12"/>
  <c r="R368" i="12" s="1"/>
  <c r="V368" i="12" s="1"/>
  <c r="AB368" i="12" s="1"/>
  <c r="N364" i="12"/>
  <c r="T364" i="12" s="1"/>
  <c r="X364" i="12" s="1"/>
  <c r="AD364" i="12" s="1"/>
  <c r="M364" i="12"/>
  <c r="S364" i="12" s="1"/>
  <c r="W364" i="12" s="1"/>
  <c r="AC364" i="12" s="1"/>
  <c r="L364" i="12"/>
  <c r="R364" i="12" s="1"/>
  <c r="V364" i="12" s="1"/>
  <c r="AB364" i="12" s="1"/>
  <c r="N358" i="12"/>
  <c r="T358" i="12" s="1"/>
  <c r="X358" i="12" s="1"/>
  <c r="AD358" i="12" s="1"/>
  <c r="M358" i="12"/>
  <c r="S358" i="12" s="1"/>
  <c r="W358" i="12" s="1"/>
  <c r="AC358" i="12" s="1"/>
  <c r="L358" i="12"/>
  <c r="R358" i="12" s="1"/>
  <c r="V358" i="12" s="1"/>
  <c r="AB358" i="12" s="1"/>
  <c r="N353" i="12"/>
  <c r="T353" i="12" s="1"/>
  <c r="X353" i="12" s="1"/>
  <c r="AD353" i="12" s="1"/>
  <c r="M353" i="12"/>
  <c r="S353" i="12" s="1"/>
  <c r="W353" i="12" s="1"/>
  <c r="AC353" i="12" s="1"/>
  <c r="L353" i="12"/>
  <c r="R353" i="12" s="1"/>
  <c r="V353" i="12" s="1"/>
  <c r="AB353" i="12" s="1"/>
  <c r="N349" i="12"/>
  <c r="T349" i="12" s="1"/>
  <c r="X349" i="12" s="1"/>
  <c r="AD349" i="12" s="1"/>
  <c r="M349" i="12"/>
  <c r="S349" i="12" s="1"/>
  <c r="W349" i="12" s="1"/>
  <c r="AC349" i="12" s="1"/>
  <c r="L349" i="12"/>
  <c r="R349" i="12" s="1"/>
  <c r="V349" i="12" s="1"/>
  <c r="AB349" i="12" s="1"/>
  <c r="N346" i="12"/>
  <c r="T346" i="12" s="1"/>
  <c r="X346" i="12" s="1"/>
  <c r="AD346" i="12" s="1"/>
  <c r="M346" i="12"/>
  <c r="S346" i="12" s="1"/>
  <c r="W346" i="12" s="1"/>
  <c r="AC346" i="12" s="1"/>
  <c r="L346" i="12"/>
  <c r="R346" i="12" s="1"/>
  <c r="V346" i="12" s="1"/>
  <c r="AB346" i="12" s="1"/>
  <c r="N343" i="12"/>
  <c r="T343" i="12" s="1"/>
  <c r="X343" i="12" s="1"/>
  <c r="AD343" i="12" s="1"/>
  <c r="M343" i="12"/>
  <c r="S343" i="12" s="1"/>
  <c r="W343" i="12" s="1"/>
  <c r="AC343" i="12" s="1"/>
  <c r="L343" i="12"/>
  <c r="R343" i="12" s="1"/>
  <c r="V343" i="12" s="1"/>
  <c r="AB343" i="12" s="1"/>
  <c r="N339" i="12"/>
  <c r="T339" i="12" s="1"/>
  <c r="X339" i="12" s="1"/>
  <c r="AD339" i="12" s="1"/>
  <c r="M339" i="12"/>
  <c r="S339" i="12" s="1"/>
  <c r="W339" i="12" s="1"/>
  <c r="AC339" i="12" s="1"/>
  <c r="L339" i="12"/>
  <c r="R339" i="12" s="1"/>
  <c r="V339" i="12" s="1"/>
  <c r="AB339" i="12" s="1"/>
  <c r="N332" i="12"/>
  <c r="T332" i="12" s="1"/>
  <c r="X332" i="12" s="1"/>
  <c r="AD332" i="12" s="1"/>
  <c r="M332" i="12"/>
  <c r="S332" i="12" s="1"/>
  <c r="W332" i="12" s="1"/>
  <c r="AC332" i="12" s="1"/>
  <c r="L332" i="12"/>
  <c r="R332" i="12" s="1"/>
  <c r="V332" i="12" s="1"/>
  <c r="AB332" i="12" s="1"/>
  <c r="N326" i="12"/>
  <c r="T326" i="12" s="1"/>
  <c r="X326" i="12" s="1"/>
  <c r="AD326" i="12" s="1"/>
  <c r="M326" i="12"/>
  <c r="S326" i="12" s="1"/>
  <c r="W326" i="12" s="1"/>
  <c r="AC326" i="12" s="1"/>
  <c r="L326" i="12"/>
  <c r="R326" i="12" s="1"/>
  <c r="V326" i="12" s="1"/>
  <c r="AB326" i="12" s="1"/>
  <c r="N322" i="12"/>
  <c r="T322" i="12" s="1"/>
  <c r="X322" i="12" s="1"/>
  <c r="AD322" i="12" s="1"/>
  <c r="M322" i="12"/>
  <c r="S322" i="12" s="1"/>
  <c r="W322" i="12" s="1"/>
  <c r="AC322" i="12" s="1"/>
  <c r="L322" i="12"/>
  <c r="R322" i="12" s="1"/>
  <c r="V322" i="12" s="1"/>
  <c r="AB322" i="12" s="1"/>
  <c r="N321" i="12"/>
  <c r="T321" i="12" s="1"/>
  <c r="X321" i="12" s="1"/>
  <c r="AD321" i="12" s="1"/>
  <c r="M321" i="12"/>
  <c r="S321" i="12" s="1"/>
  <c r="W321" i="12" s="1"/>
  <c r="AC321" i="12" s="1"/>
  <c r="L321" i="12"/>
  <c r="R321" i="12" s="1"/>
  <c r="V321" i="12" s="1"/>
  <c r="AB321" i="12" s="1"/>
  <c r="N317" i="12"/>
  <c r="T317" i="12" s="1"/>
  <c r="X317" i="12" s="1"/>
  <c r="AD317" i="12" s="1"/>
  <c r="M317" i="12"/>
  <c r="S317" i="12" s="1"/>
  <c r="W317" i="12" s="1"/>
  <c r="AC317" i="12" s="1"/>
  <c r="L317" i="12"/>
  <c r="R317" i="12" s="1"/>
  <c r="V317" i="12" s="1"/>
  <c r="AB317" i="12" s="1"/>
  <c r="N313" i="12"/>
  <c r="T313" i="12" s="1"/>
  <c r="X313" i="12" s="1"/>
  <c r="AD313" i="12" s="1"/>
  <c r="M313" i="12"/>
  <c r="S313" i="12" s="1"/>
  <c r="W313" i="12" s="1"/>
  <c r="AC313" i="12" s="1"/>
  <c r="L313" i="12"/>
  <c r="R313" i="12" s="1"/>
  <c r="V313" i="12" s="1"/>
  <c r="AB313" i="12" s="1"/>
  <c r="N310" i="12"/>
  <c r="T310" i="12" s="1"/>
  <c r="X310" i="12" s="1"/>
  <c r="AD310" i="12" s="1"/>
  <c r="M310" i="12"/>
  <c r="S310" i="12" s="1"/>
  <c r="W310" i="12" s="1"/>
  <c r="AC310" i="12" s="1"/>
  <c r="L310" i="12"/>
  <c r="R310" i="12" s="1"/>
  <c r="V310" i="12" s="1"/>
  <c r="AB310" i="12" s="1"/>
  <c r="N306" i="12"/>
  <c r="T306" i="12" s="1"/>
  <c r="X306" i="12" s="1"/>
  <c r="AD306" i="12" s="1"/>
  <c r="M306" i="12"/>
  <c r="S306" i="12" s="1"/>
  <c r="W306" i="12" s="1"/>
  <c r="AC306" i="12" s="1"/>
  <c r="L306" i="12"/>
  <c r="R306" i="12" s="1"/>
  <c r="V306" i="12" s="1"/>
  <c r="AB306" i="12" s="1"/>
  <c r="N302" i="12"/>
  <c r="T302" i="12" s="1"/>
  <c r="X302" i="12" s="1"/>
  <c r="AD302" i="12" s="1"/>
  <c r="M302" i="12"/>
  <c r="S302" i="12" s="1"/>
  <c r="W302" i="12" s="1"/>
  <c r="AC302" i="12" s="1"/>
  <c r="L302" i="12"/>
  <c r="R302" i="12" s="1"/>
  <c r="V302" i="12" s="1"/>
  <c r="AB302" i="12" s="1"/>
  <c r="N292" i="12"/>
  <c r="T292" i="12" s="1"/>
  <c r="X292" i="12" s="1"/>
  <c r="AD292" i="12" s="1"/>
  <c r="M292" i="12"/>
  <c r="S292" i="12" s="1"/>
  <c r="W292" i="12" s="1"/>
  <c r="AC292" i="12" s="1"/>
  <c r="L292" i="12"/>
  <c r="R292" i="12" s="1"/>
  <c r="V292" i="12" s="1"/>
  <c r="AB292" i="12" s="1"/>
  <c r="N291" i="12"/>
  <c r="T291" i="12" s="1"/>
  <c r="X291" i="12" s="1"/>
  <c r="AD291" i="12" s="1"/>
  <c r="M291" i="12"/>
  <c r="S291" i="12" s="1"/>
  <c r="W291" i="12" s="1"/>
  <c r="AC291" i="12" s="1"/>
  <c r="L291" i="12"/>
  <c r="R291" i="12" s="1"/>
  <c r="V291" i="12" s="1"/>
  <c r="AB291" i="12" s="1"/>
  <c r="N289" i="12"/>
  <c r="T289" i="12" s="1"/>
  <c r="X289" i="12" s="1"/>
  <c r="AD289" i="12" s="1"/>
  <c r="M289" i="12"/>
  <c r="S289" i="12" s="1"/>
  <c r="W289" i="12" s="1"/>
  <c r="AC289" i="12" s="1"/>
  <c r="L289" i="12"/>
  <c r="R289" i="12" s="1"/>
  <c r="V289" i="12" s="1"/>
  <c r="AB289" i="12" s="1"/>
  <c r="N285" i="12"/>
  <c r="T285" i="12" s="1"/>
  <c r="X285" i="12" s="1"/>
  <c r="AD285" i="12" s="1"/>
  <c r="M285" i="12"/>
  <c r="S285" i="12" s="1"/>
  <c r="W285" i="12" s="1"/>
  <c r="AC285" i="12" s="1"/>
  <c r="L285" i="12"/>
  <c r="R285" i="12" s="1"/>
  <c r="V285" i="12" s="1"/>
  <c r="AB285" i="12" s="1"/>
  <c r="N284" i="12"/>
  <c r="T284" i="12" s="1"/>
  <c r="X284" i="12" s="1"/>
  <c r="AD284" i="12" s="1"/>
  <c r="M284" i="12"/>
  <c r="S284" i="12" s="1"/>
  <c r="W284" i="12" s="1"/>
  <c r="AC284" i="12" s="1"/>
  <c r="L284" i="12"/>
  <c r="R284" i="12" s="1"/>
  <c r="V284" i="12" s="1"/>
  <c r="AB284" i="12" s="1"/>
  <c r="N282" i="12"/>
  <c r="T282" i="12" s="1"/>
  <c r="X282" i="12" s="1"/>
  <c r="AD282" i="12" s="1"/>
  <c r="M282" i="12"/>
  <c r="S282" i="12" s="1"/>
  <c r="W282" i="12" s="1"/>
  <c r="AC282" i="12" s="1"/>
  <c r="L282" i="12"/>
  <c r="R282" i="12" s="1"/>
  <c r="V282" i="12" s="1"/>
  <c r="AB282" i="12" s="1"/>
  <c r="N278" i="12"/>
  <c r="T278" i="12" s="1"/>
  <c r="X278" i="12" s="1"/>
  <c r="AD278" i="12" s="1"/>
  <c r="M278" i="12"/>
  <c r="S278" i="12" s="1"/>
  <c r="W278" i="12" s="1"/>
  <c r="AC278" i="12" s="1"/>
  <c r="L278" i="12"/>
  <c r="R278" i="12" s="1"/>
  <c r="V278" i="12" s="1"/>
  <c r="AB278" i="12" s="1"/>
  <c r="N272" i="12"/>
  <c r="T272" i="12" s="1"/>
  <c r="X272" i="12" s="1"/>
  <c r="AD272" i="12" s="1"/>
  <c r="M272" i="12"/>
  <c r="S272" i="12" s="1"/>
  <c r="W272" i="12" s="1"/>
  <c r="AC272" i="12" s="1"/>
  <c r="L272" i="12"/>
  <c r="R272" i="12" s="1"/>
  <c r="V272" i="12" s="1"/>
  <c r="AB272" i="12" s="1"/>
  <c r="N268" i="12"/>
  <c r="T268" i="12" s="1"/>
  <c r="X268" i="12" s="1"/>
  <c r="AD268" i="12" s="1"/>
  <c r="M268" i="12"/>
  <c r="S268" i="12" s="1"/>
  <c r="W268" i="12" s="1"/>
  <c r="AC268" i="12" s="1"/>
  <c r="L268" i="12"/>
  <c r="R268" i="12" s="1"/>
  <c r="V268" i="12" s="1"/>
  <c r="AB268" i="12" s="1"/>
  <c r="N266" i="12"/>
  <c r="T266" i="12" s="1"/>
  <c r="X266" i="12" s="1"/>
  <c r="AD266" i="12" s="1"/>
  <c r="M266" i="12"/>
  <c r="S266" i="12" s="1"/>
  <c r="W266" i="12" s="1"/>
  <c r="AC266" i="12" s="1"/>
  <c r="L266" i="12"/>
  <c r="R266" i="12" s="1"/>
  <c r="V266" i="12" s="1"/>
  <c r="AB266" i="12" s="1"/>
  <c r="N262" i="12"/>
  <c r="T262" i="12" s="1"/>
  <c r="X262" i="12" s="1"/>
  <c r="AD262" i="12" s="1"/>
  <c r="M262" i="12"/>
  <c r="S262" i="12" s="1"/>
  <c r="W262" i="12" s="1"/>
  <c r="AC262" i="12" s="1"/>
  <c r="L262" i="12"/>
  <c r="R262" i="12" s="1"/>
  <c r="V262" i="12" s="1"/>
  <c r="AB262" i="12" s="1"/>
  <c r="N253" i="12"/>
  <c r="T253" i="12" s="1"/>
  <c r="X253" i="12" s="1"/>
  <c r="AD253" i="12" s="1"/>
  <c r="M253" i="12"/>
  <c r="S253" i="12" s="1"/>
  <c r="W253" i="12" s="1"/>
  <c r="AC253" i="12" s="1"/>
  <c r="L253" i="12"/>
  <c r="R253" i="12" s="1"/>
  <c r="V253" i="12" s="1"/>
  <c r="AB253" i="12" s="1"/>
  <c r="N251" i="12"/>
  <c r="T251" i="12" s="1"/>
  <c r="X251" i="12" s="1"/>
  <c r="AD251" i="12" s="1"/>
  <c r="M251" i="12"/>
  <c r="S251" i="12" s="1"/>
  <c r="W251" i="12" s="1"/>
  <c r="AC251" i="12" s="1"/>
  <c r="L251" i="12"/>
  <c r="R251" i="12" s="1"/>
  <c r="V251" i="12" s="1"/>
  <c r="AB251" i="12" s="1"/>
  <c r="N243" i="12"/>
  <c r="T243" i="12" s="1"/>
  <c r="X243" i="12" s="1"/>
  <c r="AD243" i="12" s="1"/>
  <c r="M243" i="12"/>
  <c r="S243" i="12" s="1"/>
  <c r="W243" i="12" s="1"/>
  <c r="AC243" i="12" s="1"/>
  <c r="L243" i="12"/>
  <c r="R243" i="12" s="1"/>
  <c r="V243" i="12" s="1"/>
  <c r="AB243" i="12" s="1"/>
  <c r="N239" i="12"/>
  <c r="T239" i="12" s="1"/>
  <c r="X239" i="12" s="1"/>
  <c r="AD239" i="12" s="1"/>
  <c r="M239" i="12"/>
  <c r="S239" i="12" s="1"/>
  <c r="W239" i="12" s="1"/>
  <c r="AC239" i="12" s="1"/>
  <c r="L239" i="12"/>
  <c r="R239" i="12" s="1"/>
  <c r="V239" i="12" s="1"/>
  <c r="AB239" i="12" s="1"/>
  <c r="N237" i="12"/>
  <c r="T237" i="12" s="1"/>
  <c r="X237" i="12" s="1"/>
  <c r="AD237" i="12" s="1"/>
  <c r="M237" i="12"/>
  <c r="S237" i="12" s="1"/>
  <c r="W237" i="12" s="1"/>
  <c r="AC237" i="12" s="1"/>
  <c r="L237" i="12"/>
  <c r="R237" i="12" s="1"/>
  <c r="V237" i="12" s="1"/>
  <c r="AB237" i="12" s="1"/>
  <c r="N227" i="12"/>
  <c r="T227" i="12" s="1"/>
  <c r="X227" i="12" s="1"/>
  <c r="AD227" i="12" s="1"/>
  <c r="M227" i="12"/>
  <c r="S227" i="12" s="1"/>
  <c r="W227" i="12" s="1"/>
  <c r="AC227" i="12" s="1"/>
  <c r="L227" i="12"/>
  <c r="R227" i="12" s="1"/>
  <c r="V227" i="12" s="1"/>
  <c r="AB227" i="12" s="1"/>
  <c r="N223" i="12"/>
  <c r="T223" i="12" s="1"/>
  <c r="X223" i="12" s="1"/>
  <c r="AD223" i="12" s="1"/>
  <c r="M223" i="12"/>
  <c r="S223" i="12" s="1"/>
  <c r="W223" i="12" s="1"/>
  <c r="AC223" i="12" s="1"/>
  <c r="L223" i="12"/>
  <c r="R223" i="12" s="1"/>
  <c r="V223" i="12" s="1"/>
  <c r="AB223" i="12" s="1"/>
  <c r="N220" i="12"/>
  <c r="T220" i="12" s="1"/>
  <c r="X220" i="12" s="1"/>
  <c r="AD220" i="12" s="1"/>
  <c r="M220" i="12"/>
  <c r="S220" i="12" s="1"/>
  <c r="W220" i="12" s="1"/>
  <c r="AC220" i="12" s="1"/>
  <c r="L220" i="12"/>
  <c r="R220" i="12" s="1"/>
  <c r="V220" i="12" s="1"/>
  <c r="AB220" i="12" s="1"/>
  <c r="N216" i="12"/>
  <c r="T216" i="12" s="1"/>
  <c r="X216" i="12" s="1"/>
  <c r="AD216" i="12" s="1"/>
  <c r="M216" i="12"/>
  <c r="S216" i="12" s="1"/>
  <c r="W216" i="12" s="1"/>
  <c r="AC216" i="12" s="1"/>
  <c r="N214" i="12"/>
  <c r="T214" i="12" s="1"/>
  <c r="X214" i="12" s="1"/>
  <c r="AD214" i="12" s="1"/>
  <c r="M214" i="12"/>
  <c r="S214" i="12" s="1"/>
  <c r="W214" i="12" s="1"/>
  <c r="AC214" i="12" s="1"/>
  <c r="L214" i="12"/>
  <c r="R214" i="12" s="1"/>
  <c r="V214" i="12" s="1"/>
  <c r="AB214" i="12" s="1"/>
  <c r="N210" i="12"/>
  <c r="T210" i="12" s="1"/>
  <c r="X210" i="12" s="1"/>
  <c r="AD210" i="12" s="1"/>
  <c r="M210" i="12"/>
  <c r="S210" i="12" s="1"/>
  <c r="W210" i="12" s="1"/>
  <c r="AC210" i="12" s="1"/>
  <c r="L210" i="12"/>
  <c r="R210" i="12" s="1"/>
  <c r="V210" i="12" s="1"/>
  <c r="AB210" i="12" s="1"/>
  <c r="N208" i="12"/>
  <c r="T208" i="12" s="1"/>
  <c r="X208" i="12" s="1"/>
  <c r="AD208" i="12" s="1"/>
  <c r="M208" i="12"/>
  <c r="S208" i="12" s="1"/>
  <c r="W208" i="12" s="1"/>
  <c r="AC208" i="12" s="1"/>
  <c r="L208" i="12"/>
  <c r="R208" i="12" s="1"/>
  <c r="V208" i="12" s="1"/>
  <c r="AB208" i="12" s="1"/>
  <c r="N201" i="12"/>
  <c r="T201" i="12" s="1"/>
  <c r="X201" i="12" s="1"/>
  <c r="AD201" i="12" s="1"/>
  <c r="M201" i="12"/>
  <c r="S201" i="12" s="1"/>
  <c r="W201" i="12" s="1"/>
  <c r="AC201" i="12" s="1"/>
  <c r="L201" i="12"/>
  <c r="R201" i="12" s="1"/>
  <c r="V201" i="12" s="1"/>
  <c r="AB201" i="12" s="1"/>
  <c r="N197" i="12"/>
  <c r="T197" i="12" s="1"/>
  <c r="X197" i="12" s="1"/>
  <c r="AD197" i="12" s="1"/>
  <c r="M197" i="12"/>
  <c r="S197" i="12" s="1"/>
  <c r="W197" i="12" s="1"/>
  <c r="AC197" i="12" s="1"/>
  <c r="L197" i="12"/>
  <c r="R197" i="12" s="1"/>
  <c r="V197" i="12" s="1"/>
  <c r="AB197" i="12" s="1"/>
  <c r="N193" i="12"/>
  <c r="T193" i="12" s="1"/>
  <c r="X193" i="12" s="1"/>
  <c r="AD193" i="12" s="1"/>
  <c r="M193" i="12"/>
  <c r="S193" i="12" s="1"/>
  <c r="W193" i="12" s="1"/>
  <c r="AC193" i="12" s="1"/>
  <c r="L193" i="12"/>
  <c r="R193" i="12" s="1"/>
  <c r="V193" i="12" s="1"/>
  <c r="AB193" i="12" s="1"/>
  <c r="N188" i="12"/>
  <c r="T188" i="12" s="1"/>
  <c r="X188" i="12" s="1"/>
  <c r="AD188" i="12" s="1"/>
  <c r="M188" i="12"/>
  <c r="S188" i="12" s="1"/>
  <c r="W188" i="12" s="1"/>
  <c r="AC188" i="12" s="1"/>
  <c r="L188" i="12"/>
  <c r="R188" i="12" s="1"/>
  <c r="V188" i="12" s="1"/>
  <c r="AB188" i="12" s="1"/>
  <c r="N184" i="12"/>
  <c r="T184" i="12" s="1"/>
  <c r="X184" i="12" s="1"/>
  <c r="AD184" i="12" s="1"/>
  <c r="M184" i="12"/>
  <c r="S184" i="12" s="1"/>
  <c r="W184" i="12" s="1"/>
  <c r="AC184" i="12" s="1"/>
  <c r="L184" i="12"/>
  <c r="R184" i="12" s="1"/>
  <c r="V184" i="12" s="1"/>
  <c r="AB184" i="12" s="1"/>
  <c r="N179" i="12"/>
  <c r="T179" i="12" s="1"/>
  <c r="X179" i="12" s="1"/>
  <c r="AD179" i="12" s="1"/>
  <c r="M179" i="12"/>
  <c r="S179" i="12" s="1"/>
  <c r="W179" i="12" s="1"/>
  <c r="AC179" i="12" s="1"/>
  <c r="L179" i="12"/>
  <c r="R179" i="12" s="1"/>
  <c r="V179" i="12" s="1"/>
  <c r="AB179" i="12" s="1"/>
  <c r="N176" i="12"/>
  <c r="T176" i="12" s="1"/>
  <c r="X176" i="12" s="1"/>
  <c r="AD176" i="12" s="1"/>
  <c r="M176" i="12"/>
  <c r="S176" i="12" s="1"/>
  <c r="W176" i="12" s="1"/>
  <c r="AC176" i="12" s="1"/>
  <c r="L176" i="12"/>
  <c r="R176" i="12" s="1"/>
  <c r="V176" i="12" s="1"/>
  <c r="AB176" i="12" s="1"/>
  <c r="N172" i="12"/>
  <c r="T172" i="12" s="1"/>
  <c r="X172" i="12" s="1"/>
  <c r="AD172" i="12" s="1"/>
  <c r="M172" i="12"/>
  <c r="S172" i="12" s="1"/>
  <c r="W172" i="12" s="1"/>
  <c r="AC172" i="12" s="1"/>
  <c r="L172" i="12"/>
  <c r="R172" i="12" s="1"/>
  <c r="V172" i="12" s="1"/>
  <c r="AB172" i="12" s="1"/>
  <c r="N166" i="12"/>
  <c r="T166" i="12" s="1"/>
  <c r="X166" i="12" s="1"/>
  <c r="AD166" i="12" s="1"/>
  <c r="M166" i="12"/>
  <c r="S166" i="12" s="1"/>
  <c r="W166" i="12" s="1"/>
  <c r="AC166" i="12" s="1"/>
  <c r="L166" i="12"/>
  <c r="R166" i="12" s="1"/>
  <c r="V166" i="12" s="1"/>
  <c r="AB166" i="12" s="1"/>
  <c r="N162" i="12"/>
  <c r="T162" i="12" s="1"/>
  <c r="X162" i="12" s="1"/>
  <c r="AD162" i="12" s="1"/>
  <c r="M162" i="12"/>
  <c r="S162" i="12" s="1"/>
  <c r="W162" i="12" s="1"/>
  <c r="AC162" i="12" s="1"/>
  <c r="L162" i="12"/>
  <c r="R162" i="12" s="1"/>
  <c r="V162" i="12" s="1"/>
  <c r="AB162" i="12" s="1"/>
  <c r="N157" i="12"/>
  <c r="T157" i="12" s="1"/>
  <c r="X157" i="12" s="1"/>
  <c r="AD157" i="12" s="1"/>
  <c r="M157" i="12"/>
  <c r="S157" i="12" s="1"/>
  <c r="W157" i="12" s="1"/>
  <c r="AC157" i="12" s="1"/>
  <c r="L157" i="12"/>
  <c r="R157" i="12" s="1"/>
  <c r="V157" i="12" s="1"/>
  <c r="AB157" i="12" s="1"/>
  <c r="N154" i="12"/>
  <c r="T154" i="12" s="1"/>
  <c r="X154" i="12" s="1"/>
  <c r="AD154" i="12" s="1"/>
  <c r="M154" i="12"/>
  <c r="S154" i="12" s="1"/>
  <c r="W154" i="12" s="1"/>
  <c r="AC154" i="12" s="1"/>
  <c r="L154" i="12"/>
  <c r="R154" i="12" s="1"/>
  <c r="V154" i="12" s="1"/>
  <c r="AB154" i="12" s="1"/>
  <c r="N150" i="12"/>
  <c r="T150" i="12" s="1"/>
  <c r="X150" i="12" s="1"/>
  <c r="AD150" i="12" s="1"/>
  <c r="M150" i="12"/>
  <c r="S150" i="12" s="1"/>
  <c r="W150" i="12" s="1"/>
  <c r="AC150" i="12" s="1"/>
  <c r="L150" i="12"/>
  <c r="R150" i="12" s="1"/>
  <c r="V150" i="12" s="1"/>
  <c r="AB150" i="12" s="1"/>
  <c r="N147" i="12"/>
  <c r="T147" i="12" s="1"/>
  <c r="X147" i="12" s="1"/>
  <c r="AD147" i="12" s="1"/>
  <c r="M147" i="12"/>
  <c r="S147" i="12" s="1"/>
  <c r="W147" i="12" s="1"/>
  <c r="AC147" i="12" s="1"/>
  <c r="L147" i="12"/>
  <c r="R147" i="12" s="1"/>
  <c r="V147" i="12" s="1"/>
  <c r="AB147" i="12" s="1"/>
  <c r="N144" i="12"/>
  <c r="T144" i="12" s="1"/>
  <c r="X144" i="12" s="1"/>
  <c r="AD144" i="12" s="1"/>
  <c r="M144" i="12"/>
  <c r="S144" i="12" s="1"/>
  <c r="W144" i="12" s="1"/>
  <c r="AC144" i="12" s="1"/>
  <c r="L144" i="12"/>
  <c r="R144" i="12" s="1"/>
  <c r="V144" i="12" s="1"/>
  <c r="AB144" i="12" s="1"/>
  <c r="N139" i="12"/>
  <c r="T139" i="12" s="1"/>
  <c r="X139" i="12" s="1"/>
  <c r="AD139" i="12" s="1"/>
  <c r="M139" i="12"/>
  <c r="S139" i="12" s="1"/>
  <c r="W139" i="12" s="1"/>
  <c r="AC139" i="12" s="1"/>
  <c r="L139" i="12"/>
  <c r="R139" i="12" s="1"/>
  <c r="V139" i="12" s="1"/>
  <c r="AB139" i="12" s="1"/>
  <c r="N135" i="12"/>
  <c r="T135" i="12" s="1"/>
  <c r="X135" i="12" s="1"/>
  <c r="AD135" i="12" s="1"/>
  <c r="M135" i="12"/>
  <c r="S135" i="12" s="1"/>
  <c r="W135" i="12" s="1"/>
  <c r="AC135" i="12" s="1"/>
  <c r="L135" i="12"/>
  <c r="R135" i="12" s="1"/>
  <c r="V135" i="12" s="1"/>
  <c r="AB135" i="12" s="1"/>
  <c r="N130" i="12"/>
  <c r="T130" i="12" s="1"/>
  <c r="X130" i="12" s="1"/>
  <c r="AD130" i="12" s="1"/>
  <c r="M130" i="12"/>
  <c r="S130" i="12" s="1"/>
  <c r="W130" i="12" s="1"/>
  <c r="AC130" i="12" s="1"/>
  <c r="L130" i="12"/>
  <c r="R130" i="12" s="1"/>
  <c r="V130" i="12" s="1"/>
  <c r="AB130" i="12" s="1"/>
  <c r="N126" i="12"/>
  <c r="T126" i="12" s="1"/>
  <c r="X126" i="12" s="1"/>
  <c r="AD126" i="12" s="1"/>
  <c r="M126" i="12"/>
  <c r="S126" i="12" s="1"/>
  <c r="W126" i="12" s="1"/>
  <c r="AC126" i="12" s="1"/>
  <c r="L126" i="12"/>
  <c r="R126" i="12" s="1"/>
  <c r="V126" i="12" s="1"/>
  <c r="AB126" i="12" s="1"/>
  <c r="N123" i="12"/>
  <c r="T123" i="12" s="1"/>
  <c r="X123" i="12" s="1"/>
  <c r="AD123" i="12" s="1"/>
  <c r="M123" i="12"/>
  <c r="S123" i="12" s="1"/>
  <c r="W123" i="12" s="1"/>
  <c r="AC123" i="12" s="1"/>
  <c r="L123" i="12"/>
  <c r="R123" i="12" s="1"/>
  <c r="V123" i="12" s="1"/>
  <c r="AB123" i="12" s="1"/>
  <c r="N119" i="12"/>
  <c r="T119" i="12" s="1"/>
  <c r="X119" i="12" s="1"/>
  <c r="AD119" i="12" s="1"/>
  <c r="M119" i="12"/>
  <c r="S119" i="12" s="1"/>
  <c r="W119" i="12" s="1"/>
  <c r="AC119" i="12" s="1"/>
  <c r="L119" i="12"/>
  <c r="R119" i="12" s="1"/>
  <c r="V119" i="12" s="1"/>
  <c r="AB119" i="12" s="1"/>
  <c r="N116" i="12"/>
  <c r="T116" i="12" s="1"/>
  <c r="X116" i="12" s="1"/>
  <c r="AD116" i="12" s="1"/>
  <c r="M116" i="12"/>
  <c r="S116" i="12" s="1"/>
  <c r="W116" i="12" s="1"/>
  <c r="AC116" i="12" s="1"/>
  <c r="L116" i="12"/>
  <c r="R116" i="12" s="1"/>
  <c r="V116" i="12" s="1"/>
  <c r="AB116" i="12" s="1"/>
  <c r="N113" i="12"/>
  <c r="T113" i="12" s="1"/>
  <c r="X113" i="12" s="1"/>
  <c r="AD113" i="12" s="1"/>
  <c r="M113" i="12"/>
  <c r="S113" i="12" s="1"/>
  <c r="W113" i="12" s="1"/>
  <c r="AC113" i="12" s="1"/>
  <c r="L113" i="12"/>
  <c r="R113" i="12" s="1"/>
  <c r="V113" i="12" s="1"/>
  <c r="AB113" i="12" s="1"/>
  <c r="N107" i="12"/>
  <c r="T107" i="12" s="1"/>
  <c r="X107" i="12" s="1"/>
  <c r="AD107" i="12" s="1"/>
  <c r="M107" i="12"/>
  <c r="S107" i="12" s="1"/>
  <c r="W107" i="12" s="1"/>
  <c r="AC107" i="12" s="1"/>
  <c r="L107" i="12"/>
  <c r="R107" i="12" s="1"/>
  <c r="V107" i="12" s="1"/>
  <c r="AB107" i="12" s="1"/>
  <c r="N106" i="12"/>
  <c r="T106" i="12" s="1"/>
  <c r="X106" i="12" s="1"/>
  <c r="AD106" i="12" s="1"/>
  <c r="M106" i="12"/>
  <c r="S106" i="12" s="1"/>
  <c r="W106" i="12" s="1"/>
  <c r="AC106" i="12" s="1"/>
  <c r="L106" i="12"/>
  <c r="R106" i="12" s="1"/>
  <c r="V106" i="12" s="1"/>
  <c r="AB106" i="12" s="1"/>
  <c r="N104" i="12"/>
  <c r="T104" i="12" s="1"/>
  <c r="X104" i="12" s="1"/>
  <c r="AD104" i="12" s="1"/>
  <c r="M104" i="12"/>
  <c r="S104" i="12" s="1"/>
  <c r="W104" i="12" s="1"/>
  <c r="AC104" i="12" s="1"/>
  <c r="L104" i="12"/>
  <c r="R104" i="12" s="1"/>
  <c r="V104" i="12" s="1"/>
  <c r="AB104" i="12" s="1"/>
  <c r="N99" i="12"/>
  <c r="T99" i="12" s="1"/>
  <c r="X99" i="12" s="1"/>
  <c r="AD99" i="12" s="1"/>
  <c r="M99" i="12"/>
  <c r="S99" i="12" s="1"/>
  <c r="W99" i="12" s="1"/>
  <c r="AC99" i="12" s="1"/>
  <c r="L99" i="12"/>
  <c r="R99" i="12" s="1"/>
  <c r="V99" i="12" s="1"/>
  <c r="AB99" i="12" s="1"/>
  <c r="N94" i="12"/>
  <c r="T94" i="12" s="1"/>
  <c r="X94" i="12" s="1"/>
  <c r="AD94" i="12" s="1"/>
  <c r="M94" i="12"/>
  <c r="S94" i="12" s="1"/>
  <c r="W94" i="12" s="1"/>
  <c r="AC94" i="12" s="1"/>
  <c r="L94" i="12"/>
  <c r="R94" i="12" s="1"/>
  <c r="V94" i="12" s="1"/>
  <c r="AB94" i="12" s="1"/>
  <c r="N87" i="12"/>
  <c r="T87" i="12" s="1"/>
  <c r="X87" i="12" s="1"/>
  <c r="AD87" i="12" s="1"/>
  <c r="M87" i="12"/>
  <c r="S87" i="12" s="1"/>
  <c r="W87" i="12" s="1"/>
  <c r="AC87" i="12" s="1"/>
  <c r="L87" i="12"/>
  <c r="R87" i="12" s="1"/>
  <c r="V87" i="12" s="1"/>
  <c r="AB87" i="12" s="1"/>
  <c r="N83" i="12"/>
  <c r="T83" i="12" s="1"/>
  <c r="X83" i="12" s="1"/>
  <c r="AD83" i="12" s="1"/>
  <c r="M83" i="12"/>
  <c r="S83" i="12" s="1"/>
  <c r="W83" i="12" s="1"/>
  <c r="AC83" i="12" s="1"/>
  <c r="L83" i="12"/>
  <c r="R83" i="12" s="1"/>
  <c r="V83" i="12" s="1"/>
  <c r="AB83" i="12" s="1"/>
  <c r="N81" i="12"/>
  <c r="T81" i="12" s="1"/>
  <c r="X81" i="12" s="1"/>
  <c r="AD81" i="12" s="1"/>
  <c r="M81" i="12"/>
  <c r="S81" i="12" s="1"/>
  <c r="W81" i="12" s="1"/>
  <c r="AC81" i="12" s="1"/>
  <c r="L81" i="12"/>
  <c r="R81" i="12" s="1"/>
  <c r="V81" i="12" s="1"/>
  <c r="AB81" i="12" s="1"/>
  <c r="N80" i="12"/>
  <c r="T80" i="12" s="1"/>
  <c r="X80" i="12" s="1"/>
  <c r="AD80" i="12" s="1"/>
  <c r="M80" i="12"/>
  <c r="S80" i="12" s="1"/>
  <c r="W80" i="12" s="1"/>
  <c r="AC80" i="12" s="1"/>
  <c r="L80" i="12"/>
  <c r="R80" i="12" s="1"/>
  <c r="V80" i="12" s="1"/>
  <c r="AB80" i="12" s="1"/>
  <c r="N78" i="12"/>
  <c r="T78" i="12" s="1"/>
  <c r="X78" i="12" s="1"/>
  <c r="AD78" i="12" s="1"/>
  <c r="M78" i="12"/>
  <c r="S78" i="12" s="1"/>
  <c r="W78" i="12" s="1"/>
  <c r="AC78" i="12" s="1"/>
  <c r="L78" i="12"/>
  <c r="R78" i="12" s="1"/>
  <c r="V78" i="12" s="1"/>
  <c r="AB78" i="12" s="1"/>
  <c r="N77" i="12"/>
  <c r="T77" i="12" s="1"/>
  <c r="X77" i="12" s="1"/>
  <c r="AD77" i="12" s="1"/>
  <c r="M77" i="12"/>
  <c r="S77" i="12" s="1"/>
  <c r="W77" i="12" s="1"/>
  <c r="AC77" i="12" s="1"/>
  <c r="L77" i="12"/>
  <c r="R77" i="12" s="1"/>
  <c r="V77" i="12" s="1"/>
  <c r="AB77" i="12" s="1"/>
  <c r="N74" i="12"/>
  <c r="T74" i="12" s="1"/>
  <c r="X74" i="12" s="1"/>
  <c r="AD74" i="12" s="1"/>
  <c r="M74" i="12"/>
  <c r="S74" i="12" s="1"/>
  <c r="W74" i="12" s="1"/>
  <c r="AC74" i="12" s="1"/>
  <c r="L74" i="12"/>
  <c r="R74" i="12" s="1"/>
  <c r="V74" i="12" s="1"/>
  <c r="AB74" i="12" s="1"/>
  <c r="N73" i="12"/>
  <c r="T73" i="12" s="1"/>
  <c r="X73" i="12" s="1"/>
  <c r="AD73" i="12" s="1"/>
  <c r="M73" i="12"/>
  <c r="S73" i="12" s="1"/>
  <c r="W73" i="12" s="1"/>
  <c r="AC73" i="12" s="1"/>
  <c r="L73" i="12"/>
  <c r="R73" i="12" s="1"/>
  <c r="V73" i="12" s="1"/>
  <c r="AB73" i="12" s="1"/>
  <c r="N69" i="12"/>
  <c r="T69" i="12" s="1"/>
  <c r="X69" i="12" s="1"/>
  <c r="AD69" i="12" s="1"/>
  <c r="M69" i="12"/>
  <c r="S69" i="12" s="1"/>
  <c r="W69" i="12" s="1"/>
  <c r="AC69" i="12" s="1"/>
  <c r="L69" i="12"/>
  <c r="R69" i="12" s="1"/>
  <c r="V69" i="12" s="1"/>
  <c r="AB69" i="12" s="1"/>
  <c r="N67" i="12"/>
  <c r="T67" i="12" s="1"/>
  <c r="X67" i="12" s="1"/>
  <c r="AD67" i="12" s="1"/>
  <c r="M67" i="12"/>
  <c r="S67" i="12" s="1"/>
  <c r="W67" i="12" s="1"/>
  <c r="AC67" i="12" s="1"/>
  <c r="L67" i="12"/>
  <c r="R67" i="12" s="1"/>
  <c r="V67" i="12" s="1"/>
  <c r="AB67" i="12" s="1"/>
  <c r="N64" i="12"/>
  <c r="T64" i="12" s="1"/>
  <c r="X64" i="12" s="1"/>
  <c r="AD64" i="12" s="1"/>
  <c r="M64" i="12"/>
  <c r="S64" i="12" s="1"/>
  <c r="W64" i="12" s="1"/>
  <c r="AC64" i="12" s="1"/>
  <c r="L64" i="12"/>
  <c r="R64" i="12" s="1"/>
  <c r="V64" i="12" s="1"/>
  <c r="AB64" i="12" s="1"/>
  <c r="N58" i="12"/>
  <c r="T58" i="12" s="1"/>
  <c r="X58" i="12" s="1"/>
  <c r="AD58" i="12" s="1"/>
  <c r="M58" i="12"/>
  <c r="S58" i="12" s="1"/>
  <c r="W58" i="12" s="1"/>
  <c r="AC58" i="12" s="1"/>
  <c r="L58" i="12"/>
  <c r="R58" i="12" s="1"/>
  <c r="V58" i="12" s="1"/>
  <c r="AB58" i="12" s="1"/>
  <c r="N55" i="12"/>
  <c r="T55" i="12" s="1"/>
  <c r="X55" i="12" s="1"/>
  <c r="AD55" i="12" s="1"/>
  <c r="M55" i="12"/>
  <c r="S55" i="12" s="1"/>
  <c r="W55" i="12" s="1"/>
  <c r="AC55" i="12" s="1"/>
  <c r="L55" i="12"/>
  <c r="R55" i="12" s="1"/>
  <c r="V55" i="12" s="1"/>
  <c r="AB55" i="12" s="1"/>
  <c r="N50" i="12"/>
  <c r="T50" i="12" s="1"/>
  <c r="X50" i="12" s="1"/>
  <c r="AD50" i="12" s="1"/>
  <c r="M50" i="12"/>
  <c r="S50" i="12" s="1"/>
  <c r="W50" i="12" s="1"/>
  <c r="AC50" i="12" s="1"/>
  <c r="L50" i="12"/>
  <c r="R50" i="12" s="1"/>
  <c r="V50" i="12" s="1"/>
  <c r="AB50" i="12" s="1"/>
  <c r="N46" i="12"/>
  <c r="T46" i="12" s="1"/>
  <c r="X46" i="12" s="1"/>
  <c r="AD46" i="12" s="1"/>
  <c r="M46" i="12"/>
  <c r="S46" i="12" s="1"/>
  <c r="W46" i="12" s="1"/>
  <c r="AC46" i="12" s="1"/>
  <c r="L46" i="12"/>
  <c r="R46" i="12" s="1"/>
  <c r="V46" i="12" s="1"/>
  <c r="AB46" i="12" s="1"/>
  <c r="N42" i="12"/>
  <c r="T42" i="12" s="1"/>
  <c r="X42" i="12" s="1"/>
  <c r="AD42" i="12" s="1"/>
  <c r="M42" i="12"/>
  <c r="S42" i="12" s="1"/>
  <c r="W42" i="12" s="1"/>
  <c r="AC42" i="12" s="1"/>
  <c r="L42" i="12"/>
  <c r="R42" i="12" s="1"/>
  <c r="V42" i="12" s="1"/>
  <c r="AB42" i="12" s="1"/>
  <c r="N37" i="12"/>
  <c r="T37" i="12" s="1"/>
  <c r="X37" i="12" s="1"/>
  <c r="AD37" i="12" s="1"/>
  <c r="M37" i="12"/>
  <c r="S37" i="12" s="1"/>
  <c r="W37" i="12" s="1"/>
  <c r="AC37" i="12" s="1"/>
  <c r="L37" i="12"/>
  <c r="R37" i="12" s="1"/>
  <c r="V37" i="12" s="1"/>
  <c r="AB37" i="12" s="1"/>
  <c r="N33" i="12"/>
  <c r="T33" i="12" s="1"/>
  <c r="X33" i="12" s="1"/>
  <c r="AD33" i="12" s="1"/>
  <c r="M33" i="12"/>
  <c r="S33" i="12" s="1"/>
  <c r="W33" i="12" s="1"/>
  <c r="AC33" i="12" s="1"/>
  <c r="L33" i="12"/>
  <c r="R33" i="12" s="1"/>
  <c r="V33" i="12" s="1"/>
  <c r="AB33" i="12" s="1"/>
  <c r="N29" i="12"/>
  <c r="T29" i="12" s="1"/>
  <c r="X29" i="12" s="1"/>
  <c r="AD29" i="12" s="1"/>
  <c r="M29" i="12"/>
  <c r="S29" i="12" s="1"/>
  <c r="W29" i="12" s="1"/>
  <c r="AC29" i="12" s="1"/>
  <c r="L29" i="12"/>
  <c r="R29" i="12" s="1"/>
  <c r="V29" i="12" s="1"/>
  <c r="AB29" i="12" s="1"/>
  <c r="N25" i="12"/>
  <c r="T25" i="12" s="1"/>
  <c r="X25" i="12" s="1"/>
  <c r="AD25" i="12" s="1"/>
  <c r="M25" i="12"/>
  <c r="S25" i="12" s="1"/>
  <c r="W25" i="12" s="1"/>
  <c r="AC25" i="12" s="1"/>
  <c r="L25" i="12"/>
  <c r="R25" i="12" s="1"/>
  <c r="V25" i="12" s="1"/>
  <c r="AB25" i="12" s="1"/>
  <c r="N22" i="12"/>
  <c r="T22" i="12" s="1"/>
  <c r="X22" i="12" s="1"/>
  <c r="AD22" i="12" s="1"/>
  <c r="M22" i="12"/>
  <c r="S22" i="12" s="1"/>
  <c r="W22" i="12" s="1"/>
  <c r="AC22" i="12" s="1"/>
  <c r="L22" i="12"/>
  <c r="R22" i="12" s="1"/>
  <c r="V22" i="12" s="1"/>
  <c r="AB22" i="12" s="1"/>
  <c r="I2471" i="12"/>
  <c r="L2471" i="12" s="1"/>
  <c r="R2471" i="12" s="1"/>
  <c r="V2471" i="12" s="1"/>
  <c r="AB2471" i="12" s="1"/>
  <c r="K2494" i="12"/>
  <c r="N2494" i="12" s="1"/>
  <c r="T2494" i="12" s="1"/>
  <c r="X2494" i="12" s="1"/>
  <c r="AD2494" i="12" s="1"/>
  <c r="J2494" i="12"/>
  <c r="M2494" i="12" s="1"/>
  <c r="S2494" i="12" s="1"/>
  <c r="W2494" i="12" s="1"/>
  <c r="AC2494" i="12" s="1"/>
  <c r="Q918" i="12" l="1"/>
  <c r="Q1811" i="12"/>
  <c r="Q1810" i="12" s="1"/>
  <c r="Q1789" i="12" s="1"/>
  <c r="P1811" i="12"/>
  <c r="P1810" i="12" s="1"/>
  <c r="P1789" i="12" s="1"/>
  <c r="O1811" i="12"/>
  <c r="O1810" i="12" s="1"/>
  <c r="O1789" i="12" s="1"/>
  <c r="P233" i="12"/>
  <c r="P232" i="12" s="1"/>
  <c r="O233" i="12"/>
  <c r="O232" i="12" s="1"/>
  <c r="O1067" i="12"/>
  <c r="O1061" i="12" s="1"/>
  <c r="P1067" i="12"/>
  <c r="P1061" i="12" s="1"/>
  <c r="Q1067" i="12"/>
  <c r="Q1061" i="12" s="1"/>
  <c r="O274" i="12"/>
  <c r="O273" i="12" s="1"/>
  <c r="P274" i="12"/>
  <c r="P273" i="12" s="1"/>
  <c r="Q274" i="12"/>
  <c r="Q273" i="12" s="1"/>
  <c r="P1748" i="12"/>
  <c r="Q1748" i="12"/>
  <c r="P1941" i="12"/>
  <c r="P1940" i="12" s="1"/>
  <c r="O1941" i="12"/>
  <c r="O1940" i="12" s="1"/>
  <c r="Q1941" i="12"/>
  <c r="Q1940" i="12" s="1"/>
  <c r="Q1426" i="12"/>
  <c r="P1237" i="12"/>
  <c r="O1237" i="12"/>
  <c r="P1426" i="12"/>
  <c r="O1426" i="12"/>
  <c r="Q735" i="12"/>
  <c r="Q734" i="12" s="1"/>
  <c r="P2188" i="12"/>
  <c r="O2188" i="12"/>
  <c r="Q2188" i="12"/>
  <c r="O2088" i="12"/>
  <c r="Q1237" i="12"/>
  <c r="Q452" i="12"/>
  <c r="Q446" i="12" s="1"/>
  <c r="O735" i="12"/>
  <c r="O734" i="12" s="1"/>
  <c r="O634" i="12"/>
  <c r="O633" i="12" s="1"/>
  <c r="Q789" i="12"/>
  <c r="Q561" i="12"/>
  <c r="Q140" i="12"/>
  <c r="P491" i="12"/>
  <c r="P490" i="12" s="1"/>
  <c r="Q2327" i="12"/>
  <c r="P735" i="12"/>
  <c r="P734" i="12" s="1"/>
  <c r="O1495" i="12"/>
  <c r="P1730" i="12"/>
  <c r="P1729" i="12" s="1"/>
  <c r="O1112" i="12"/>
  <c r="O1111" i="12" s="1"/>
  <c r="O1096" i="12" s="1"/>
  <c r="O1687" i="12"/>
  <c r="O2120" i="12"/>
  <c r="Q864" i="12"/>
  <c r="O864" i="12"/>
  <c r="P864" i="12"/>
  <c r="Q232" i="12"/>
  <c r="P109" i="12"/>
  <c r="Q404" i="12"/>
  <c r="Q2151" i="12"/>
  <c r="O422" i="12"/>
  <c r="Q634" i="12"/>
  <c r="Q633" i="12" s="1"/>
  <c r="Q109" i="12"/>
  <c r="P1398" i="12"/>
  <c r="Q1730" i="12"/>
  <c r="Q1729" i="12" s="1"/>
  <c r="O601" i="12"/>
  <c r="O583" i="12" s="1"/>
  <c r="O2151" i="12"/>
  <c r="P452" i="12"/>
  <c r="P446" i="12" s="1"/>
  <c r="Q422" i="12"/>
  <c r="O561" i="12"/>
  <c r="P1687" i="12"/>
  <c r="P789" i="12"/>
  <c r="O2327" i="12"/>
  <c r="Q601" i="12"/>
  <c r="Q583" i="12" s="1"/>
  <c r="P1495" i="12"/>
  <c r="O672" i="12"/>
  <c r="P601" i="12"/>
  <c r="P583" i="12" s="1"/>
  <c r="O1730" i="12"/>
  <c r="O1729" i="12" s="1"/>
  <c r="P827" i="12"/>
  <c r="P404" i="12"/>
  <c r="Q204" i="12"/>
  <c r="Q203" i="12" s="1"/>
  <c r="P2059" i="12"/>
  <c r="P422" i="12"/>
  <c r="Q1999" i="12"/>
  <c r="Q1998" i="12" s="1"/>
  <c r="O404" i="12"/>
  <c r="P634" i="12"/>
  <c r="P633" i="12" s="1"/>
  <c r="Q672" i="12"/>
  <c r="O1398" i="12"/>
  <c r="O204" i="12"/>
  <c r="O203" i="12" s="1"/>
  <c r="Q2088" i="12"/>
  <c r="O333" i="12"/>
  <c r="P204" i="12"/>
  <c r="P203" i="12" s="1"/>
  <c r="P140" i="12"/>
  <c r="O167" i="12"/>
  <c r="P2088" i="12"/>
  <c r="Q491" i="12"/>
  <c r="Q490" i="12" s="1"/>
  <c r="Q1495" i="12"/>
  <c r="O2059" i="12"/>
  <c r="P1167" i="12"/>
  <c r="P2151" i="12"/>
  <c r="O766" i="12"/>
  <c r="P672" i="12"/>
  <c r="Q766" i="12"/>
  <c r="P17" i="12"/>
  <c r="O452" i="12"/>
  <c r="O446" i="12" s="1"/>
  <c r="O707" i="12"/>
  <c r="O827" i="12"/>
  <c r="P2327" i="12"/>
  <c r="Q2120" i="12"/>
  <c r="P1527" i="12"/>
  <c r="P1526" i="12" s="1"/>
  <c r="O491" i="12"/>
  <c r="O490" i="12" s="1"/>
  <c r="O789" i="12"/>
  <c r="Q1398" i="12"/>
  <c r="O1999" i="12"/>
  <c r="O1998" i="12" s="1"/>
  <c r="P1999" i="12"/>
  <c r="P1998" i="12" s="1"/>
  <c r="Q707" i="12"/>
  <c r="O2388" i="12"/>
  <c r="Q60" i="12"/>
  <c r="Q59" i="12" s="1"/>
  <c r="O109" i="12"/>
  <c r="Q167" i="12"/>
  <c r="P333" i="12"/>
  <c r="Q1629" i="12"/>
  <c r="O1831" i="12"/>
  <c r="P2388" i="12"/>
  <c r="Q2388" i="12"/>
  <c r="Q1831" i="12"/>
  <c r="O60" i="12"/>
  <c r="O59" i="12" s="1"/>
  <c r="O17" i="12"/>
  <c r="P766" i="12"/>
  <c r="Q1112" i="12"/>
  <c r="Q1111" i="12" s="1"/>
  <c r="Q1096" i="12" s="1"/>
  <c r="P1629" i="12"/>
  <c r="O140" i="12"/>
  <c r="P60" i="12"/>
  <c r="P59" i="12" s="1"/>
  <c r="P167" i="12"/>
  <c r="Q333" i="12"/>
  <c r="Q1687" i="12"/>
  <c r="P1112" i="12"/>
  <c r="P1111" i="12" s="1"/>
  <c r="P1096" i="12" s="1"/>
  <c r="P1831" i="12"/>
  <c r="P707" i="12"/>
  <c r="Q2059" i="12"/>
  <c r="P561" i="12"/>
  <c r="Q1167" i="12"/>
  <c r="O1527" i="12"/>
  <c r="O1526" i="12" s="1"/>
  <c r="O1629" i="12"/>
  <c r="P2120" i="12"/>
  <c r="Q17" i="12"/>
  <c r="Q827" i="12"/>
  <c r="O1167" i="12"/>
  <c r="Q1527" i="12"/>
  <c r="Q1526" i="12" s="1"/>
  <c r="I2165" i="12"/>
  <c r="L2165" i="12" s="1"/>
  <c r="R2165" i="12" s="1"/>
  <c r="V2165" i="12" s="1"/>
  <c r="AB2165" i="12" s="1"/>
  <c r="I2158" i="12"/>
  <c r="L2158" i="12" s="1"/>
  <c r="R2158" i="12" s="1"/>
  <c r="V2158" i="12" s="1"/>
  <c r="AB2158" i="12" s="1"/>
  <c r="AE2164" i="12"/>
  <c r="AE2163" i="12" s="1"/>
  <c r="AE2162" i="12" s="1"/>
  <c r="J2164" i="12"/>
  <c r="K2164" i="12"/>
  <c r="N2164" i="12" s="1"/>
  <c r="T2164" i="12" s="1"/>
  <c r="X2164" i="12" s="1"/>
  <c r="AD2164" i="12" s="1"/>
  <c r="J681" i="12"/>
  <c r="M681" i="12" s="1"/>
  <c r="S681" i="12" s="1"/>
  <c r="W681" i="12" s="1"/>
  <c r="AC681" i="12" s="1"/>
  <c r="K681" i="12"/>
  <c r="AE681" i="12"/>
  <c r="AE680" i="12" s="1"/>
  <c r="AE679" i="12" s="1"/>
  <c r="I681" i="12"/>
  <c r="L681" i="12" s="1"/>
  <c r="R681" i="12" s="1"/>
  <c r="V681" i="12" s="1"/>
  <c r="AB681" i="12" s="1"/>
  <c r="I644" i="12"/>
  <c r="L644" i="12" s="1"/>
  <c r="R644" i="12" s="1"/>
  <c r="V644" i="12" s="1"/>
  <c r="AB644" i="12" s="1"/>
  <c r="J663" i="12"/>
  <c r="K663" i="12"/>
  <c r="AE663" i="12"/>
  <c r="I663" i="12"/>
  <c r="J659" i="12"/>
  <c r="K659" i="12"/>
  <c r="AE659" i="12"/>
  <c r="I659" i="12"/>
  <c r="I2164" i="12" l="1"/>
  <c r="Q1425" i="12"/>
  <c r="P1830" i="12"/>
  <c r="Q1830" i="12"/>
  <c r="O1830" i="12"/>
  <c r="O1425" i="12"/>
  <c r="Q108" i="12"/>
  <c r="Q88" i="12" s="1"/>
  <c r="Q765" i="12"/>
  <c r="Q863" i="12"/>
  <c r="P765" i="12"/>
  <c r="Q671" i="12"/>
  <c r="P1166" i="12"/>
  <c r="P108" i="12"/>
  <c r="P88" i="12" s="1"/>
  <c r="P1425" i="12"/>
  <c r="O1166" i="12"/>
  <c r="P671" i="12"/>
  <c r="O671" i="12"/>
  <c r="O1686" i="12"/>
  <c r="P863" i="12"/>
  <c r="Q370" i="12"/>
  <c r="Q369" i="12" s="1"/>
  <c r="P370" i="12"/>
  <c r="P369" i="12" s="1"/>
  <c r="O2087" i="12"/>
  <c r="O370" i="12"/>
  <c r="O369" i="12" s="1"/>
  <c r="Q1686" i="12"/>
  <c r="P1686" i="12"/>
  <c r="O863" i="12"/>
  <c r="Q202" i="12"/>
  <c r="Q2087" i="12"/>
  <c r="Q16" i="12"/>
  <c r="O765" i="12"/>
  <c r="P16" i="12"/>
  <c r="P2087" i="12"/>
  <c r="O489" i="12"/>
  <c r="O202" i="12"/>
  <c r="O108" i="12"/>
  <c r="O88" i="12" s="1"/>
  <c r="Q489" i="12"/>
  <c r="P202" i="12"/>
  <c r="P489" i="12"/>
  <c r="Q1166" i="12"/>
  <c r="O16" i="12"/>
  <c r="K680" i="12"/>
  <c r="N681" i="12"/>
  <c r="T681" i="12" s="1"/>
  <c r="X681" i="12" s="1"/>
  <c r="AD681" i="12" s="1"/>
  <c r="J2163" i="12"/>
  <c r="M2164" i="12"/>
  <c r="S2164" i="12" s="1"/>
  <c r="W2164" i="12" s="1"/>
  <c r="AC2164" i="12" s="1"/>
  <c r="I2163" i="12"/>
  <c r="L2164" i="12"/>
  <c r="R2164" i="12" s="1"/>
  <c r="V2164" i="12" s="1"/>
  <c r="AB2164" i="12" s="1"/>
  <c r="K2163" i="12"/>
  <c r="N2163" i="12" s="1"/>
  <c r="T2163" i="12" s="1"/>
  <c r="X2163" i="12" s="1"/>
  <c r="AD2163" i="12" s="1"/>
  <c r="I680" i="12"/>
  <c r="J680" i="12"/>
  <c r="M680" i="12" s="1"/>
  <c r="S680" i="12" s="1"/>
  <c r="W680" i="12" s="1"/>
  <c r="AC680" i="12" s="1"/>
  <c r="J1559" i="12"/>
  <c r="M1559" i="12" s="1"/>
  <c r="S1559" i="12" s="1"/>
  <c r="W1559" i="12" s="1"/>
  <c r="AC1559" i="12" s="1"/>
  <c r="K1559" i="12"/>
  <c r="N1559" i="12" s="1"/>
  <c r="T1559" i="12" s="1"/>
  <c r="X1559" i="12" s="1"/>
  <c r="AD1559" i="12" s="1"/>
  <c r="AE1559" i="12"/>
  <c r="AE1558" i="12" s="1"/>
  <c r="AE1557" i="12" s="1"/>
  <c r="I1559" i="12"/>
  <c r="Q632" i="12" l="1"/>
  <c r="Q2495" i="12" s="1"/>
  <c r="Q13" i="12" s="1"/>
  <c r="O632" i="12"/>
  <c r="O2495" i="12" s="1"/>
  <c r="O13" i="12" s="1"/>
  <c r="P632" i="12"/>
  <c r="P2495" i="12" s="1"/>
  <c r="P13" i="12" s="1"/>
  <c r="I679" i="12"/>
  <c r="L679" i="12" s="1"/>
  <c r="R679" i="12" s="1"/>
  <c r="V679" i="12" s="1"/>
  <c r="AB679" i="12" s="1"/>
  <c r="L680" i="12"/>
  <c r="R680" i="12" s="1"/>
  <c r="V680" i="12" s="1"/>
  <c r="AB680" i="12" s="1"/>
  <c r="J2162" i="12"/>
  <c r="M2162" i="12" s="1"/>
  <c r="S2162" i="12" s="1"/>
  <c r="W2162" i="12" s="1"/>
  <c r="AC2162" i="12" s="1"/>
  <c r="M2163" i="12"/>
  <c r="S2163" i="12" s="1"/>
  <c r="W2163" i="12" s="1"/>
  <c r="AC2163" i="12" s="1"/>
  <c r="I1558" i="12"/>
  <c r="L1559" i="12"/>
  <c r="R1559" i="12" s="1"/>
  <c r="V1559" i="12" s="1"/>
  <c r="AB1559" i="12" s="1"/>
  <c r="I2162" i="12"/>
  <c r="L2162" i="12" s="1"/>
  <c r="R2162" i="12" s="1"/>
  <c r="V2162" i="12" s="1"/>
  <c r="AB2162" i="12" s="1"/>
  <c r="L2163" i="12"/>
  <c r="R2163" i="12" s="1"/>
  <c r="V2163" i="12" s="1"/>
  <c r="AB2163" i="12" s="1"/>
  <c r="K679" i="12"/>
  <c r="N679" i="12" s="1"/>
  <c r="T679" i="12" s="1"/>
  <c r="X679" i="12" s="1"/>
  <c r="AD679" i="12" s="1"/>
  <c r="N680" i="12"/>
  <c r="T680" i="12" s="1"/>
  <c r="X680" i="12" s="1"/>
  <c r="AD680" i="12" s="1"/>
  <c r="K2162" i="12"/>
  <c r="N2162" i="12" s="1"/>
  <c r="T2162" i="12" s="1"/>
  <c r="X2162" i="12" s="1"/>
  <c r="AD2162" i="12" s="1"/>
  <c r="J679" i="12"/>
  <c r="M679" i="12" s="1"/>
  <c r="S679" i="12" s="1"/>
  <c r="W679" i="12" s="1"/>
  <c r="AC679" i="12" s="1"/>
  <c r="K1558" i="12"/>
  <c r="J1558" i="12"/>
  <c r="M1558" i="12" s="1"/>
  <c r="S1558" i="12" s="1"/>
  <c r="W1558" i="12" s="1"/>
  <c r="AC1558" i="12" s="1"/>
  <c r="J165" i="12"/>
  <c r="K165" i="12"/>
  <c r="AE165" i="12"/>
  <c r="AE164" i="12" s="1"/>
  <c r="AE163" i="12" s="1"/>
  <c r="I165" i="12"/>
  <c r="K164" i="12" l="1"/>
  <c r="N165" i="12"/>
  <c r="T165" i="12" s="1"/>
  <c r="X165" i="12" s="1"/>
  <c r="AD165" i="12" s="1"/>
  <c r="J164" i="12"/>
  <c r="M164" i="12" s="1"/>
  <c r="S164" i="12" s="1"/>
  <c r="W164" i="12" s="1"/>
  <c r="AC164" i="12" s="1"/>
  <c r="M165" i="12"/>
  <c r="S165" i="12" s="1"/>
  <c r="W165" i="12" s="1"/>
  <c r="AC165" i="12" s="1"/>
  <c r="I164" i="12"/>
  <c r="L165" i="12"/>
  <c r="R165" i="12" s="1"/>
  <c r="V165" i="12" s="1"/>
  <c r="AB165" i="12" s="1"/>
  <c r="K1557" i="12"/>
  <c r="N1557" i="12" s="1"/>
  <c r="T1557" i="12" s="1"/>
  <c r="X1557" i="12" s="1"/>
  <c r="AD1557" i="12" s="1"/>
  <c r="N1558" i="12"/>
  <c r="T1558" i="12" s="1"/>
  <c r="X1558" i="12" s="1"/>
  <c r="AD1558" i="12" s="1"/>
  <c r="I1557" i="12"/>
  <c r="L1557" i="12" s="1"/>
  <c r="R1557" i="12" s="1"/>
  <c r="V1557" i="12" s="1"/>
  <c r="AB1557" i="12" s="1"/>
  <c r="L1558" i="12"/>
  <c r="R1558" i="12" s="1"/>
  <c r="V1558" i="12" s="1"/>
  <c r="AB1558" i="12" s="1"/>
  <c r="J1557" i="12"/>
  <c r="M1557" i="12" s="1"/>
  <c r="S1557" i="12" s="1"/>
  <c r="W1557" i="12" s="1"/>
  <c r="AC1557" i="12" s="1"/>
  <c r="J163" i="12" l="1"/>
  <c r="M163" i="12" s="1"/>
  <c r="S163" i="12" s="1"/>
  <c r="W163" i="12" s="1"/>
  <c r="AC163" i="12" s="1"/>
  <c r="I163" i="12"/>
  <c r="L163" i="12" s="1"/>
  <c r="R163" i="12" s="1"/>
  <c r="V163" i="12" s="1"/>
  <c r="AB163" i="12" s="1"/>
  <c r="L164" i="12"/>
  <c r="R164" i="12" s="1"/>
  <c r="V164" i="12" s="1"/>
  <c r="AB164" i="12" s="1"/>
  <c r="K163" i="12"/>
  <c r="N163" i="12" s="1"/>
  <c r="T163" i="12" s="1"/>
  <c r="X163" i="12" s="1"/>
  <c r="AD163" i="12" s="1"/>
  <c r="N164" i="12"/>
  <c r="T164" i="12" s="1"/>
  <c r="X164" i="12" s="1"/>
  <c r="AD164" i="12" s="1"/>
  <c r="AE242" i="12"/>
  <c r="AE241" i="12" s="1"/>
  <c r="AE240" i="12" s="1"/>
  <c r="J242" i="12"/>
  <c r="K242" i="12"/>
  <c r="N242" i="12" s="1"/>
  <c r="T242" i="12" s="1"/>
  <c r="X242" i="12" s="1"/>
  <c r="AD242" i="12" s="1"/>
  <c r="I242" i="12"/>
  <c r="I241" i="12" l="1"/>
  <c r="L242" i="12"/>
  <c r="R242" i="12" s="1"/>
  <c r="V242" i="12" s="1"/>
  <c r="AB242" i="12" s="1"/>
  <c r="J241" i="12"/>
  <c r="M242" i="12"/>
  <c r="S242" i="12" s="1"/>
  <c r="W242" i="12" s="1"/>
  <c r="AC242" i="12" s="1"/>
  <c r="K241" i="12"/>
  <c r="N241" i="12" s="1"/>
  <c r="T241" i="12" s="1"/>
  <c r="X241" i="12" s="1"/>
  <c r="AD241" i="12" s="1"/>
  <c r="I216" i="12"/>
  <c r="L216" i="12" s="1"/>
  <c r="R216" i="12" s="1"/>
  <c r="V216" i="12" s="1"/>
  <c r="AB216" i="12" s="1"/>
  <c r="J240" i="12" l="1"/>
  <c r="M240" i="12" s="1"/>
  <c r="S240" i="12" s="1"/>
  <c r="W240" i="12" s="1"/>
  <c r="AC240" i="12" s="1"/>
  <c r="M241" i="12"/>
  <c r="S241" i="12" s="1"/>
  <c r="W241" i="12" s="1"/>
  <c r="AC241" i="12" s="1"/>
  <c r="I240" i="12"/>
  <c r="L240" i="12" s="1"/>
  <c r="R240" i="12" s="1"/>
  <c r="V240" i="12" s="1"/>
  <c r="AB240" i="12" s="1"/>
  <c r="L241" i="12"/>
  <c r="R241" i="12" s="1"/>
  <c r="V241" i="12" s="1"/>
  <c r="AB241" i="12" s="1"/>
  <c r="K240" i="12"/>
  <c r="N240" i="12" s="1"/>
  <c r="T240" i="12" s="1"/>
  <c r="X240" i="12" s="1"/>
  <c r="AD240" i="12" s="1"/>
  <c r="I881" i="12"/>
  <c r="L881" i="12" s="1"/>
  <c r="R881" i="12" s="1"/>
  <c r="V881" i="12" s="1"/>
  <c r="AB881" i="12" s="1"/>
  <c r="I877" i="12"/>
  <c r="L877" i="12" s="1"/>
  <c r="R877" i="12" s="1"/>
  <c r="V877" i="12" s="1"/>
  <c r="AB877" i="12" s="1"/>
  <c r="I2289" i="12" l="1"/>
  <c r="L2289" i="12" s="1"/>
  <c r="R2289" i="12" s="1"/>
  <c r="V2289" i="12" s="1"/>
  <c r="AB2289" i="12" s="1"/>
  <c r="I1795" i="12"/>
  <c r="L1795" i="12" s="1"/>
  <c r="R1795" i="12" s="1"/>
  <c r="V1795" i="12" s="1"/>
  <c r="AB1795" i="12" s="1"/>
  <c r="I21" i="12" l="1"/>
  <c r="I20" i="12" s="1"/>
  <c r="J21" i="12"/>
  <c r="J20" i="12" s="1"/>
  <c r="K21" i="12"/>
  <c r="K20" i="12" s="1"/>
  <c r="I24" i="12"/>
  <c r="I23" i="12" s="1"/>
  <c r="J24" i="12"/>
  <c r="J23" i="12" s="1"/>
  <c r="K24" i="12"/>
  <c r="K23" i="12" s="1"/>
  <c r="I28" i="12"/>
  <c r="I27" i="12" s="1"/>
  <c r="I26" i="12" s="1"/>
  <c r="J28" i="12"/>
  <c r="J27" i="12" s="1"/>
  <c r="J26" i="12" s="1"/>
  <c r="K28" i="12"/>
  <c r="K27" i="12" s="1"/>
  <c r="K26" i="12" s="1"/>
  <c r="I32" i="12"/>
  <c r="I31" i="12" s="1"/>
  <c r="I30" i="12" s="1"/>
  <c r="J32" i="12"/>
  <c r="J31" i="12" s="1"/>
  <c r="J30" i="12" s="1"/>
  <c r="K32" i="12"/>
  <c r="K31" i="12" s="1"/>
  <c r="K30" i="12" s="1"/>
  <c r="I36" i="12"/>
  <c r="I35" i="12" s="1"/>
  <c r="I34" i="12" s="1"/>
  <c r="J36" i="12"/>
  <c r="J35" i="12" s="1"/>
  <c r="J34" i="12" s="1"/>
  <c r="K36" i="12"/>
  <c r="K35" i="12" s="1"/>
  <c r="K34" i="12" s="1"/>
  <c r="I41" i="12"/>
  <c r="I40" i="12" s="1"/>
  <c r="I39" i="12" s="1"/>
  <c r="J41" i="12"/>
  <c r="J40" i="12" s="1"/>
  <c r="J39" i="12" s="1"/>
  <c r="K41" i="12"/>
  <c r="K40" i="12" s="1"/>
  <c r="K39" i="12" s="1"/>
  <c r="I45" i="12"/>
  <c r="I44" i="12" s="1"/>
  <c r="I43" i="12" s="1"/>
  <c r="J45" i="12"/>
  <c r="J44" i="12" s="1"/>
  <c r="J43" i="12" s="1"/>
  <c r="K45" i="12"/>
  <c r="K44" i="12" s="1"/>
  <c r="K43" i="12" s="1"/>
  <c r="I49" i="12"/>
  <c r="I48" i="12" s="1"/>
  <c r="I47" i="12" s="1"/>
  <c r="J49" i="12"/>
  <c r="J48" i="12" s="1"/>
  <c r="J47" i="12" s="1"/>
  <c r="K49" i="12"/>
  <c r="K48" i="12" s="1"/>
  <c r="K47" i="12" s="1"/>
  <c r="I54" i="12"/>
  <c r="I53" i="12" s="1"/>
  <c r="J54" i="12"/>
  <c r="J53" i="12" s="1"/>
  <c r="K54" i="12"/>
  <c r="K53" i="12" s="1"/>
  <c r="I57" i="12"/>
  <c r="I56" i="12" s="1"/>
  <c r="J57" i="12"/>
  <c r="J56" i="12" s="1"/>
  <c r="K57" i="12"/>
  <c r="K56" i="12" s="1"/>
  <c r="I63" i="12"/>
  <c r="I62" i="12" s="1"/>
  <c r="J63" i="12"/>
  <c r="J62" i="12" s="1"/>
  <c r="K63" i="12"/>
  <c r="K62" i="12" s="1"/>
  <c r="I66" i="12"/>
  <c r="J66" i="12"/>
  <c r="K66" i="12"/>
  <c r="I68" i="12"/>
  <c r="J68" i="12"/>
  <c r="K68" i="12"/>
  <c r="I72" i="12"/>
  <c r="I71" i="12" s="1"/>
  <c r="J72" i="12"/>
  <c r="J71" i="12" s="1"/>
  <c r="K72" i="12"/>
  <c r="K71" i="12" s="1"/>
  <c r="I76" i="12"/>
  <c r="J76" i="12"/>
  <c r="K76" i="12"/>
  <c r="I79" i="12"/>
  <c r="J79" i="12"/>
  <c r="K79" i="12"/>
  <c r="I82" i="12"/>
  <c r="J82" i="12"/>
  <c r="K82" i="12"/>
  <c r="I86" i="12"/>
  <c r="I85" i="12" s="1"/>
  <c r="I84" i="12" s="1"/>
  <c r="J86" i="12"/>
  <c r="J85" i="12" s="1"/>
  <c r="J84" i="12" s="1"/>
  <c r="K86" i="12"/>
  <c r="K85" i="12" s="1"/>
  <c r="K84" i="12" s="1"/>
  <c r="I93" i="12"/>
  <c r="I92" i="12" s="1"/>
  <c r="I91" i="12" s="1"/>
  <c r="I90" i="12" s="1"/>
  <c r="J93" i="12"/>
  <c r="J92" i="12" s="1"/>
  <c r="J91" i="12" s="1"/>
  <c r="J90" i="12" s="1"/>
  <c r="K93" i="12"/>
  <c r="K92" i="12" s="1"/>
  <c r="K91" i="12" s="1"/>
  <c r="K90" i="12" s="1"/>
  <c r="I98" i="12"/>
  <c r="I97" i="12" s="1"/>
  <c r="I96" i="12" s="1"/>
  <c r="I95" i="12" s="1"/>
  <c r="J98" i="12"/>
  <c r="J97" i="12" s="1"/>
  <c r="J96" i="12" s="1"/>
  <c r="J95" i="12" s="1"/>
  <c r="K98" i="12"/>
  <c r="K97" i="12" s="1"/>
  <c r="K96" i="12" s="1"/>
  <c r="K95" i="12" s="1"/>
  <c r="I103" i="12"/>
  <c r="J103" i="12"/>
  <c r="K103" i="12"/>
  <c r="I105" i="12"/>
  <c r="J105" i="12"/>
  <c r="K105" i="12"/>
  <c r="I112" i="12"/>
  <c r="I111" i="12" s="1"/>
  <c r="J112" i="12"/>
  <c r="J111" i="12" s="1"/>
  <c r="K112" i="12"/>
  <c r="K111" i="12" s="1"/>
  <c r="I115" i="12"/>
  <c r="I114" i="12" s="1"/>
  <c r="J115" i="12"/>
  <c r="J114" i="12" s="1"/>
  <c r="K115" i="12"/>
  <c r="K114" i="12" s="1"/>
  <c r="I118" i="12"/>
  <c r="I117" i="12" s="1"/>
  <c r="J118" i="12"/>
  <c r="J117" i="12" s="1"/>
  <c r="K118" i="12"/>
  <c r="K117" i="12" s="1"/>
  <c r="I122" i="12"/>
  <c r="I121" i="12" s="1"/>
  <c r="J122" i="12"/>
  <c r="J121" i="12" s="1"/>
  <c r="K122" i="12"/>
  <c r="K121" i="12" s="1"/>
  <c r="I125" i="12"/>
  <c r="I124" i="12" s="1"/>
  <c r="J125" i="12"/>
  <c r="J124" i="12" s="1"/>
  <c r="K125" i="12"/>
  <c r="K124" i="12" s="1"/>
  <c r="I129" i="12"/>
  <c r="I128" i="12" s="1"/>
  <c r="I127" i="12" s="1"/>
  <c r="J129" i="12"/>
  <c r="J128" i="12" s="1"/>
  <c r="J127" i="12" s="1"/>
  <c r="K129" i="12"/>
  <c r="K128" i="12" s="1"/>
  <c r="K127" i="12" s="1"/>
  <c r="I134" i="12"/>
  <c r="I133" i="12" s="1"/>
  <c r="I132" i="12" s="1"/>
  <c r="J134" i="12"/>
  <c r="J133" i="12" s="1"/>
  <c r="J132" i="12" s="1"/>
  <c r="K134" i="12"/>
  <c r="K133" i="12" s="1"/>
  <c r="K132" i="12" s="1"/>
  <c r="I138" i="12"/>
  <c r="I137" i="12" s="1"/>
  <c r="I136" i="12" s="1"/>
  <c r="J138" i="12"/>
  <c r="J137" i="12" s="1"/>
  <c r="J136" i="12" s="1"/>
  <c r="K138" i="12"/>
  <c r="K137" i="12" s="1"/>
  <c r="K136" i="12" s="1"/>
  <c r="I143" i="12"/>
  <c r="I142" i="12" s="1"/>
  <c r="J143" i="12"/>
  <c r="J142" i="12" s="1"/>
  <c r="K143" i="12"/>
  <c r="K142" i="12" s="1"/>
  <c r="I146" i="12"/>
  <c r="I145" i="12" s="1"/>
  <c r="J146" i="12"/>
  <c r="J145" i="12" s="1"/>
  <c r="K146" i="12"/>
  <c r="K145" i="12" s="1"/>
  <c r="I149" i="12"/>
  <c r="I148" i="12" s="1"/>
  <c r="J149" i="12"/>
  <c r="J148" i="12" s="1"/>
  <c r="K149" i="12"/>
  <c r="K148" i="12" s="1"/>
  <c r="I153" i="12"/>
  <c r="I152" i="12" s="1"/>
  <c r="J153" i="12"/>
  <c r="J152" i="12" s="1"/>
  <c r="K153" i="12"/>
  <c r="K152" i="12" s="1"/>
  <c r="I156" i="12"/>
  <c r="I155" i="12" s="1"/>
  <c r="J156" i="12"/>
  <c r="J155" i="12" s="1"/>
  <c r="K156" i="12"/>
  <c r="K155" i="12" s="1"/>
  <c r="I161" i="12"/>
  <c r="I160" i="12" s="1"/>
  <c r="I159" i="12" s="1"/>
  <c r="I158" i="12" s="1"/>
  <c r="J161" i="12"/>
  <c r="J160" i="12" s="1"/>
  <c r="J159" i="12" s="1"/>
  <c r="J158" i="12" s="1"/>
  <c r="K161" i="12"/>
  <c r="K160" i="12" s="1"/>
  <c r="K159" i="12" s="1"/>
  <c r="K158" i="12" s="1"/>
  <c r="I171" i="12"/>
  <c r="I170" i="12" s="1"/>
  <c r="I169" i="12" s="1"/>
  <c r="J171" i="12"/>
  <c r="J170" i="12" s="1"/>
  <c r="J169" i="12" s="1"/>
  <c r="K171" i="12"/>
  <c r="K170" i="12" s="1"/>
  <c r="K169" i="12" s="1"/>
  <c r="I175" i="12"/>
  <c r="I174" i="12" s="1"/>
  <c r="J175" i="12"/>
  <c r="J174" i="12" s="1"/>
  <c r="K175" i="12"/>
  <c r="K174" i="12" s="1"/>
  <c r="I178" i="12"/>
  <c r="I177" i="12" s="1"/>
  <c r="J178" i="12"/>
  <c r="J177" i="12" s="1"/>
  <c r="K178" i="12"/>
  <c r="K177" i="12" s="1"/>
  <c r="I183" i="12"/>
  <c r="I182" i="12" s="1"/>
  <c r="I181" i="12" s="1"/>
  <c r="J183" i="12"/>
  <c r="J182" i="12" s="1"/>
  <c r="J181" i="12" s="1"/>
  <c r="K183" i="12"/>
  <c r="K182" i="12" s="1"/>
  <c r="K181" i="12" s="1"/>
  <c r="I187" i="12"/>
  <c r="I186" i="12" s="1"/>
  <c r="I185" i="12" s="1"/>
  <c r="J187" i="12"/>
  <c r="J186" i="12" s="1"/>
  <c r="J185" i="12" s="1"/>
  <c r="K187" i="12"/>
  <c r="K186" i="12" s="1"/>
  <c r="K185" i="12" s="1"/>
  <c r="I192" i="12"/>
  <c r="I191" i="12" s="1"/>
  <c r="I190" i="12" s="1"/>
  <c r="J192" i="12"/>
  <c r="J191" i="12" s="1"/>
  <c r="J190" i="12" s="1"/>
  <c r="K192" i="12"/>
  <c r="K191" i="12" s="1"/>
  <c r="K190" i="12" s="1"/>
  <c r="I196" i="12"/>
  <c r="I195" i="12" s="1"/>
  <c r="I194" i="12" s="1"/>
  <c r="J196" i="12"/>
  <c r="J195" i="12" s="1"/>
  <c r="J194" i="12" s="1"/>
  <c r="K196" i="12"/>
  <c r="K195" i="12" s="1"/>
  <c r="K194" i="12" s="1"/>
  <c r="I200" i="12"/>
  <c r="I199" i="12" s="1"/>
  <c r="I198" i="12" s="1"/>
  <c r="J200" i="12"/>
  <c r="J199" i="12" s="1"/>
  <c r="J198" i="12" s="1"/>
  <c r="K200" i="12"/>
  <c r="K199" i="12" s="1"/>
  <c r="K198" i="12" s="1"/>
  <c r="I207" i="12"/>
  <c r="J207" i="12"/>
  <c r="K207" i="12"/>
  <c r="I209" i="12"/>
  <c r="J209" i="12"/>
  <c r="K209" i="12"/>
  <c r="I213" i="12"/>
  <c r="J213" i="12"/>
  <c r="K213" i="12"/>
  <c r="I215" i="12"/>
  <c r="J215" i="12"/>
  <c r="K215" i="12"/>
  <c r="I219" i="12"/>
  <c r="I218" i="12" s="1"/>
  <c r="J219" i="12"/>
  <c r="J218" i="12" s="1"/>
  <c r="K219" i="12"/>
  <c r="K218" i="12" s="1"/>
  <c r="I222" i="12"/>
  <c r="I221" i="12" s="1"/>
  <c r="J222" i="12"/>
  <c r="J221" i="12" s="1"/>
  <c r="K222" i="12"/>
  <c r="K221" i="12" s="1"/>
  <c r="I226" i="12"/>
  <c r="I225" i="12" s="1"/>
  <c r="I224" i="12" s="1"/>
  <c r="J226" i="12"/>
  <c r="J225" i="12" s="1"/>
  <c r="J224" i="12" s="1"/>
  <c r="K226" i="12"/>
  <c r="K225" i="12" s="1"/>
  <c r="K224" i="12" s="1"/>
  <c r="I236" i="12"/>
  <c r="J236" i="12"/>
  <c r="K236" i="12"/>
  <c r="I238" i="12"/>
  <c r="J238" i="12"/>
  <c r="K238" i="12"/>
  <c r="I250" i="12"/>
  <c r="J250" i="12"/>
  <c r="K250" i="12"/>
  <c r="I252" i="12"/>
  <c r="J252" i="12"/>
  <c r="K252" i="12"/>
  <c r="I261" i="12"/>
  <c r="I260" i="12" s="1"/>
  <c r="I259" i="12" s="1"/>
  <c r="J261" i="12"/>
  <c r="J260" i="12" s="1"/>
  <c r="J259" i="12" s="1"/>
  <c r="K261" i="12"/>
  <c r="K260" i="12" s="1"/>
  <c r="K259" i="12" s="1"/>
  <c r="I265" i="12"/>
  <c r="J265" i="12"/>
  <c r="K265" i="12"/>
  <c r="I267" i="12"/>
  <c r="J267" i="12"/>
  <c r="K267" i="12"/>
  <c r="I271" i="12"/>
  <c r="I270" i="12" s="1"/>
  <c r="I269" i="12" s="1"/>
  <c r="J271" i="12"/>
  <c r="J270" i="12" s="1"/>
  <c r="J269" i="12" s="1"/>
  <c r="K271" i="12"/>
  <c r="K270" i="12" s="1"/>
  <c r="K269" i="12" s="1"/>
  <c r="I277" i="12"/>
  <c r="I276" i="12" s="1"/>
  <c r="I275" i="12" s="1"/>
  <c r="J277" i="12"/>
  <c r="J276" i="12" s="1"/>
  <c r="J275" i="12" s="1"/>
  <c r="K277" i="12"/>
  <c r="K276" i="12" s="1"/>
  <c r="K275" i="12" s="1"/>
  <c r="I281" i="12"/>
  <c r="J281" i="12"/>
  <c r="K281" i="12"/>
  <c r="I283" i="12"/>
  <c r="J283" i="12"/>
  <c r="K283" i="12"/>
  <c r="I288" i="12"/>
  <c r="J288" i="12"/>
  <c r="K288" i="12"/>
  <c r="I290" i="12"/>
  <c r="J290" i="12"/>
  <c r="K290" i="12"/>
  <c r="I301" i="12"/>
  <c r="I300" i="12" s="1"/>
  <c r="I299" i="12" s="1"/>
  <c r="J301" i="12"/>
  <c r="J300" i="12" s="1"/>
  <c r="J299" i="12" s="1"/>
  <c r="K301" i="12"/>
  <c r="K300" i="12" s="1"/>
  <c r="K299" i="12" s="1"/>
  <c r="I305" i="12"/>
  <c r="I304" i="12" s="1"/>
  <c r="I303" i="12" s="1"/>
  <c r="J305" i="12"/>
  <c r="J304" i="12" s="1"/>
  <c r="J303" i="12" s="1"/>
  <c r="K305" i="12"/>
  <c r="K304" i="12" s="1"/>
  <c r="K303" i="12" s="1"/>
  <c r="I309" i="12"/>
  <c r="I308" i="12" s="1"/>
  <c r="J309" i="12"/>
  <c r="J308" i="12" s="1"/>
  <c r="K309" i="12"/>
  <c r="K308" i="12" s="1"/>
  <c r="I312" i="12"/>
  <c r="I311" i="12" s="1"/>
  <c r="J312" i="12"/>
  <c r="J311" i="12" s="1"/>
  <c r="K312" i="12"/>
  <c r="K311" i="12" s="1"/>
  <c r="I316" i="12"/>
  <c r="I315" i="12" s="1"/>
  <c r="I314" i="12" s="1"/>
  <c r="J316" i="12"/>
  <c r="J315" i="12" s="1"/>
  <c r="J314" i="12" s="1"/>
  <c r="K316" i="12"/>
  <c r="K315" i="12" s="1"/>
  <c r="K314" i="12" s="1"/>
  <c r="I320" i="12"/>
  <c r="I319" i="12" s="1"/>
  <c r="I318" i="12" s="1"/>
  <c r="J320" i="12"/>
  <c r="J319" i="12" s="1"/>
  <c r="J318" i="12" s="1"/>
  <c r="K320" i="12"/>
  <c r="K319" i="12" s="1"/>
  <c r="K318" i="12" s="1"/>
  <c r="I325" i="12"/>
  <c r="I324" i="12" s="1"/>
  <c r="I323" i="12" s="1"/>
  <c r="J325" i="12"/>
  <c r="J324" i="12" s="1"/>
  <c r="J323" i="12" s="1"/>
  <c r="K325" i="12"/>
  <c r="K324" i="12" s="1"/>
  <c r="K323" i="12" s="1"/>
  <c r="I331" i="12"/>
  <c r="I330" i="12" s="1"/>
  <c r="I329" i="12" s="1"/>
  <c r="I328" i="12" s="1"/>
  <c r="I327" i="12" s="1"/>
  <c r="J331" i="12"/>
  <c r="J330" i="12" s="1"/>
  <c r="J329" i="12" s="1"/>
  <c r="J328" i="12" s="1"/>
  <c r="J327" i="12" s="1"/>
  <c r="K331" i="12"/>
  <c r="K330" i="12" s="1"/>
  <c r="K329" i="12" s="1"/>
  <c r="K328" i="12" s="1"/>
  <c r="K327" i="12" s="1"/>
  <c r="I338" i="12"/>
  <c r="I337" i="12" s="1"/>
  <c r="I336" i="12" s="1"/>
  <c r="J338" i="12"/>
  <c r="J337" i="12" s="1"/>
  <c r="J336" i="12" s="1"/>
  <c r="K338" i="12"/>
  <c r="K337" i="12" s="1"/>
  <c r="K336" i="12" s="1"/>
  <c r="I342" i="12"/>
  <c r="I341" i="12" s="1"/>
  <c r="J342" i="12"/>
  <c r="J341" i="12" s="1"/>
  <c r="K342" i="12"/>
  <c r="K341" i="12" s="1"/>
  <c r="I345" i="12"/>
  <c r="I344" i="12" s="1"/>
  <c r="J345" i="12"/>
  <c r="J344" i="12" s="1"/>
  <c r="K345" i="12"/>
  <c r="K344" i="12" s="1"/>
  <c r="I348" i="12"/>
  <c r="I347" i="12" s="1"/>
  <c r="J348" i="12"/>
  <c r="J347" i="12" s="1"/>
  <c r="K348" i="12"/>
  <c r="K347" i="12" s="1"/>
  <c r="I352" i="12"/>
  <c r="I351" i="12" s="1"/>
  <c r="I350" i="12" s="1"/>
  <c r="J352" i="12"/>
  <c r="J351" i="12" s="1"/>
  <c r="J350" i="12" s="1"/>
  <c r="K352" i="12"/>
  <c r="K351" i="12" s="1"/>
  <c r="K350" i="12" s="1"/>
  <c r="I357" i="12"/>
  <c r="I356" i="12" s="1"/>
  <c r="I355" i="12" s="1"/>
  <c r="I354" i="12" s="1"/>
  <c r="J357" i="12"/>
  <c r="J356" i="12" s="1"/>
  <c r="J355" i="12" s="1"/>
  <c r="J354" i="12" s="1"/>
  <c r="K357" i="12"/>
  <c r="K356" i="12" s="1"/>
  <c r="K355" i="12" s="1"/>
  <c r="K354" i="12" s="1"/>
  <c r="I363" i="12"/>
  <c r="I362" i="12" s="1"/>
  <c r="I361" i="12" s="1"/>
  <c r="J363" i="12"/>
  <c r="J362" i="12" s="1"/>
  <c r="J361" i="12" s="1"/>
  <c r="K363" i="12"/>
  <c r="K362" i="12" s="1"/>
  <c r="K361" i="12" s="1"/>
  <c r="I367" i="12"/>
  <c r="I366" i="12" s="1"/>
  <c r="I365" i="12" s="1"/>
  <c r="J367" i="12"/>
  <c r="J366" i="12" s="1"/>
  <c r="J365" i="12" s="1"/>
  <c r="K367" i="12"/>
  <c r="K366" i="12" s="1"/>
  <c r="K365" i="12" s="1"/>
  <c r="I374" i="12"/>
  <c r="I373" i="12" s="1"/>
  <c r="I372" i="12" s="1"/>
  <c r="J374" i="12"/>
  <c r="J373" i="12" s="1"/>
  <c r="J372" i="12" s="1"/>
  <c r="K374" i="12"/>
  <c r="K373" i="12" s="1"/>
  <c r="K372" i="12" s="1"/>
  <c r="I382" i="12"/>
  <c r="I381" i="12" s="1"/>
  <c r="I380" i="12" s="1"/>
  <c r="J382" i="12"/>
  <c r="J381" i="12" s="1"/>
  <c r="J380" i="12" s="1"/>
  <c r="K382" i="12"/>
  <c r="K381" i="12" s="1"/>
  <c r="K380" i="12" s="1"/>
  <c r="I386" i="12"/>
  <c r="I385" i="12" s="1"/>
  <c r="I384" i="12" s="1"/>
  <c r="J386" i="12"/>
  <c r="J385" i="12" s="1"/>
  <c r="J384" i="12" s="1"/>
  <c r="K386" i="12"/>
  <c r="K385" i="12" s="1"/>
  <c r="K384" i="12" s="1"/>
  <c r="I390" i="12"/>
  <c r="J390" i="12"/>
  <c r="J389" i="12" s="1"/>
  <c r="J388" i="12" s="1"/>
  <c r="K390" i="12"/>
  <c r="K389" i="12" s="1"/>
  <c r="K388" i="12" s="1"/>
  <c r="I394" i="12"/>
  <c r="I393" i="12" s="1"/>
  <c r="I392" i="12" s="1"/>
  <c r="J394" i="12"/>
  <c r="J393" i="12" s="1"/>
  <c r="J392" i="12" s="1"/>
  <c r="K394" i="12"/>
  <c r="K393" i="12" s="1"/>
  <c r="K392" i="12" s="1"/>
  <c r="I398" i="12"/>
  <c r="I397" i="12" s="1"/>
  <c r="I396" i="12" s="1"/>
  <c r="J398" i="12"/>
  <c r="J397" i="12" s="1"/>
  <c r="J396" i="12" s="1"/>
  <c r="K398" i="12"/>
  <c r="K397" i="12" s="1"/>
  <c r="K396" i="12" s="1"/>
  <c r="I402" i="12"/>
  <c r="I401" i="12" s="1"/>
  <c r="I400" i="12" s="1"/>
  <c r="J402" i="12"/>
  <c r="J401" i="12" s="1"/>
  <c r="J400" i="12" s="1"/>
  <c r="K402" i="12"/>
  <c r="K401" i="12" s="1"/>
  <c r="K400" i="12" s="1"/>
  <c r="I407" i="12"/>
  <c r="J407" i="12"/>
  <c r="K407" i="12"/>
  <c r="I409" i="12"/>
  <c r="J409" i="12"/>
  <c r="K409" i="12"/>
  <c r="I413" i="12"/>
  <c r="J413" i="12"/>
  <c r="K413" i="12"/>
  <c r="I415" i="12"/>
  <c r="J415" i="12"/>
  <c r="K415" i="12"/>
  <c r="I420" i="12"/>
  <c r="I419" i="12" s="1"/>
  <c r="I418" i="12" s="1"/>
  <c r="J420" i="12"/>
  <c r="J419" i="12" s="1"/>
  <c r="J418" i="12" s="1"/>
  <c r="K420" i="12"/>
  <c r="K419" i="12" s="1"/>
  <c r="K418" i="12" s="1"/>
  <c r="I425" i="12"/>
  <c r="J425" i="12"/>
  <c r="K425" i="12"/>
  <c r="I427" i="12"/>
  <c r="J427" i="12"/>
  <c r="K427" i="12"/>
  <c r="I431" i="12"/>
  <c r="J431" i="12"/>
  <c r="K431" i="12"/>
  <c r="I433" i="12"/>
  <c r="J433" i="12"/>
  <c r="K433" i="12"/>
  <c r="I437" i="12"/>
  <c r="I436" i="12" s="1"/>
  <c r="I435" i="12" s="1"/>
  <c r="J437" i="12"/>
  <c r="J436" i="12" s="1"/>
  <c r="J435" i="12" s="1"/>
  <c r="K437" i="12"/>
  <c r="K436" i="12" s="1"/>
  <c r="K435" i="12" s="1"/>
  <c r="I442" i="12"/>
  <c r="J442" i="12"/>
  <c r="K442" i="12"/>
  <c r="I444" i="12"/>
  <c r="J444" i="12"/>
  <c r="K444" i="12"/>
  <c r="I450" i="12"/>
  <c r="I449" i="12" s="1"/>
  <c r="I448" i="12" s="1"/>
  <c r="I447" i="12" s="1"/>
  <c r="J450" i="12"/>
  <c r="J449" i="12" s="1"/>
  <c r="J448" i="12" s="1"/>
  <c r="J447" i="12" s="1"/>
  <c r="K450" i="12"/>
  <c r="K449" i="12" s="1"/>
  <c r="K448" i="12" s="1"/>
  <c r="K447" i="12" s="1"/>
  <c r="I455" i="12"/>
  <c r="I454" i="12" s="1"/>
  <c r="I453" i="12" s="1"/>
  <c r="J455" i="12"/>
  <c r="J454" i="12" s="1"/>
  <c r="J453" i="12" s="1"/>
  <c r="K455" i="12"/>
  <c r="K454" i="12" s="1"/>
  <c r="K453" i="12" s="1"/>
  <c r="I459" i="12"/>
  <c r="J459" i="12"/>
  <c r="K459" i="12"/>
  <c r="I461" i="12"/>
  <c r="J461" i="12"/>
  <c r="K461" i="12"/>
  <c r="I465" i="12"/>
  <c r="I464" i="12" s="1"/>
  <c r="J465" i="12"/>
  <c r="J464" i="12" s="1"/>
  <c r="K465" i="12"/>
  <c r="K464" i="12" s="1"/>
  <c r="I468" i="12"/>
  <c r="J468" i="12"/>
  <c r="K468" i="12"/>
  <c r="I470" i="12"/>
  <c r="J470" i="12"/>
  <c r="K470" i="12"/>
  <c r="I475" i="12"/>
  <c r="I474" i="12" s="1"/>
  <c r="I473" i="12" s="1"/>
  <c r="J475" i="12"/>
  <c r="J474" i="12" s="1"/>
  <c r="J473" i="12" s="1"/>
  <c r="K475" i="12"/>
  <c r="K474" i="12" s="1"/>
  <c r="K473" i="12" s="1"/>
  <c r="I479" i="12"/>
  <c r="I478" i="12" s="1"/>
  <c r="I477" i="12" s="1"/>
  <c r="J479" i="12"/>
  <c r="J478" i="12" s="1"/>
  <c r="J477" i="12" s="1"/>
  <c r="K479" i="12"/>
  <c r="K478" i="12" s="1"/>
  <c r="K477" i="12" s="1"/>
  <c r="I483" i="12"/>
  <c r="I482" i="12" s="1"/>
  <c r="I481" i="12" s="1"/>
  <c r="J483" i="12"/>
  <c r="J482" i="12" s="1"/>
  <c r="J481" i="12" s="1"/>
  <c r="K483" i="12"/>
  <c r="K482" i="12" s="1"/>
  <c r="K481" i="12" s="1"/>
  <c r="I487" i="12"/>
  <c r="I486" i="12" s="1"/>
  <c r="I485" i="12" s="1"/>
  <c r="J487" i="12"/>
  <c r="J486" i="12" s="1"/>
  <c r="J485" i="12" s="1"/>
  <c r="K487" i="12"/>
  <c r="K486" i="12" s="1"/>
  <c r="K485" i="12" s="1"/>
  <c r="I494" i="12"/>
  <c r="I493" i="12" s="1"/>
  <c r="I492" i="12" s="1"/>
  <c r="J494" i="12"/>
  <c r="J493" i="12" s="1"/>
  <c r="J492" i="12" s="1"/>
  <c r="K494" i="12"/>
  <c r="K493" i="12" s="1"/>
  <c r="K492" i="12" s="1"/>
  <c r="I498" i="12"/>
  <c r="I497" i="12" s="1"/>
  <c r="J498" i="12"/>
  <c r="J497" i="12" s="1"/>
  <c r="K498" i="12"/>
  <c r="K497" i="12" s="1"/>
  <c r="I501" i="12"/>
  <c r="I500" i="12" s="1"/>
  <c r="J501" i="12"/>
  <c r="J500" i="12" s="1"/>
  <c r="K501" i="12"/>
  <c r="K500" i="12" s="1"/>
  <c r="I505" i="12"/>
  <c r="I504" i="12" s="1"/>
  <c r="J505" i="12"/>
  <c r="J504" i="12" s="1"/>
  <c r="K505" i="12"/>
  <c r="K504" i="12" s="1"/>
  <c r="I508" i="12"/>
  <c r="I507" i="12" s="1"/>
  <c r="J508" i="12"/>
  <c r="J507" i="12" s="1"/>
  <c r="K508" i="12"/>
  <c r="K507" i="12" s="1"/>
  <c r="I512" i="12"/>
  <c r="I511" i="12" s="1"/>
  <c r="I510" i="12" s="1"/>
  <c r="J512" i="12"/>
  <c r="J511" i="12" s="1"/>
  <c r="J510" i="12" s="1"/>
  <c r="K512" i="12"/>
  <c r="K511" i="12" s="1"/>
  <c r="K510" i="12" s="1"/>
  <c r="I516" i="12"/>
  <c r="I515" i="12" s="1"/>
  <c r="I514" i="12" s="1"/>
  <c r="J516" i="12"/>
  <c r="J515" i="12" s="1"/>
  <c r="J514" i="12" s="1"/>
  <c r="K516" i="12"/>
  <c r="K515" i="12" s="1"/>
  <c r="K514" i="12" s="1"/>
  <c r="I520" i="12"/>
  <c r="I519" i="12" s="1"/>
  <c r="I518" i="12" s="1"/>
  <c r="J520" i="12"/>
  <c r="J519" i="12" s="1"/>
  <c r="J518" i="12" s="1"/>
  <c r="K520" i="12"/>
  <c r="K519" i="12" s="1"/>
  <c r="K518" i="12" s="1"/>
  <c r="I524" i="12"/>
  <c r="J524" i="12"/>
  <c r="K524" i="12"/>
  <c r="I526" i="12"/>
  <c r="J526" i="12"/>
  <c r="K526" i="12"/>
  <c r="I531" i="12"/>
  <c r="I530" i="12" s="1"/>
  <c r="J531" i="12"/>
  <c r="J530" i="12" s="1"/>
  <c r="K531" i="12"/>
  <c r="K530" i="12" s="1"/>
  <c r="I534" i="12"/>
  <c r="I533" i="12" s="1"/>
  <c r="J534" i="12"/>
  <c r="J533" i="12" s="1"/>
  <c r="K534" i="12"/>
  <c r="K533" i="12" s="1"/>
  <c r="I538" i="12"/>
  <c r="I537" i="12" s="1"/>
  <c r="I536" i="12" s="1"/>
  <c r="J538" i="12"/>
  <c r="J537" i="12" s="1"/>
  <c r="J536" i="12" s="1"/>
  <c r="K538" i="12"/>
  <c r="K537" i="12" s="1"/>
  <c r="K536" i="12" s="1"/>
  <c r="I542" i="12"/>
  <c r="I541" i="12" s="1"/>
  <c r="I540" i="12" s="1"/>
  <c r="J542" i="12"/>
  <c r="J541" i="12" s="1"/>
  <c r="J540" i="12" s="1"/>
  <c r="K542" i="12"/>
  <c r="K541" i="12" s="1"/>
  <c r="K540" i="12" s="1"/>
  <c r="I548" i="12"/>
  <c r="J548" i="12"/>
  <c r="K548" i="12"/>
  <c r="I552" i="12"/>
  <c r="J552" i="12"/>
  <c r="K552" i="12"/>
  <c r="I559" i="12"/>
  <c r="I558" i="12" s="1"/>
  <c r="I557" i="12" s="1"/>
  <c r="J559" i="12"/>
  <c r="J558" i="12" s="1"/>
  <c r="J557" i="12" s="1"/>
  <c r="K559" i="12"/>
  <c r="K558" i="12" s="1"/>
  <c r="K557" i="12" s="1"/>
  <c r="I565" i="12"/>
  <c r="I564" i="12" s="1"/>
  <c r="J565" i="12"/>
  <c r="J564" i="12" s="1"/>
  <c r="K565" i="12"/>
  <c r="K564" i="12" s="1"/>
  <c r="I568" i="12"/>
  <c r="I567" i="12" s="1"/>
  <c r="J568" i="12"/>
  <c r="J567" i="12" s="1"/>
  <c r="K568" i="12"/>
  <c r="K567" i="12" s="1"/>
  <c r="I573" i="12"/>
  <c r="I572" i="12" s="1"/>
  <c r="I571" i="12" s="1"/>
  <c r="I570" i="12" s="1"/>
  <c r="J573" i="12"/>
  <c r="J572" i="12" s="1"/>
  <c r="J571" i="12" s="1"/>
  <c r="J570" i="12" s="1"/>
  <c r="K573" i="12"/>
  <c r="K572" i="12" s="1"/>
  <c r="K571" i="12" s="1"/>
  <c r="K570" i="12" s="1"/>
  <c r="I578" i="12"/>
  <c r="I577" i="12" s="1"/>
  <c r="J578" i="12"/>
  <c r="J577" i="12" s="1"/>
  <c r="K578" i="12"/>
  <c r="K577" i="12" s="1"/>
  <c r="I581" i="12"/>
  <c r="I580" i="12" s="1"/>
  <c r="J581" i="12"/>
  <c r="J580" i="12" s="1"/>
  <c r="K581" i="12"/>
  <c r="K580" i="12" s="1"/>
  <c r="I587" i="12"/>
  <c r="I586" i="12" s="1"/>
  <c r="J587" i="12"/>
  <c r="J586" i="12" s="1"/>
  <c r="K587" i="12"/>
  <c r="K586" i="12" s="1"/>
  <c r="I590" i="12"/>
  <c r="I589" i="12" s="1"/>
  <c r="J590" i="12"/>
  <c r="J589" i="12" s="1"/>
  <c r="K590" i="12"/>
  <c r="K589" i="12" s="1"/>
  <c r="I593" i="12"/>
  <c r="I592" i="12" s="1"/>
  <c r="J593" i="12"/>
  <c r="J592" i="12" s="1"/>
  <c r="K593" i="12"/>
  <c r="K592" i="12" s="1"/>
  <c r="I596" i="12"/>
  <c r="I595" i="12" s="1"/>
  <c r="J596" i="12"/>
  <c r="J595" i="12" s="1"/>
  <c r="K596" i="12"/>
  <c r="K595" i="12" s="1"/>
  <c r="I599" i="12"/>
  <c r="I598" i="12" s="1"/>
  <c r="J599" i="12"/>
  <c r="J598" i="12" s="1"/>
  <c r="K599" i="12"/>
  <c r="K598" i="12" s="1"/>
  <c r="I604" i="12"/>
  <c r="J604" i="12"/>
  <c r="K604" i="12"/>
  <c r="I606" i="12"/>
  <c r="J606" i="12"/>
  <c r="K606" i="12"/>
  <c r="I610" i="12"/>
  <c r="I609" i="12" s="1"/>
  <c r="I608" i="12" s="1"/>
  <c r="J610" i="12"/>
  <c r="J609" i="12" s="1"/>
  <c r="J608" i="12" s="1"/>
  <c r="K610" i="12"/>
  <c r="K609" i="12" s="1"/>
  <c r="K608" i="12" s="1"/>
  <c r="I614" i="12"/>
  <c r="J614" i="12"/>
  <c r="J613" i="12" s="1"/>
  <c r="K614" i="12"/>
  <c r="K613" i="12" s="1"/>
  <c r="I617" i="12"/>
  <c r="I616" i="12" s="1"/>
  <c r="J617" i="12"/>
  <c r="J616" i="12" s="1"/>
  <c r="K617" i="12"/>
  <c r="K616" i="12" s="1"/>
  <c r="I622" i="12"/>
  <c r="I621" i="12" s="1"/>
  <c r="J622" i="12"/>
  <c r="J621" i="12" s="1"/>
  <c r="K622" i="12"/>
  <c r="K621" i="12" s="1"/>
  <c r="I625" i="12"/>
  <c r="I624" i="12" s="1"/>
  <c r="J625" i="12"/>
  <c r="J624" i="12" s="1"/>
  <c r="K625" i="12"/>
  <c r="K624" i="12" s="1"/>
  <c r="I630" i="12"/>
  <c r="I629" i="12" s="1"/>
  <c r="I628" i="12" s="1"/>
  <c r="I627" i="12" s="1"/>
  <c r="J630" i="12"/>
  <c r="J629" i="12" s="1"/>
  <c r="J628" i="12" s="1"/>
  <c r="J627" i="12" s="1"/>
  <c r="K630" i="12"/>
  <c r="K629" i="12" s="1"/>
  <c r="K628" i="12" s="1"/>
  <c r="K627" i="12" s="1"/>
  <c r="I637" i="12"/>
  <c r="J637" i="12"/>
  <c r="K637" i="12"/>
  <c r="I639" i="12"/>
  <c r="J639" i="12"/>
  <c r="K639" i="12"/>
  <c r="I643" i="12"/>
  <c r="J643" i="12"/>
  <c r="K643" i="12"/>
  <c r="I645" i="12"/>
  <c r="J645" i="12"/>
  <c r="K645" i="12"/>
  <c r="I650" i="12"/>
  <c r="I649" i="12" s="1"/>
  <c r="J650" i="12"/>
  <c r="J649" i="12" s="1"/>
  <c r="K650" i="12"/>
  <c r="K649" i="12" s="1"/>
  <c r="I653" i="12"/>
  <c r="I652" i="12" s="1"/>
  <c r="J653" i="12"/>
  <c r="J652" i="12" s="1"/>
  <c r="K653" i="12"/>
  <c r="K652" i="12" s="1"/>
  <c r="I656" i="12"/>
  <c r="I655" i="12" s="1"/>
  <c r="J656" i="12"/>
  <c r="J655" i="12" s="1"/>
  <c r="K656" i="12"/>
  <c r="K655" i="12" s="1"/>
  <c r="I658" i="12"/>
  <c r="I669" i="12"/>
  <c r="I668" i="12" s="1"/>
  <c r="I667" i="12" s="1"/>
  <c r="J669" i="12"/>
  <c r="J668" i="12" s="1"/>
  <c r="J667" i="12" s="1"/>
  <c r="K669" i="12"/>
  <c r="K668" i="12" s="1"/>
  <c r="K667" i="12" s="1"/>
  <c r="I675" i="12"/>
  <c r="J675" i="12"/>
  <c r="K675" i="12"/>
  <c r="I677" i="12"/>
  <c r="J677" i="12"/>
  <c r="K677" i="12"/>
  <c r="I685" i="12"/>
  <c r="I684" i="12" s="1"/>
  <c r="I683" i="12" s="1"/>
  <c r="J685" i="12"/>
  <c r="J684" i="12" s="1"/>
  <c r="J683" i="12" s="1"/>
  <c r="K685" i="12"/>
  <c r="K684" i="12" s="1"/>
  <c r="K683" i="12" s="1"/>
  <c r="I689" i="12"/>
  <c r="I688" i="12" s="1"/>
  <c r="I687" i="12" s="1"/>
  <c r="J689" i="12"/>
  <c r="J688" i="12" s="1"/>
  <c r="J687" i="12" s="1"/>
  <c r="K689" i="12"/>
  <c r="K688" i="12" s="1"/>
  <c r="K687" i="12" s="1"/>
  <c r="I693" i="12"/>
  <c r="J693" i="12"/>
  <c r="K693" i="12"/>
  <c r="I695" i="12"/>
  <c r="J695" i="12"/>
  <c r="K695" i="12"/>
  <c r="I699" i="12"/>
  <c r="I698" i="12" s="1"/>
  <c r="I697" i="12" s="1"/>
  <c r="J699" i="12"/>
  <c r="J698" i="12" s="1"/>
  <c r="J697" i="12" s="1"/>
  <c r="K699" i="12"/>
  <c r="K698" i="12" s="1"/>
  <c r="K697" i="12" s="1"/>
  <c r="I703" i="12"/>
  <c r="J703" i="12"/>
  <c r="K703" i="12"/>
  <c r="I705" i="12"/>
  <c r="J705" i="12"/>
  <c r="K705" i="12"/>
  <c r="I710" i="12"/>
  <c r="I709" i="12" s="1"/>
  <c r="J710" i="12"/>
  <c r="J709" i="12" s="1"/>
  <c r="K710" i="12"/>
  <c r="K709" i="12" s="1"/>
  <c r="I713" i="12"/>
  <c r="J713" i="12"/>
  <c r="K713" i="12"/>
  <c r="I716" i="12"/>
  <c r="J716" i="12"/>
  <c r="K716" i="12"/>
  <c r="I719" i="12"/>
  <c r="J719" i="12"/>
  <c r="K719" i="12"/>
  <c r="I723" i="12"/>
  <c r="I722" i="12" s="1"/>
  <c r="J723" i="12"/>
  <c r="J722" i="12" s="1"/>
  <c r="K723" i="12"/>
  <c r="K722" i="12" s="1"/>
  <c r="I726" i="12"/>
  <c r="I725" i="12" s="1"/>
  <c r="J726" i="12"/>
  <c r="J725" i="12" s="1"/>
  <c r="K726" i="12"/>
  <c r="K725" i="12" s="1"/>
  <c r="I730" i="12"/>
  <c r="J730" i="12"/>
  <c r="K730" i="12"/>
  <c r="I732" i="12"/>
  <c r="J732" i="12"/>
  <c r="K732" i="12"/>
  <c r="I738" i="12"/>
  <c r="I737" i="12" s="1"/>
  <c r="J738" i="12"/>
  <c r="J737" i="12" s="1"/>
  <c r="K738" i="12"/>
  <c r="K737" i="12" s="1"/>
  <c r="I741" i="12"/>
  <c r="I740" i="12" s="1"/>
  <c r="J741" i="12"/>
  <c r="J740" i="12" s="1"/>
  <c r="K741" i="12"/>
  <c r="K740" i="12" s="1"/>
  <c r="I744" i="12"/>
  <c r="I743" i="12" s="1"/>
  <c r="J744" i="12"/>
  <c r="J743" i="12" s="1"/>
  <c r="K744" i="12"/>
  <c r="K743" i="12" s="1"/>
  <c r="I747" i="12"/>
  <c r="I746" i="12" s="1"/>
  <c r="J747" i="12"/>
  <c r="J746" i="12" s="1"/>
  <c r="K747" i="12"/>
  <c r="K746" i="12" s="1"/>
  <c r="I751" i="12"/>
  <c r="I750" i="12" s="1"/>
  <c r="I749" i="12" s="1"/>
  <c r="J751" i="12"/>
  <c r="J750" i="12" s="1"/>
  <c r="J749" i="12" s="1"/>
  <c r="K751" i="12"/>
  <c r="K750" i="12" s="1"/>
  <c r="K749" i="12" s="1"/>
  <c r="I755" i="12"/>
  <c r="I754" i="12" s="1"/>
  <c r="I753" i="12" s="1"/>
  <c r="J755" i="12"/>
  <c r="J754" i="12" s="1"/>
  <c r="J753" i="12" s="1"/>
  <c r="K755" i="12"/>
  <c r="K754" i="12" s="1"/>
  <c r="K753" i="12" s="1"/>
  <c r="I759" i="12"/>
  <c r="I758" i="12" s="1"/>
  <c r="J759" i="12"/>
  <c r="J758" i="12" s="1"/>
  <c r="K759" i="12"/>
  <c r="K758" i="12" s="1"/>
  <c r="I762" i="12"/>
  <c r="I761" i="12" s="1"/>
  <c r="J762" i="12"/>
  <c r="J761" i="12" s="1"/>
  <c r="K762" i="12"/>
  <c r="K761" i="12" s="1"/>
  <c r="I769" i="12"/>
  <c r="I768" i="12" s="1"/>
  <c r="J769" i="12"/>
  <c r="J768" i="12" s="1"/>
  <c r="K769" i="12"/>
  <c r="K768" i="12" s="1"/>
  <c r="I772" i="12"/>
  <c r="I771" i="12" s="1"/>
  <c r="J772" i="12"/>
  <c r="J771" i="12" s="1"/>
  <c r="K772" i="12"/>
  <c r="K771" i="12" s="1"/>
  <c r="I775" i="12"/>
  <c r="J775" i="12"/>
  <c r="K775" i="12"/>
  <c r="I777" i="12"/>
  <c r="J777" i="12"/>
  <c r="K777" i="12"/>
  <c r="I781" i="12"/>
  <c r="I780" i="12" s="1"/>
  <c r="J781" i="12"/>
  <c r="J780" i="12" s="1"/>
  <c r="K781" i="12"/>
  <c r="K780" i="12" s="1"/>
  <c r="I785" i="12"/>
  <c r="J785" i="12"/>
  <c r="K785" i="12"/>
  <c r="I787" i="12"/>
  <c r="J787" i="12"/>
  <c r="K787" i="12"/>
  <c r="I792" i="12"/>
  <c r="I791" i="12" s="1"/>
  <c r="I790" i="12" s="1"/>
  <c r="J792" i="12"/>
  <c r="J791" i="12" s="1"/>
  <c r="J790" i="12" s="1"/>
  <c r="K792" i="12"/>
  <c r="K791" i="12" s="1"/>
  <c r="K790" i="12" s="1"/>
  <c r="I796" i="12"/>
  <c r="J796" i="12"/>
  <c r="K796" i="12"/>
  <c r="I798" i="12"/>
  <c r="J798" i="12"/>
  <c r="K798" i="12"/>
  <c r="I802" i="12"/>
  <c r="I801" i="12" s="1"/>
  <c r="J802" i="12"/>
  <c r="J801" i="12" s="1"/>
  <c r="K802" i="12"/>
  <c r="K801" i="12" s="1"/>
  <c r="I805" i="12"/>
  <c r="J805" i="12"/>
  <c r="J804" i="12" s="1"/>
  <c r="K805" i="12"/>
  <c r="K804" i="12" s="1"/>
  <c r="I808" i="12"/>
  <c r="J808" i="12"/>
  <c r="J807" i="12" s="1"/>
  <c r="K808" i="12"/>
  <c r="K807" i="12" s="1"/>
  <c r="I813" i="12"/>
  <c r="J813" i="12"/>
  <c r="K813" i="12"/>
  <c r="I815" i="12"/>
  <c r="J815" i="12"/>
  <c r="K815" i="12"/>
  <c r="I817" i="12"/>
  <c r="J817" i="12"/>
  <c r="K817" i="12"/>
  <c r="I822" i="12"/>
  <c r="I821" i="12" s="1"/>
  <c r="J822" i="12"/>
  <c r="J821" i="12" s="1"/>
  <c r="K822" i="12"/>
  <c r="K821" i="12" s="1"/>
  <c r="I825" i="12"/>
  <c r="I824" i="12" s="1"/>
  <c r="J825" i="12"/>
  <c r="J824" i="12" s="1"/>
  <c r="K825" i="12"/>
  <c r="K824" i="12" s="1"/>
  <c r="I831" i="12"/>
  <c r="I830" i="12" s="1"/>
  <c r="J831" i="12"/>
  <c r="J830" i="12" s="1"/>
  <c r="K831" i="12"/>
  <c r="K830" i="12" s="1"/>
  <c r="I834" i="12"/>
  <c r="I833" i="12" s="1"/>
  <c r="J834" i="12"/>
  <c r="J833" i="12" s="1"/>
  <c r="K834" i="12"/>
  <c r="K833" i="12" s="1"/>
  <c r="I838" i="12"/>
  <c r="I837" i="12" s="1"/>
  <c r="I836" i="12" s="1"/>
  <c r="J838" i="12"/>
  <c r="J837" i="12" s="1"/>
  <c r="J836" i="12" s="1"/>
  <c r="K838" i="12"/>
  <c r="K837" i="12" s="1"/>
  <c r="K836" i="12" s="1"/>
  <c r="I842" i="12"/>
  <c r="I841" i="12" s="1"/>
  <c r="I840" i="12" s="1"/>
  <c r="J842" i="12"/>
  <c r="J841" i="12" s="1"/>
  <c r="J840" i="12" s="1"/>
  <c r="K842" i="12"/>
  <c r="K841" i="12" s="1"/>
  <c r="K840" i="12" s="1"/>
  <c r="I846" i="12"/>
  <c r="I845" i="12" s="1"/>
  <c r="I844" i="12" s="1"/>
  <c r="J846" i="12"/>
  <c r="J845" i="12" s="1"/>
  <c r="J844" i="12" s="1"/>
  <c r="K846" i="12"/>
  <c r="K845" i="12" s="1"/>
  <c r="K844" i="12" s="1"/>
  <c r="I851" i="12"/>
  <c r="J851" i="12"/>
  <c r="J850" i="12" s="1"/>
  <c r="K851" i="12"/>
  <c r="K850" i="12" s="1"/>
  <c r="I854" i="12"/>
  <c r="J854" i="12"/>
  <c r="J853" i="12" s="1"/>
  <c r="K854" i="12"/>
  <c r="K853" i="12" s="1"/>
  <c r="I857" i="12"/>
  <c r="I856" i="12" s="1"/>
  <c r="J857" i="12"/>
  <c r="J856" i="12" s="1"/>
  <c r="K857" i="12"/>
  <c r="K856" i="12" s="1"/>
  <c r="I861" i="12"/>
  <c r="I860" i="12" s="1"/>
  <c r="J861" i="12"/>
  <c r="J860" i="12" s="1"/>
  <c r="K861" i="12"/>
  <c r="K860" i="12" s="1"/>
  <c r="I868" i="12"/>
  <c r="I867" i="12" s="1"/>
  <c r="I866" i="12" s="1"/>
  <c r="J868" i="12"/>
  <c r="J867" i="12" s="1"/>
  <c r="J866" i="12" s="1"/>
  <c r="K868" i="12"/>
  <c r="K867" i="12" s="1"/>
  <c r="K866" i="12" s="1"/>
  <c r="I872" i="12"/>
  <c r="I871" i="12" s="1"/>
  <c r="I870" i="12" s="1"/>
  <c r="J872" i="12"/>
  <c r="J871" i="12" s="1"/>
  <c r="J870" i="12" s="1"/>
  <c r="K872" i="12"/>
  <c r="K871" i="12" s="1"/>
  <c r="K870" i="12" s="1"/>
  <c r="I876" i="12"/>
  <c r="I875" i="12" s="1"/>
  <c r="I874" i="12" s="1"/>
  <c r="J876" i="12"/>
  <c r="J875" i="12" s="1"/>
  <c r="J874" i="12" s="1"/>
  <c r="K876" i="12"/>
  <c r="K875" i="12" s="1"/>
  <c r="K874" i="12" s="1"/>
  <c r="I880" i="12"/>
  <c r="I879" i="12" s="1"/>
  <c r="I878" i="12" s="1"/>
  <c r="J880" i="12"/>
  <c r="J879" i="12" s="1"/>
  <c r="J878" i="12" s="1"/>
  <c r="K880" i="12"/>
  <c r="K879" i="12" s="1"/>
  <c r="K878" i="12" s="1"/>
  <c r="I884" i="12"/>
  <c r="J884" i="12"/>
  <c r="J883" i="12" s="1"/>
  <c r="J882" i="12" s="1"/>
  <c r="K884" i="12"/>
  <c r="K883" i="12" s="1"/>
  <c r="K882" i="12" s="1"/>
  <c r="I888" i="12"/>
  <c r="I887" i="12" s="1"/>
  <c r="J888" i="12"/>
  <c r="J887" i="12" s="1"/>
  <c r="K888" i="12"/>
  <c r="K887" i="12" s="1"/>
  <c r="I891" i="12"/>
  <c r="I890" i="12" s="1"/>
  <c r="J891" i="12"/>
  <c r="J890" i="12" s="1"/>
  <c r="K891" i="12"/>
  <c r="K890" i="12" s="1"/>
  <c r="I899" i="12"/>
  <c r="J899" i="12"/>
  <c r="J898" i="12" s="1"/>
  <c r="J897" i="12" s="1"/>
  <c r="K899" i="12"/>
  <c r="K898" i="12" s="1"/>
  <c r="K897" i="12" s="1"/>
  <c r="I903" i="12"/>
  <c r="I902" i="12" s="1"/>
  <c r="I901" i="12" s="1"/>
  <c r="J903" i="12"/>
  <c r="J902" i="12" s="1"/>
  <c r="J901" i="12" s="1"/>
  <c r="K903" i="12"/>
  <c r="K902" i="12" s="1"/>
  <c r="K901" i="12" s="1"/>
  <c r="I907" i="12"/>
  <c r="J907" i="12"/>
  <c r="J906" i="12" s="1"/>
  <c r="J905" i="12" s="1"/>
  <c r="K907" i="12"/>
  <c r="K906" i="12" s="1"/>
  <c r="K905" i="12" s="1"/>
  <c r="I912" i="12"/>
  <c r="I911" i="12" s="1"/>
  <c r="I910" i="12" s="1"/>
  <c r="I909" i="12" s="1"/>
  <c r="J912" i="12"/>
  <c r="J911" i="12" s="1"/>
  <c r="J910" i="12" s="1"/>
  <c r="J909" i="12" s="1"/>
  <c r="K912" i="12"/>
  <c r="K911" i="12" s="1"/>
  <c r="K910" i="12" s="1"/>
  <c r="K909" i="12" s="1"/>
  <c r="I922" i="12"/>
  <c r="I921" i="12" s="1"/>
  <c r="I920" i="12" s="1"/>
  <c r="J922" i="12"/>
  <c r="J921" i="12" s="1"/>
  <c r="J920" i="12" s="1"/>
  <c r="K922" i="12"/>
  <c r="K921" i="12" s="1"/>
  <c r="K920" i="12" s="1"/>
  <c r="I930" i="12"/>
  <c r="I929" i="12" s="1"/>
  <c r="I928" i="12" s="1"/>
  <c r="J930" i="12"/>
  <c r="J929" i="12" s="1"/>
  <c r="J928" i="12" s="1"/>
  <c r="K930" i="12"/>
  <c r="K929" i="12" s="1"/>
  <c r="K928" i="12" s="1"/>
  <c r="I938" i="12"/>
  <c r="I937" i="12" s="1"/>
  <c r="I936" i="12" s="1"/>
  <c r="J938" i="12"/>
  <c r="J937" i="12" s="1"/>
  <c r="J936" i="12" s="1"/>
  <c r="K938" i="12"/>
  <c r="K937" i="12" s="1"/>
  <c r="K936" i="12" s="1"/>
  <c r="I946" i="12"/>
  <c r="I945" i="12" s="1"/>
  <c r="I944" i="12" s="1"/>
  <c r="J946" i="12"/>
  <c r="J945" i="12" s="1"/>
  <c r="J944" i="12" s="1"/>
  <c r="K946" i="12"/>
  <c r="K945" i="12" s="1"/>
  <c r="K944" i="12" s="1"/>
  <c r="I950" i="12"/>
  <c r="I949" i="12" s="1"/>
  <c r="I948" i="12" s="1"/>
  <c r="J950" i="12"/>
  <c r="J949" i="12" s="1"/>
  <c r="J948" i="12" s="1"/>
  <c r="K950" i="12"/>
  <c r="K949" i="12" s="1"/>
  <c r="K948" i="12" s="1"/>
  <c r="I954" i="12"/>
  <c r="I953" i="12" s="1"/>
  <c r="I952" i="12" s="1"/>
  <c r="J954" i="12"/>
  <c r="J953" i="12" s="1"/>
  <c r="J952" i="12" s="1"/>
  <c r="K954" i="12"/>
  <c r="K953" i="12" s="1"/>
  <c r="K952" i="12" s="1"/>
  <c r="I958" i="12"/>
  <c r="I957" i="12" s="1"/>
  <c r="I956" i="12" s="1"/>
  <c r="J958" i="12"/>
  <c r="J957" i="12" s="1"/>
  <c r="J956" i="12" s="1"/>
  <c r="K958" i="12"/>
  <c r="K957" i="12" s="1"/>
  <c r="K956" i="12" s="1"/>
  <c r="I966" i="12"/>
  <c r="I965" i="12" s="1"/>
  <c r="I964" i="12" s="1"/>
  <c r="J966" i="12"/>
  <c r="J965" i="12" s="1"/>
  <c r="J964" i="12" s="1"/>
  <c r="K966" i="12"/>
  <c r="K965" i="12" s="1"/>
  <c r="K964" i="12" s="1"/>
  <c r="I970" i="12"/>
  <c r="J970" i="12"/>
  <c r="K970" i="12"/>
  <c r="I972" i="12"/>
  <c r="J972" i="12"/>
  <c r="K972" i="12"/>
  <c r="I976" i="12"/>
  <c r="I975" i="12" s="1"/>
  <c r="I974" i="12" s="1"/>
  <c r="J976" i="12"/>
  <c r="J975" i="12" s="1"/>
  <c r="J974" i="12" s="1"/>
  <c r="K976" i="12"/>
  <c r="K975" i="12" s="1"/>
  <c r="K974" i="12" s="1"/>
  <c r="I980" i="12"/>
  <c r="I979" i="12" s="1"/>
  <c r="I978" i="12" s="1"/>
  <c r="J980" i="12"/>
  <c r="J979" i="12" s="1"/>
  <c r="J978" i="12" s="1"/>
  <c r="K980" i="12"/>
  <c r="K979" i="12" s="1"/>
  <c r="K978" i="12" s="1"/>
  <c r="I984" i="12"/>
  <c r="J984" i="12"/>
  <c r="J983" i="12" s="1"/>
  <c r="J982" i="12" s="1"/>
  <c r="K984" i="12"/>
  <c r="K983" i="12" s="1"/>
  <c r="K982" i="12" s="1"/>
  <c r="I988" i="12"/>
  <c r="J988" i="12"/>
  <c r="J987" i="12" s="1"/>
  <c r="J986" i="12" s="1"/>
  <c r="K988" i="12"/>
  <c r="K987" i="12" s="1"/>
  <c r="K986" i="12" s="1"/>
  <c r="I992" i="12"/>
  <c r="J992" i="12"/>
  <c r="J991" i="12" s="1"/>
  <c r="J990" i="12" s="1"/>
  <c r="K992" i="12"/>
  <c r="K991" i="12" s="1"/>
  <c r="K990" i="12" s="1"/>
  <c r="I1009" i="12"/>
  <c r="I1008" i="12" s="1"/>
  <c r="I1007" i="12" s="1"/>
  <c r="J1009" i="12"/>
  <c r="J1008" i="12" s="1"/>
  <c r="J1007" i="12" s="1"/>
  <c r="K1009" i="12"/>
  <c r="K1008" i="12" s="1"/>
  <c r="K1007" i="12" s="1"/>
  <c r="I1013" i="12"/>
  <c r="I1012" i="12" s="1"/>
  <c r="I1011" i="12" s="1"/>
  <c r="J1013" i="12"/>
  <c r="J1012" i="12" s="1"/>
  <c r="J1011" i="12" s="1"/>
  <c r="K1013" i="12"/>
  <c r="K1012" i="12" s="1"/>
  <c r="K1011" i="12" s="1"/>
  <c r="I1017" i="12"/>
  <c r="J1017" i="12"/>
  <c r="J1016" i="12" s="1"/>
  <c r="J1015" i="12" s="1"/>
  <c r="K1017" i="12"/>
  <c r="K1016" i="12" s="1"/>
  <c r="K1015" i="12" s="1"/>
  <c r="I1025" i="12"/>
  <c r="J1025" i="12"/>
  <c r="J1024" i="12" s="1"/>
  <c r="J1023" i="12" s="1"/>
  <c r="K1025" i="12"/>
  <c r="K1024" i="12" s="1"/>
  <c r="K1023" i="12" s="1"/>
  <c r="I1029" i="12"/>
  <c r="J1029" i="12"/>
  <c r="J1028" i="12" s="1"/>
  <c r="J1027" i="12" s="1"/>
  <c r="K1029" i="12"/>
  <c r="K1028" i="12" s="1"/>
  <c r="K1027" i="12" s="1"/>
  <c r="I1033" i="12"/>
  <c r="I1032" i="12" s="1"/>
  <c r="I1031" i="12" s="1"/>
  <c r="J1033" i="12"/>
  <c r="J1032" i="12" s="1"/>
  <c r="J1031" i="12" s="1"/>
  <c r="K1033" i="12"/>
  <c r="K1032" i="12" s="1"/>
  <c r="K1031" i="12" s="1"/>
  <c r="I1037" i="12"/>
  <c r="I1036" i="12" s="1"/>
  <c r="I1035" i="12" s="1"/>
  <c r="J1037" i="12"/>
  <c r="J1036" i="12" s="1"/>
  <c r="J1035" i="12" s="1"/>
  <c r="K1037" i="12"/>
  <c r="K1036" i="12" s="1"/>
  <c r="K1035" i="12" s="1"/>
  <c r="I1045" i="12"/>
  <c r="I1044" i="12" s="1"/>
  <c r="I1043" i="12" s="1"/>
  <c r="J1045" i="12"/>
  <c r="J1044" i="12" s="1"/>
  <c r="J1043" i="12" s="1"/>
  <c r="K1045" i="12"/>
  <c r="K1044" i="12" s="1"/>
  <c r="K1043" i="12" s="1"/>
  <c r="I1049" i="12"/>
  <c r="I1048" i="12" s="1"/>
  <c r="I1047" i="12" s="1"/>
  <c r="J1049" i="12"/>
  <c r="J1048" i="12" s="1"/>
  <c r="J1047" i="12" s="1"/>
  <c r="K1049" i="12"/>
  <c r="K1048" i="12" s="1"/>
  <c r="K1047" i="12" s="1"/>
  <c r="I1054" i="12"/>
  <c r="I1053" i="12" s="1"/>
  <c r="J1054" i="12"/>
  <c r="J1053" i="12" s="1"/>
  <c r="J1052" i="12" s="1"/>
  <c r="J1051" i="12" s="1"/>
  <c r="K1054" i="12"/>
  <c r="K1053" i="12" s="1"/>
  <c r="K1052" i="12" s="1"/>
  <c r="K1051" i="12" s="1"/>
  <c r="I1065" i="12"/>
  <c r="I1064" i="12" s="1"/>
  <c r="I1063" i="12" s="1"/>
  <c r="I1062" i="12" s="1"/>
  <c r="J1065" i="12"/>
  <c r="J1064" i="12" s="1"/>
  <c r="J1063" i="12" s="1"/>
  <c r="J1062" i="12" s="1"/>
  <c r="K1065" i="12"/>
  <c r="K1064" i="12" s="1"/>
  <c r="K1063" i="12" s="1"/>
  <c r="K1062" i="12" s="1"/>
  <c r="I1070" i="12"/>
  <c r="I1069" i="12" s="1"/>
  <c r="J1070" i="12"/>
  <c r="J1069" i="12" s="1"/>
  <c r="K1070" i="12"/>
  <c r="K1069" i="12" s="1"/>
  <c r="I1073" i="12"/>
  <c r="J1073" i="12"/>
  <c r="K1073" i="12"/>
  <c r="I1075" i="12"/>
  <c r="J1075" i="12"/>
  <c r="K1075" i="12"/>
  <c r="I1081" i="12"/>
  <c r="J1081" i="12"/>
  <c r="K1081" i="12"/>
  <c r="I1083" i="12"/>
  <c r="J1083" i="12"/>
  <c r="K1083" i="12"/>
  <c r="I1094" i="12"/>
  <c r="I1093" i="12" s="1"/>
  <c r="I1092" i="12" s="1"/>
  <c r="I1091" i="12" s="1"/>
  <c r="J1094" i="12"/>
  <c r="J1093" i="12" s="1"/>
  <c r="J1092" i="12" s="1"/>
  <c r="J1091" i="12" s="1"/>
  <c r="K1094" i="12"/>
  <c r="K1093" i="12" s="1"/>
  <c r="K1092" i="12" s="1"/>
  <c r="K1091" i="12" s="1"/>
  <c r="I1101" i="12"/>
  <c r="I1100" i="12" s="1"/>
  <c r="I1099" i="12" s="1"/>
  <c r="I1098" i="12" s="1"/>
  <c r="J1101" i="12"/>
  <c r="J1100" i="12" s="1"/>
  <c r="J1099" i="12" s="1"/>
  <c r="J1098" i="12" s="1"/>
  <c r="K1101" i="12"/>
  <c r="K1100" i="12" s="1"/>
  <c r="K1099" i="12" s="1"/>
  <c r="K1098" i="12" s="1"/>
  <c r="I1106" i="12"/>
  <c r="I1105" i="12" s="1"/>
  <c r="J1106" i="12"/>
  <c r="J1105" i="12" s="1"/>
  <c r="K1106" i="12"/>
  <c r="K1105" i="12" s="1"/>
  <c r="I1109" i="12"/>
  <c r="I1108" i="12" s="1"/>
  <c r="J1109" i="12"/>
  <c r="J1108" i="12" s="1"/>
  <c r="K1109" i="12"/>
  <c r="K1108" i="12" s="1"/>
  <c r="I1115" i="12"/>
  <c r="I1114" i="12" s="1"/>
  <c r="J1115" i="12"/>
  <c r="J1114" i="12" s="1"/>
  <c r="K1115" i="12"/>
  <c r="K1114" i="12" s="1"/>
  <c r="I1118" i="12"/>
  <c r="I1117" i="12" s="1"/>
  <c r="J1118" i="12"/>
  <c r="J1117" i="12" s="1"/>
  <c r="K1118" i="12"/>
  <c r="K1117" i="12" s="1"/>
  <c r="I1121" i="12"/>
  <c r="I1120" i="12" s="1"/>
  <c r="J1121" i="12"/>
  <c r="J1120" i="12" s="1"/>
  <c r="K1121" i="12"/>
  <c r="K1120" i="12" s="1"/>
  <c r="I1125" i="12"/>
  <c r="J1125" i="12"/>
  <c r="J1124" i="12" s="1"/>
  <c r="K1125" i="12"/>
  <c r="K1124" i="12" s="1"/>
  <c r="I1128" i="12"/>
  <c r="I1127" i="12" s="1"/>
  <c r="J1128" i="12"/>
  <c r="J1127" i="12" s="1"/>
  <c r="K1128" i="12"/>
  <c r="K1127" i="12" s="1"/>
  <c r="I1133" i="12"/>
  <c r="J1133" i="12"/>
  <c r="J1132" i="12" s="1"/>
  <c r="J1131" i="12" s="1"/>
  <c r="K1133" i="12"/>
  <c r="K1132" i="12" s="1"/>
  <c r="K1131" i="12" s="1"/>
  <c r="I1137" i="12"/>
  <c r="J1137" i="12"/>
  <c r="J1136" i="12" s="1"/>
  <c r="J1135" i="12" s="1"/>
  <c r="K1137" i="12"/>
  <c r="K1136" i="12" s="1"/>
  <c r="K1135" i="12" s="1"/>
  <c r="I1141" i="12"/>
  <c r="J1141" i="12"/>
  <c r="J1140" i="12" s="1"/>
  <c r="J1139" i="12" s="1"/>
  <c r="K1141" i="12"/>
  <c r="K1140" i="12" s="1"/>
  <c r="K1139" i="12" s="1"/>
  <c r="I1147" i="12"/>
  <c r="I1146" i="12" s="1"/>
  <c r="I1145" i="12" s="1"/>
  <c r="I1144" i="12" s="1"/>
  <c r="J1147" i="12"/>
  <c r="J1146" i="12" s="1"/>
  <c r="J1145" i="12" s="1"/>
  <c r="J1144" i="12" s="1"/>
  <c r="K1147" i="12"/>
  <c r="K1146" i="12" s="1"/>
  <c r="K1145" i="12" s="1"/>
  <c r="K1144" i="12" s="1"/>
  <c r="I1152" i="12"/>
  <c r="I1151" i="12" s="1"/>
  <c r="I1150" i="12" s="1"/>
  <c r="I1149" i="12" s="1"/>
  <c r="J1152" i="12"/>
  <c r="J1151" i="12" s="1"/>
  <c r="J1150" i="12" s="1"/>
  <c r="J1149" i="12" s="1"/>
  <c r="K1152" i="12"/>
  <c r="K1151" i="12" s="1"/>
  <c r="K1150" i="12" s="1"/>
  <c r="K1149" i="12" s="1"/>
  <c r="I1157" i="12"/>
  <c r="I1156" i="12" s="1"/>
  <c r="I1155" i="12" s="1"/>
  <c r="J1157" i="12"/>
  <c r="J1156" i="12" s="1"/>
  <c r="J1155" i="12" s="1"/>
  <c r="K1157" i="12"/>
  <c r="K1156" i="12" s="1"/>
  <c r="K1155" i="12" s="1"/>
  <c r="I1161" i="12"/>
  <c r="I1160" i="12" s="1"/>
  <c r="J1161" i="12"/>
  <c r="J1160" i="12" s="1"/>
  <c r="K1161" i="12"/>
  <c r="K1160" i="12" s="1"/>
  <c r="I1164" i="12"/>
  <c r="I1163" i="12" s="1"/>
  <c r="J1164" i="12"/>
  <c r="J1163" i="12" s="1"/>
  <c r="K1164" i="12"/>
  <c r="K1163" i="12" s="1"/>
  <c r="I1171" i="12"/>
  <c r="I1170" i="12" s="1"/>
  <c r="I1169" i="12" s="1"/>
  <c r="J1171" i="12"/>
  <c r="J1170" i="12" s="1"/>
  <c r="J1169" i="12" s="1"/>
  <c r="K1171" i="12"/>
  <c r="K1170" i="12" s="1"/>
  <c r="K1169" i="12" s="1"/>
  <c r="I1175" i="12"/>
  <c r="I1174" i="12" s="1"/>
  <c r="I1173" i="12" s="1"/>
  <c r="J1175" i="12"/>
  <c r="J1174" i="12" s="1"/>
  <c r="J1173" i="12" s="1"/>
  <c r="K1175" i="12"/>
  <c r="K1174" i="12" s="1"/>
  <c r="K1173" i="12" s="1"/>
  <c r="I1179" i="12"/>
  <c r="I1178" i="12" s="1"/>
  <c r="I1177" i="12" s="1"/>
  <c r="J1179" i="12"/>
  <c r="J1178" i="12" s="1"/>
  <c r="J1177" i="12" s="1"/>
  <c r="K1179" i="12"/>
  <c r="K1178" i="12" s="1"/>
  <c r="K1177" i="12" s="1"/>
  <c r="I1183" i="12"/>
  <c r="I1182" i="12" s="1"/>
  <c r="I1181" i="12" s="1"/>
  <c r="J1183" i="12"/>
  <c r="J1182" i="12" s="1"/>
  <c r="J1181" i="12" s="1"/>
  <c r="K1183" i="12"/>
  <c r="K1182" i="12" s="1"/>
  <c r="K1181" i="12" s="1"/>
  <c r="I1188" i="12"/>
  <c r="I1187" i="12" s="1"/>
  <c r="I1186" i="12" s="1"/>
  <c r="J1188" i="12"/>
  <c r="J1187" i="12" s="1"/>
  <c r="J1186" i="12" s="1"/>
  <c r="K1188" i="12"/>
  <c r="K1187" i="12" s="1"/>
  <c r="K1186" i="12" s="1"/>
  <c r="I1192" i="12"/>
  <c r="I1191" i="12" s="1"/>
  <c r="J1192" i="12"/>
  <c r="J1191" i="12" s="1"/>
  <c r="J1190" i="12" s="1"/>
  <c r="K1192" i="12"/>
  <c r="K1191" i="12" s="1"/>
  <c r="K1190" i="12" s="1"/>
  <c r="I1196" i="12"/>
  <c r="I1195" i="12" s="1"/>
  <c r="I1194" i="12" s="1"/>
  <c r="J1196" i="12"/>
  <c r="J1195" i="12" s="1"/>
  <c r="J1194" i="12" s="1"/>
  <c r="K1196" i="12"/>
  <c r="K1195" i="12" s="1"/>
  <c r="K1194" i="12" s="1"/>
  <c r="I1200" i="12"/>
  <c r="J1200" i="12"/>
  <c r="J1199" i="12" s="1"/>
  <c r="J1198" i="12" s="1"/>
  <c r="K1200" i="12"/>
  <c r="K1199" i="12" s="1"/>
  <c r="K1198" i="12" s="1"/>
  <c r="I1208" i="12"/>
  <c r="I1207" i="12" s="1"/>
  <c r="I1206" i="12" s="1"/>
  <c r="J1208" i="12"/>
  <c r="J1207" i="12" s="1"/>
  <c r="J1206" i="12" s="1"/>
  <c r="K1208" i="12"/>
  <c r="K1207" i="12" s="1"/>
  <c r="K1206" i="12" s="1"/>
  <c r="I1212" i="12"/>
  <c r="I1211" i="12" s="1"/>
  <c r="I1210" i="12" s="1"/>
  <c r="J1212" i="12"/>
  <c r="J1211" i="12" s="1"/>
  <c r="J1210" i="12" s="1"/>
  <c r="K1212" i="12"/>
  <c r="K1211" i="12" s="1"/>
  <c r="K1210" i="12" s="1"/>
  <c r="I1216" i="12"/>
  <c r="J1216" i="12"/>
  <c r="J1215" i="12" s="1"/>
  <c r="J1214" i="12" s="1"/>
  <c r="K1216" i="12"/>
  <c r="K1215" i="12" s="1"/>
  <c r="K1214" i="12" s="1"/>
  <c r="I1221" i="12"/>
  <c r="J1221" i="12"/>
  <c r="J1220" i="12" s="1"/>
  <c r="J1219" i="12" s="1"/>
  <c r="K1221" i="12"/>
  <c r="K1220" i="12" s="1"/>
  <c r="K1219" i="12" s="1"/>
  <c r="I1225" i="12"/>
  <c r="J1225" i="12"/>
  <c r="J1224" i="12" s="1"/>
  <c r="J1223" i="12" s="1"/>
  <c r="K1225" i="12"/>
  <c r="K1224" i="12" s="1"/>
  <c r="K1223" i="12" s="1"/>
  <c r="I1230" i="12"/>
  <c r="I1229" i="12" s="1"/>
  <c r="I1228" i="12" s="1"/>
  <c r="I1227" i="12" s="1"/>
  <c r="J1230" i="12"/>
  <c r="J1229" i="12" s="1"/>
  <c r="J1228" i="12" s="1"/>
  <c r="J1227" i="12" s="1"/>
  <c r="K1230" i="12"/>
  <c r="K1229" i="12" s="1"/>
  <c r="K1228" i="12" s="1"/>
  <c r="K1227" i="12" s="1"/>
  <c r="I1235" i="12"/>
  <c r="I1234" i="12" s="1"/>
  <c r="I1233" i="12" s="1"/>
  <c r="I1232" i="12" s="1"/>
  <c r="J1235" i="12"/>
  <c r="J1234" i="12" s="1"/>
  <c r="J1233" i="12" s="1"/>
  <c r="J1232" i="12" s="1"/>
  <c r="K1235" i="12"/>
  <c r="K1234" i="12" s="1"/>
  <c r="K1233" i="12" s="1"/>
  <c r="K1232" i="12" s="1"/>
  <c r="I1241" i="12"/>
  <c r="J1241" i="12"/>
  <c r="J1240" i="12" s="1"/>
  <c r="J1239" i="12" s="1"/>
  <c r="K1241" i="12"/>
  <c r="K1240" i="12" s="1"/>
  <c r="K1239" i="12" s="1"/>
  <c r="I1249" i="12"/>
  <c r="I1248" i="12" s="1"/>
  <c r="I1247" i="12" s="1"/>
  <c r="J1249" i="12"/>
  <c r="J1248" i="12" s="1"/>
  <c r="J1247" i="12" s="1"/>
  <c r="K1249" i="12"/>
  <c r="K1248" i="12" s="1"/>
  <c r="K1247" i="12" s="1"/>
  <c r="I1257" i="12"/>
  <c r="I1256" i="12" s="1"/>
  <c r="I1255" i="12" s="1"/>
  <c r="J1257" i="12"/>
  <c r="J1256" i="12" s="1"/>
  <c r="J1255" i="12" s="1"/>
  <c r="K1257" i="12"/>
  <c r="K1256" i="12" s="1"/>
  <c r="K1255" i="12" s="1"/>
  <c r="I1261" i="12"/>
  <c r="I1260" i="12" s="1"/>
  <c r="I1259" i="12" s="1"/>
  <c r="J1261" i="12"/>
  <c r="J1260" i="12" s="1"/>
  <c r="J1259" i="12" s="1"/>
  <c r="K1261" i="12"/>
  <c r="K1260" i="12" s="1"/>
  <c r="K1259" i="12" s="1"/>
  <c r="I1269" i="12"/>
  <c r="I1268" i="12" s="1"/>
  <c r="I1267" i="12" s="1"/>
  <c r="J1269" i="12"/>
  <c r="J1268" i="12" s="1"/>
  <c r="J1267" i="12" s="1"/>
  <c r="K1269" i="12"/>
  <c r="K1268" i="12" s="1"/>
  <c r="K1267" i="12" s="1"/>
  <c r="I1273" i="12"/>
  <c r="I1272" i="12" s="1"/>
  <c r="I1271" i="12" s="1"/>
  <c r="J1273" i="12"/>
  <c r="J1272" i="12" s="1"/>
  <c r="J1271" i="12" s="1"/>
  <c r="K1273" i="12"/>
  <c r="K1272" i="12" s="1"/>
  <c r="K1271" i="12" s="1"/>
  <c r="I1277" i="12"/>
  <c r="I1276" i="12" s="1"/>
  <c r="I1275" i="12" s="1"/>
  <c r="J1277" i="12"/>
  <c r="J1276" i="12" s="1"/>
  <c r="J1275" i="12" s="1"/>
  <c r="K1277" i="12"/>
  <c r="K1276" i="12" s="1"/>
  <c r="K1275" i="12" s="1"/>
  <c r="I1281" i="12"/>
  <c r="I1280" i="12" s="1"/>
  <c r="I1279" i="12" s="1"/>
  <c r="J1281" i="12"/>
  <c r="J1280" i="12" s="1"/>
  <c r="J1279" i="12" s="1"/>
  <c r="K1281" i="12"/>
  <c r="K1280" i="12" s="1"/>
  <c r="K1279" i="12" s="1"/>
  <c r="I1285" i="12"/>
  <c r="I1284" i="12" s="1"/>
  <c r="I1283" i="12" s="1"/>
  <c r="J1285" i="12"/>
  <c r="J1284" i="12" s="1"/>
  <c r="J1283" i="12" s="1"/>
  <c r="K1285" i="12"/>
  <c r="K1284" i="12" s="1"/>
  <c r="K1283" i="12" s="1"/>
  <c r="I1289" i="12"/>
  <c r="J1289" i="12"/>
  <c r="J1288" i="12" s="1"/>
  <c r="J1287" i="12" s="1"/>
  <c r="K1289" i="12"/>
  <c r="K1288" i="12" s="1"/>
  <c r="K1287" i="12" s="1"/>
  <c r="I1293" i="12"/>
  <c r="I1292" i="12" s="1"/>
  <c r="I1291" i="12" s="1"/>
  <c r="J1293" i="12"/>
  <c r="J1292" i="12" s="1"/>
  <c r="J1291" i="12" s="1"/>
  <c r="K1293" i="12"/>
  <c r="K1292" i="12" s="1"/>
  <c r="K1291" i="12" s="1"/>
  <c r="I1297" i="12"/>
  <c r="I1296" i="12" s="1"/>
  <c r="I1295" i="12" s="1"/>
  <c r="J1297" i="12"/>
  <c r="J1296" i="12" s="1"/>
  <c r="J1295" i="12" s="1"/>
  <c r="K1297" i="12"/>
  <c r="K1296" i="12" s="1"/>
  <c r="K1295" i="12" s="1"/>
  <c r="I1301" i="12"/>
  <c r="I1300" i="12" s="1"/>
  <c r="I1299" i="12" s="1"/>
  <c r="J1301" i="12"/>
  <c r="J1300" i="12" s="1"/>
  <c r="J1299" i="12" s="1"/>
  <c r="K1301" i="12"/>
  <c r="K1300" i="12" s="1"/>
  <c r="K1299" i="12" s="1"/>
  <c r="I1305" i="12"/>
  <c r="I1304" i="12" s="1"/>
  <c r="I1303" i="12" s="1"/>
  <c r="J1305" i="12"/>
  <c r="J1304" i="12" s="1"/>
  <c r="J1303" i="12" s="1"/>
  <c r="K1305" i="12"/>
  <c r="K1304" i="12" s="1"/>
  <c r="K1303" i="12" s="1"/>
  <c r="I1309" i="12"/>
  <c r="I1308" i="12" s="1"/>
  <c r="I1307" i="12" s="1"/>
  <c r="J1309" i="12"/>
  <c r="J1308" i="12" s="1"/>
  <c r="J1307" i="12" s="1"/>
  <c r="K1309" i="12"/>
  <c r="K1308" i="12" s="1"/>
  <c r="K1307" i="12" s="1"/>
  <c r="I1313" i="12"/>
  <c r="I1312" i="12" s="1"/>
  <c r="I1311" i="12" s="1"/>
  <c r="J1313" i="12"/>
  <c r="J1312" i="12" s="1"/>
  <c r="J1311" i="12" s="1"/>
  <c r="K1313" i="12"/>
  <c r="K1312" i="12" s="1"/>
  <c r="K1311" i="12" s="1"/>
  <c r="I1317" i="12"/>
  <c r="I1316" i="12" s="1"/>
  <c r="I1315" i="12" s="1"/>
  <c r="J1317" i="12"/>
  <c r="J1316" i="12" s="1"/>
  <c r="J1315" i="12" s="1"/>
  <c r="K1317" i="12"/>
  <c r="K1316" i="12" s="1"/>
  <c r="K1315" i="12" s="1"/>
  <c r="I1321" i="12"/>
  <c r="I1320" i="12" s="1"/>
  <c r="I1319" i="12" s="1"/>
  <c r="J1321" i="12"/>
  <c r="J1320" i="12" s="1"/>
  <c r="J1319" i="12" s="1"/>
  <c r="K1321" i="12"/>
  <c r="K1320" i="12" s="1"/>
  <c r="K1319" i="12" s="1"/>
  <c r="I1325" i="12"/>
  <c r="I1324" i="12" s="1"/>
  <c r="I1323" i="12" s="1"/>
  <c r="J1325" i="12"/>
  <c r="J1324" i="12" s="1"/>
  <c r="J1323" i="12" s="1"/>
  <c r="K1325" i="12"/>
  <c r="K1324" i="12" s="1"/>
  <c r="K1323" i="12" s="1"/>
  <c r="I1329" i="12"/>
  <c r="I1328" i="12" s="1"/>
  <c r="I1327" i="12" s="1"/>
  <c r="J1329" i="12"/>
  <c r="J1328" i="12" s="1"/>
  <c r="J1327" i="12" s="1"/>
  <c r="K1329" i="12"/>
  <c r="K1328" i="12" s="1"/>
  <c r="K1327" i="12" s="1"/>
  <c r="I1333" i="12"/>
  <c r="I1332" i="12" s="1"/>
  <c r="I1331" i="12" s="1"/>
  <c r="J1333" i="12"/>
  <c r="J1332" i="12" s="1"/>
  <c r="J1331" i="12" s="1"/>
  <c r="K1333" i="12"/>
  <c r="K1332" i="12" s="1"/>
  <c r="K1331" i="12" s="1"/>
  <c r="I1337" i="12"/>
  <c r="I1336" i="12" s="1"/>
  <c r="I1335" i="12" s="1"/>
  <c r="J1337" i="12"/>
  <c r="J1336" i="12" s="1"/>
  <c r="J1335" i="12" s="1"/>
  <c r="K1337" i="12"/>
  <c r="K1336" i="12" s="1"/>
  <c r="K1335" i="12" s="1"/>
  <c r="I1341" i="12"/>
  <c r="I1340" i="12" s="1"/>
  <c r="I1339" i="12" s="1"/>
  <c r="J1341" i="12"/>
  <c r="J1340" i="12" s="1"/>
  <c r="J1339" i="12" s="1"/>
  <c r="K1341" i="12"/>
  <c r="K1340" i="12" s="1"/>
  <c r="K1339" i="12" s="1"/>
  <c r="I1345" i="12"/>
  <c r="I1344" i="12" s="1"/>
  <c r="I1343" i="12" s="1"/>
  <c r="J1345" i="12"/>
  <c r="J1344" i="12" s="1"/>
  <c r="J1343" i="12" s="1"/>
  <c r="K1345" i="12"/>
  <c r="K1344" i="12" s="1"/>
  <c r="K1343" i="12" s="1"/>
  <c r="I1353" i="12"/>
  <c r="I1352" i="12" s="1"/>
  <c r="I1351" i="12" s="1"/>
  <c r="J1353" i="12"/>
  <c r="J1352" i="12" s="1"/>
  <c r="J1351" i="12" s="1"/>
  <c r="K1353" i="12"/>
  <c r="K1352" i="12" s="1"/>
  <c r="K1351" i="12" s="1"/>
  <c r="I1362" i="12"/>
  <c r="I1361" i="12" s="1"/>
  <c r="I1360" i="12" s="1"/>
  <c r="J1362" i="12"/>
  <c r="J1361" i="12" s="1"/>
  <c r="J1360" i="12" s="1"/>
  <c r="K1362" i="12"/>
  <c r="K1361" i="12" s="1"/>
  <c r="K1360" i="12" s="1"/>
  <c r="I1366" i="12"/>
  <c r="J1366" i="12"/>
  <c r="J1365" i="12" s="1"/>
  <c r="J1364" i="12" s="1"/>
  <c r="K1366" i="12"/>
  <c r="K1365" i="12" s="1"/>
  <c r="K1364" i="12" s="1"/>
  <c r="I1371" i="12"/>
  <c r="I1370" i="12" s="1"/>
  <c r="I1369" i="12" s="1"/>
  <c r="I1368" i="12" s="1"/>
  <c r="J1371" i="12"/>
  <c r="J1370" i="12" s="1"/>
  <c r="J1369" i="12" s="1"/>
  <c r="J1368" i="12" s="1"/>
  <c r="K1371" i="12"/>
  <c r="K1370" i="12" s="1"/>
  <c r="K1369" i="12" s="1"/>
  <c r="K1368" i="12" s="1"/>
  <c r="I1376" i="12"/>
  <c r="I1375" i="12" s="1"/>
  <c r="I1374" i="12" s="1"/>
  <c r="I1373" i="12" s="1"/>
  <c r="J1376" i="12"/>
  <c r="J1375" i="12" s="1"/>
  <c r="J1374" i="12" s="1"/>
  <c r="J1373" i="12" s="1"/>
  <c r="K1376" i="12"/>
  <c r="K1375" i="12" s="1"/>
  <c r="K1374" i="12" s="1"/>
  <c r="K1373" i="12" s="1"/>
  <c r="I1387" i="12"/>
  <c r="I1386" i="12" s="1"/>
  <c r="J1387" i="12"/>
  <c r="J1386" i="12" s="1"/>
  <c r="K1387" i="12"/>
  <c r="K1386" i="12" s="1"/>
  <c r="I1391" i="12"/>
  <c r="I1390" i="12" s="1"/>
  <c r="J1391" i="12"/>
  <c r="J1390" i="12" s="1"/>
  <c r="K1391" i="12"/>
  <c r="K1390" i="12" s="1"/>
  <c r="I1395" i="12"/>
  <c r="I1394" i="12" s="1"/>
  <c r="J1395" i="12"/>
  <c r="J1394" i="12" s="1"/>
  <c r="K1395" i="12"/>
  <c r="K1394" i="12" s="1"/>
  <c r="I1402" i="12"/>
  <c r="J1402" i="12"/>
  <c r="J1401" i="12" s="1"/>
  <c r="J1400" i="12" s="1"/>
  <c r="J1399" i="12" s="1"/>
  <c r="K1402" i="12"/>
  <c r="K1401" i="12" s="1"/>
  <c r="K1400" i="12" s="1"/>
  <c r="K1399" i="12" s="1"/>
  <c r="I1407" i="12"/>
  <c r="J1407" i="12"/>
  <c r="J1406" i="12" s="1"/>
  <c r="J1405" i="12" s="1"/>
  <c r="K1407" i="12"/>
  <c r="K1406" i="12" s="1"/>
  <c r="K1405" i="12" s="1"/>
  <c r="I1411" i="12"/>
  <c r="I1410" i="12" s="1"/>
  <c r="J1411" i="12"/>
  <c r="J1410" i="12" s="1"/>
  <c r="J1409" i="12" s="1"/>
  <c r="K1411" i="12"/>
  <c r="K1410" i="12" s="1"/>
  <c r="K1409" i="12" s="1"/>
  <c r="I1420" i="12"/>
  <c r="J1420" i="12"/>
  <c r="J1419" i="12" s="1"/>
  <c r="K1420" i="12"/>
  <c r="K1419" i="12" s="1"/>
  <c r="I1423" i="12"/>
  <c r="J1423" i="12"/>
  <c r="J1422" i="12" s="1"/>
  <c r="K1423" i="12"/>
  <c r="K1422" i="12" s="1"/>
  <c r="I1429" i="12"/>
  <c r="I1428" i="12" s="1"/>
  <c r="J1429" i="12"/>
  <c r="J1428" i="12" s="1"/>
  <c r="K1429" i="12"/>
  <c r="K1428" i="12" s="1"/>
  <c r="I1432" i="12"/>
  <c r="I1431" i="12" s="1"/>
  <c r="J1432" i="12"/>
  <c r="J1431" i="12" s="1"/>
  <c r="K1432" i="12"/>
  <c r="K1431" i="12" s="1"/>
  <c r="I1436" i="12"/>
  <c r="I1435" i="12" s="1"/>
  <c r="I1434" i="12" s="1"/>
  <c r="J1436" i="12"/>
  <c r="J1435" i="12" s="1"/>
  <c r="J1434" i="12" s="1"/>
  <c r="K1436" i="12"/>
  <c r="K1435" i="12" s="1"/>
  <c r="K1434" i="12" s="1"/>
  <c r="I1440" i="12"/>
  <c r="I1439" i="12" s="1"/>
  <c r="I1438" i="12" s="1"/>
  <c r="J1440" i="12"/>
  <c r="J1439" i="12" s="1"/>
  <c r="J1438" i="12" s="1"/>
  <c r="K1440" i="12"/>
  <c r="K1439" i="12" s="1"/>
  <c r="K1438" i="12" s="1"/>
  <c r="I1444" i="12"/>
  <c r="I1443" i="12" s="1"/>
  <c r="I1442" i="12" s="1"/>
  <c r="J1444" i="12"/>
  <c r="J1443" i="12" s="1"/>
  <c r="J1442" i="12" s="1"/>
  <c r="K1444" i="12"/>
  <c r="K1443" i="12" s="1"/>
  <c r="K1442" i="12" s="1"/>
  <c r="I1457" i="12"/>
  <c r="I1456" i="12" s="1"/>
  <c r="I1455" i="12" s="1"/>
  <c r="J1457" i="12"/>
  <c r="J1456" i="12" s="1"/>
  <c r="J1455" i="12" s="1"/>
  <c r="K1457" i="12"/>
  <c r="K1456" i="12" s="1"/>
  <c r="K1455" i="12" s="1"/>
  <c r="I1473" i="12"/>
  <c r="I1472" i="12" s="1"/>
  <c r="I1471" i="12" s="1"/>
  <c r="J1473" i="12"/>
  <c r="J1472" i="12" s="1"/>
  <c r="J1471" i="12" s="1"/>
  <c r="K1473" i="12"/>
  <c r="K1472" i="12" s="1"/>
  <c r="K1471" i="12" s="1"/>
  <c r="I1477" i="12"/>
  <c r="I1476" i="12" s="1"/>
  <c r="I1475" i="12" s="1"/>
  <c r="J1477" i="12"/>
  <c r="J1476" i="12" s="1"/>
  <c r="J1475" i="12" s="1"/>
  <c r="K1477" i="12"/>
  <c r="K1476" i="12" s="1"/>
  <c r="K1475" i="12" s="1"/>
  <c r="I1481" i="12"/>
  <c r="J1481" i="12"/>
  <c r="J1480" i="12" s="1"/>
  <c r="J1479" i="12" s="1"/>
  <c r="K1481" i="12"/>
  <c r="K1480" i="12" s="1"/>
  <c r="K1479" i="12" s="1"/>
  <c r="I1485" i="12"/>
  <c r="I1484" i="12" s="1"/>
  <c r="I1483" i="12" s="1"/>
  <c r="J1485" i="12"/>
  <c r="J1484" i="12" s="1"/>
  <c r="J1483" i="12" s="1"/>
  <c r="K1485" i="12"/>
  <c r="K1484" i="12" s="1"/>
  <c r="K1483" i="12" s="1"/>
  <c r="I1489" i="12"/>
  <c r="I1488" i="12" s="1"/>
  <c r="I1487" i="12" s="1"/>
  <c r="J1489" i="12"/>
  <c r="J1488" i="12" s="1"/>
  <c r="J1487" i="12" s="1"/>
  <c r="K1489" i="12"/>
  <c r="K1488" i="12" s="1"/>
  <c r="K1487" i="12" s="1"/>
  <c r="I1499" i="12"/>
  <c r="I1498" i="12" s="1"/>
  <c r="I1497" i="12" s="1"/>
  <c r="J1499" i="12"/>
  <c r="J1498" i="12" s="1"/>
  <c r="J1497" i="12" s="1"/>
  <c r="K1499" i="12"/>
  <c r="K1498" i="12" s="1"/>
  <c r="K1497" i="12" s="1"/>
  <c r="I1503" i="12"/>
  <c r="I1502" i="12" s="1"/>
  <c r="I1501" i="12" s="1"/>
  <c r="J1503" i="12"/>
  <c r="J1502" i="12" s="1"/>
  <c r="J1501" i="12" s="1"/>
  <c r="K1503" i="12"/>
  <c r="K1502" i="12" s="1"/>
  <c r="K1501" i="12" s="1"/>
  <c r="I1507" i="12"/>
  <c r="I1506" i="12" s="1"/>
  <c r="I1505" i="12" s="1"/>
  <c r="J1507" i="12"/>
  <c r="J1506" i="12" s="1"/>
  <c r="J1505" i="12" s="1"/>
  <c r="K1507" i="12"/>
  <c r="K1506" i="12" s="1"/>
  <c r="K1505" i="12" s="1"/>
  <c r="I1511" i="12"/>
  <c r="I1510" i="12" s="1"/>
  <c r="I1509" i="12" s="1"/>
  <c r="J1511" i="12"/>
  <c r="J1510" i="12" s="1"/>
  <c r="J1509" i="12" s="1"/>
  <c r="K1511" i="12"/>
  <c r="K1510" i="12" s="1"/>
  <c r="K1509" i="12" s="1"/>
  <c r="I1520" i="12"/>
  <c r="I1519" i="12" s="1"/>
  <c r="I1518" i="12" s="1"/>
  <c r="J1520" i="12"/>
  <c r="J1519" i="12" s="1"/>
  <c r="J1518" i="12" s="1"/>
  <c r="K1520" i="12"/>
  <c r="K1519" i="12" s="1"/>
  <c r="K1518" i="12" s="1"/>
  <c r="I1524" i="12"/>
  <c r="I1523" i="12" s="1"/>
  <c r="I1522" i="12" s="1"/>
  <c r="J1524" i="12"/>
  <c r="J1523" i="12" s="1"/>
  <c r="J1522" i="12" s="1"/>
  <c r="K1524" i="12"/>
  <c r="K1523" i="12" s="1"/>
  <c r="K1522" i="12" s="1"/>
  <c r="I1531" i="12"/>
  <c r="I1530" i="12" s="1"/>
  <c r="I1529" i="12" s="1"/>
  <c r="J1531" i="12"/>
  <c r="J1530" i="12" s="1"/>
  <c r="J1529" i="12" s="1"/>
  <c r="K1531" i="12"/>
  <c r="K1530" i="12" s="1"/>
  <c r="K1529" i="12" s="1"/>
  <c r="I1535" i="12"/>
  <c r="I1534" i="12" s="1"/>
  <c r="I1533" i="12" s="1"/>
  <c r="J1535" i="12"/>
  <c r="J1534" i="12" s="1"/>
  <c r="J1533" i="12" s="1"/>
  <c r="K1535" i="12"/>
  <c r="K1534" i="12" s="1"/>
  <c r="K1533" i="12" s="1"/>
  <c r="I1539" i="12"/>
  <c r="I1538" i="12" s="1"/>
  <c r="I1537" i="12" s="1"/>
  <c r="J1539" i="12"/>
  <c r="J1538" i="12" s="1"/>
  <c r="J1537" i="12" s="1"/>
  <c r="K1539" i="12"/>
  <c r="K1538" i="12" s="1"/>
  <c r="K1537" i="12" s="1"/>
  <c r="I1543" i="12"/>
  <c r="I1542" i="12" s="1"/>
  <c r="I1541" i="12" s="1"/>
  <c r="J1543" i="12"/>
  <c r="J1542" i="12" s="1"/>
  <c r="J1541" i="12" s="1"/>
  <c r="K1543" i="12"/>
  <c r="K1542" i="12" s="1"/>
  <c r="K1541" i="12" s="1"/>
  <c r="I1547" i="12"/>
  <c r="I1546" i="12" s="1"/>
  <c r="J1547" i="12"/>
  <c r="J1546" i="12" s="1"/>
  <c r="J1545" i="12" s="1"/>
  <c r="K1547" i="12"/>
  <c r="K1546" i="12" s="1"/>
  <c r="K1545" i="12" s="1"/>
  <c r="I1551" i="12"/>
  <c r="I1550" i="12" s="1"/>
  <c r="I1549" i="12" s="1"/>
  <c r="J1551" i="12"/>
  <c r="J1550" i="12" s="1"/>
  <c r="J1549" i="12" s="1"/>
  <c r="K1551" i="12"/>
  <c r="K1550" i="12" s="1"/>
  <c r="K1549" i="12" s="1"/>
  <c r="I1555" i="12"/>
  <c r="I1554" i="12" s="1"/>
  <c r="I1553" i="12" s="1"/>
  <c r="J1555" i="12"/>
  <c r="J1554" i="12" s="1"/>
  <c r="J1553" i="12" s="1"/>
  <c r="K1555" i="12"/>
  <c r="K1554" i="12" s="1"/>
  <c r="K1553" i="12" s="1"/>
  <c r="I1563" i="12"/>
  <c r="I1562" i="12" s="1"/>
  <c r="I1561" i="12" s="1"/>
  <c r="J1563" i="12"/>
  <c r="J1562" i="12" s="1"/>
  <c r="J1561" i="12" s="1"/>
  <c r="K1563" i="12"/>
  <c r="K1562" i="12" s="1"/>
  <c r="K1561" i="12" s="1"/>
  <c r="I1568" i="12"/>
  <c r="I1567" i="12" s="1"/>
  <c r="J1568" i="12"/>
  <c r="J1567" i="12" s="1"/>
  <c r="K1568" i="12"/>
  <c r="K1567" i="12" s="1"/>
  <c r="I1571" i="12"/>
  <c r="I1570" i="12" s="1"/>
  <c r="J1571" i="12"/>
  <c r="J1570" i="12" s="1"/>
  <c r="K1571" i="12"/>
  <c r="K1570" i="12" s="1"/>
  <c r="I1574" i="12"/>
  <c r="I1573" i="12" s="1"/>
  <c r="J1574" i="12"/>
  <c r="J1573" i="12" s="1"/>
  <c r="K1574" i="12"/>
  <c r="K1573" i="12" s="1"/>
  <c r="I1579" i="12"/>
  <c r="I1578" i="12" s="1"/>
  <c r="I1577" i="12" s="1"/>
  <c r="J1579" i="12"/>
  <c r="J1578" i="12" s="1"/>
  <c r="J1577" i="12" s="1"/>
  <c r="K1579" i="12"/>
  <c r="K1578" i="12" s="1"/>
  <c r="K1577" i="12" s="1"/>
  <c r="I1583" i="12"/>
  <c r="I1582" i="12" s="1"/>
  <c r="I1581" i="12" s="1"/>
  <c r="J1583" i="12"/>
  <c r="J1582" i="12" s="1"/>
  <c r="J1581" i="12" s="1"/>
  <c r="K1583" i="12"/>
  <c r="K1582" i="12" s="1"/>
  <c r="K1581" i="12" s="1"/>
  <c r="I1592" i="12"/>
  <c r="I1591" i="12" s="1"/>
  <c r="I1590" i="12" s="1"/>
  <c r="J1592" i="12"/>
  <c r="J1591" i="12" s="1"/>
  <c r="J1590" i="12" s="1"/>
  <c r="K1592" i="12"/>
  <c r="K1591" i="12" s="1"/>
  <c r="K1590" i="12" s="1"/>
  <c r="I1596" i="12"/>
  <c r="J1596" i="12"/>
  <c r="J1595" i="12" s="1"/>
  <c r="J1594" i="12" s="1"/>
  <c r="K1596" i="12"/>
  <c r="K1595" i="12" s="1"/>
  <c r="K1594" i="12" s="1"/>
  <c r="I1608" i="12"/>
  <c r="I1607" i="12" s="1"/>
  <c r="I1606" i="12" s="1"/>
  <c r="I1605" i="12" s="1"/>
  <c r="I1599" i="12" s="1"/>
  <c r="J1608" i="12"/>
  <c r="J1607" i="12" s="1"/>
  <c r="J1606" i="12" s="1"/>
  <c r="J1605" i="12" s="1"/>
  <c r="J1599" i="12" s="1"/>
  <c r="K1608" i="12"/>
  <c r="K1607" i="12" s="1"/>
  <c r="K1606" i="12" s="1"/>
  <c r="K1605" i="12" s="1"/>
  <c r="K1599" i="12" s="1"/>
  <c r="I1614" i="12"/>
  <c r="I1613" i="12" s="1"/>
  <c r="I1612" i="12" s="1"/>
  <c r="I1611" i="12" s="1"/>
  <c r="J1614" i="12"/>
  <c r="J1613" i="12" s="1"/>
  <c r="J1612" i="12" s="1"/>
  <c r="J1611" i="12" s="1"/>
  <c r="K1614" i="12"/>
  <c r="K1613" i="12" s="1"/>
  <c r="K1612" i="12" s="1"/>
  <c r="K1611" i="12" s="1"/>
  <c r="I1623" i="12"/>
  <c r="I1622" i="12" s="1"/>
  <c r="I1621" i="12" s="1"/>
  <c r="J1623" i="12"/>
  <c r="J1622" i="12" s="1"/>
  <c r="J1621" i="12" s="1"/>
  <c r="K1623" i="12"/>
  <c r="K1622" i="12" s="1"/>
  <c r="K1621" i="12" s="1"/>
  <c r="I1627" i="12"/>
  <c r="I1626" i="12" s="1"/>
  <c r="I1625" i="12" s="1"/>
  <c r="J1627" i="12"/>
  <c r="J1626" i="12" s="1"/>
  <c r="J1625" i="12" s="1"/>
  <c r="K1627" i="12"/>
  <c r="K1626" i="12" s="1"/>
  <c r="K1625" i="12" s="1"/>
  <c r="I1634" i="12"/>
  <c r="I1633" i="12" s="1"/>
  <c r="I1632" i="12" s="1"/>
  <c r="J1634" i="12"/>
  <c r="J1633" i="12" s="1"/>
  <c r="J1632" i="12" s="1"/>
  <c r="K1634" i="12"/>
  <c r="K1633" i="12" s="1"/>
  <c r="K1632" i="12" s="1"/>
  <c r="I1638" i="12"/>
  <c r="I1637" i="12" s="1"/>
  <c r="I1636" i="12" s="1"/>
  <c r="J1638" i="12"/>
  <c r="J1637" i="12" s="1"/>
  <c r="J1636" i="12" s="1"/>
  <c r="K1638" i="12"/>
  <c r="K1637" i="12" s="1"/>
  <c r="K1636" i="12" s="1"/>
  <c r="I1643" i="12"/>
  <c r="I1642" i="12" s="1"/>
  <c r="I1641" i="12" s="1"/>
  <c r="I1640" i="12" s="1"/>
  <c r="J1643" i="12"/>
  <c r="J1642" i="12" s="1"/>
  <c r="J1641" i="12" s="1"/>
  <c r="J1640" i="12" s="1"/>
  <c r="K1643" i="12"/>
  <c r="K1642" i="12" s="1"/>
  <c r="K1641" i="12" s="1"/>
  <c r="K1640" i="12" s="1"/>
  <c r="I1648" i="12"/>
  <c r="I1647" i="12" s="1"/>
  <c r="I1646" i="12" s="1"/>
  <c r="I1645" i="12" s="1"/>
  <c r="J1648" i="12"/>
  <c r="J1647" i="12" s="1"/>
  <c r="J1646" i="12" s="1"/>
  <c r="J1645" i="12" s="1"/>
  <c r="K1648" i="12"/>
  <c r="K1647" i="12" s="1"/>
  <c r="K1646" i="12" s="1"/>
  <c r="K1645" i="12" s="1"/>
  <c r="I1653" i="12"/>
  <c r="I1652" i="12" s="1"/>
  <c r="I1651" i="12" s="1"/>
  <c r="I1650" i="12" s="1"/>
  <c r="J1653" i="12"/>
  <c r="J1652" i="12" s="1"/>
  <c r="J1651" i="12" s="1"/>
  <c r="J1650" i="12" s="1"/>
  <c r="K1653" i="12"/>
  <c r="K1652" i="12" s="1"/>
  <c r="K1651" i="12" s="1"/>
  <c r="K1650" i="12" s="1"/>
  <c r="I1658" i="12"/>
  <c r="I1657" i="12" s="1"/>
  <c r="I1656" i="12" s="1"/>
  <c r="I1655" i="12" s="1"/>
  <c r="J1658" i="12"/>
  <c r="J1657" i="12" s="1"/>
  <c r="J1656" i="12" s="1"/>
  <c r="J1655" i="12" s="1"/>
  <c r="K1658" i="12"/>
  <c r="K1657" i="12" s="1"/>
  <c r="K1656" i="12" s="1"/>
  <c r="K1655" i="12" s="1"/>
  <c r="I1664" i="12"/>
  <c r="I1663" i="12" s="1"/>
  <c r="I1662" i="12" s="1"/>
  <c r="I1661" i="12" s="1"/>
  <c r="J1664" i="12"/>
  <c r="J1663" i="12" s="1"/>
  <c r="J1662" i="12" s="1"/>
  <c r="J1661" i="12" s="1"/>
  <c r="K1664" i="12"/>
  <c r="K1663" i="12" s="1"/>
  <c r="K1662" i="12" s="1"/>
  <c r="K1661" i="12" s="1"/>
  <c r="I1669" i="12"/>
  <c r="I1668" i="12" s="1"/>
  <c r="J1669" i="12"/>
  <c r="J1668" i="12" s="1"/>
  <c r="K1669" i="12"/>
  <c r="K1668" i="12" s="1"/>
  <c r="I1672" i="12"/>
  <c r="I1671" i="12" s="1"/>
  <c r="J1672" i="12"/>
  <c r="J1671" i="12" s="1"/>
  <c r="K1672" i="12"/>
  <c r="K1671" i="12" s="1"/>
  <c r="I1675" i="12"/>
  <c r="I1674" i="12" s="1"/>
  <c r="J1675" i="12"/>
  <c r="J1674" i="12" s="1"/>
  <c r="K1675" i="12"/>
  <c r="K1674" i="12" s="1"/>
  <c r="I1679" i="12"/>
  <c r="I1678" i="12" s="1"/>
  <c r="I1677" i="12" s="1"/>
  <c r="J1679" i="12"/>
  <c r="J1678" i="12" s="1"/>
  <c r="J1677" i="12" s="1"/>
  <c r="K1679" i="12"/>
  <c r="K1678" i="12" s="1"/>
  <c r="K1677" i="12" s="1"/>
  <c r="I1684" i="12"/>
  <c r="I1683" i="12" s="1"/>
  <c r="I1682" i="12" s="1"/>
  <c r="I1681" i="12" s="1"/>
  <c r="J1684" i="12"/>
  <c r="J1683" i="12" s="1"/>
  <c r="J1682" i="12" s="1"/>
  <c r="J1681" i="12" s="1"/>
  <c r="K1684" i="12"/>
  <c r="K1683" i="12" s="1"/>
  <c r="K1682" i="12" s="1"/>
  <c r="K1681" i="12" s="1"/>
  <c r="I1691" i="12"/>
  <c r="I1690" i="12" s="1"/>
  <c r="I1689" i="12" s="1"/>
  <c r="J1691" i="12"/>
  <c r="J1690" i="12" s="1"/>
  <c r="J1689" i="12" s="1"/>
  <c r="K1691" i="12"/>
  <c r="K1690" i="12" s="1"/>
  <c r="K1689" i="12" s="1"/>
  <c r="I1695" i="12"/>
  <c r="I1694" i="12" s="1"/>
  <c r="I1693" i="12" s="1"/>
  <c r="J1695" i="12"/>
  <c r="J1694" i="12" s="1"/>
  <c r="J1693" i="12" s="1"/>
  <c r="K1695" i="12"/>
  <c r="K1694" i="12" s="1"/>
  <c r="K1693" i="12" s="1"/>
  <c r="I1703" i="12"/>
  <c r="I1702" i="12" s="1"/>
  <c r="I1701" i="12" s="1"/>
  <c r="J1703" i="12"/>
  <c r="J1702" i="12" s="1"/>
  <c r="J1701" i="12" s="1"/>
  <c r="K1703" i="12"/>
  <c r="K1702" i="12" s="1"/>
  <c r="K1701" i="12" s="1"/>
  <c r="I1708" i="12"/>
  <c r="I1707" i="12" s="1"/>
  <c r="I1706" i="12" s="1"/>
  <c r="J1708" i="12"/>
  <c r="J1707" i="12" s="1"/>
  <c r="J1706" i="12" s="1"/>
  <c r="K1708" i="12"/>
  <c r="K1707" i="12" s="1"/>
  <c r="K1706" i="12" s="1"/>
  <c r="I1712" i="12"/>
  <c r="I1711" i="12" s="1"/>
  <c r="I1710" i="12" s="1"/>
  <c r="J1712" i="12"/>
  <c r="J1711" i="12" s="1"/>
  <c r="J1710" i="12" s="1"/>
  <c r="K1712" i="12"/>
  <c r="K1711" i="12" s="1"/>
  <c r="K1710" i="12" s="1"/>
  <c r="I1724" i="12"/>
  <c r="I1723" i="12" s="1"/>
  <c r="J1724" i="12"/>
  <c r="J1723" i="12" s="1"/>
  <c r="K1724" i="12"/>
  <c r="K1723" i="12" s="1"/>
  <c r="I1727" i="12"/>
  <c r="I1726" i="12" s="1"/>
  <c r="J1727" i="12"/>
  <c r="J1726" i="12" s="1"/>
  <c r="K1727" i="12"/>
  <c r="K1726" i="12" s="1"/>
  <c r="I1733" i="12"/>
  <c r="I1732" i="12" s="1"/>
  <c r="J1733" i="12"/>
  <c r="J1732" i="12" s="1"/>
  <c r="K1733" i="12"/>
  <c r="K1732" i="12" s="1"/>
  <c r="I1736" i="12"/>
  <c r="I1735" i="12" s="1"/>
  <c r="J1736" i="12"/>
  <c r="J1735" i="12" s="1"/>
  <c r="K1736" i="12"/>
  <c r="K1735" i="12" s="1"/>
  <c r="I1739" i="12"/>
  <c r="I1738" i="12" s="1"/>
  <c r="J1739" i="12"/>
  <c r="J1738" i="12" s="1"/>
  <c r="K1739" i="12"/>
  <c r="K1738" i="12" s="1"/>
  <c r="I1743" i="12"/>
  <c r="I1742" i="12" s="1"/>
  <c r="J1743" i="12"/>
  <c r="J1742" i="12" s="1"/>
  <c r="K1743" i="12"/>
  <c r="K1742" i="12" s="1"/>
  <c r="I1746" i="12"/>
  <c r="I1745" i="12" s="1"/>
  <c r="J1746" i="12"/>
  <c r="J1745" i="12" s="1"/>
  <c r="K1746" i="12"/>
  <c r="K1745" i="12" s="1"/>
  <c r="I1759" i="12"/>
  <c r="I1758" i="12" s="1"/>
  <c r="I1757" i="12" s="1"/>
  <c r="J1759" i="12"/>
  <c r="J1758" i="12" s="1"/>
  <c r="J1757" i="12" s="1"/>
  <c r="K1759" i="12"/>
  <c r="K1758" i="12" s="1"/>
  <c r="K1757" i="12" s="1"/>
  <c r="I1763" i="12"/>
  <c r="I1762" i="12" s="1"/>
  <c r="I1761" i="12" s="1"/>
  <c r="J1763" i="12"/>
  <c r="J1762" i="12" s="1"/>
  <c r="J1761" i="12" s="1"/>
  <c r="K1763" i="12"/>
  <c r="K1762" i="12" s="1"/>
  <c r="K1761" i="12" s="1"/>
  <c r="I1767" i="12"/>
  <c r="I1766" i="12" s="1"/>
  <c r="I1765" i="12" s="1"/>
  <c r="J1767" i="12"/>
  <c r="J1766" i="12" s="1"/>
  <c r="J1765" i="12" s="1"/>
  <c r="K1767" i="12"/>
  <c r="K1766" i="12" s="1"/>
  <c r="K1765" i="12" s="1"/>
  <c r="I1772" i="12"/>
  <c r="J1772" i="12"/>
  <c r="J1771" i="12" s="1"/>
  <c r="K1772" i="12"/>
  <c r="K1771" i="12" s="1"/>
  <c r="I1775" i="12"/>
  <c r="I1774" i="12" s="1"/>
  <c r="J1775" i="12"/>
  <c r="J1774" i="12" s="1"/>
  <c r="K1775" i="12"/>
  <c r="K1774" i="12" s="1"/>
  <c r="I1779" i="12"/>
  <c r="I1778" i="12" s="1"/>
  <c r="I1777" i="12" s="1"/>
  <c r="J1779" i="12"/>
  <c r="J1778" i="12" s="1"/>
  <c r="J1777" i="12" s="1"/>
  <c r="K1779" i="12"/>
  <c r="K1778" i="12" s="1"/>
  <c r="K1777" i="12" s="1"/>
  <c r="I1783" i="12"/>
  <c r="I1782" i="12" s="1"/>
  <c r="I1781" i="12" s="1"/>
  <c r="J1783" i="12"/>
  <c r="J1782" i="12" s="1"/>
  <c r="J1781" i="12" s="1"/>
  <c r="K1783" i="12"/>
  <c r="K1782" i="12" s="1"/>
  <c r="K1781" i="12" s="1"/>
  <c r="I1787" i="12"/>
  <c r="I1786" i="12" s="1"/>
  <c r="I1785" i="12" s="1"/>
  <c r="J1787" i="12"/>
  <c r="J1786" i="12" s="1"/>
  <c r="J1785" i="12" s="1"/>
  <c r="K1787" i="12"/>
  <c r="K1786" i="12" s="1"/>
  <c r="K1785" i="12" s="1"/>
  <c r="I1794" i="12"/>
  <c r="I1793" i="12" s="1"/>
  <c r="I1792" i="12" s="1"/>
  <c r="J1794" i="12"/>
  <c r="J1793" i="12" s="1"/>
  <c r="J1792" i="12" s="1"/>
  <c r="K1794" i="12"/>
  <c r="K1793" i="12" s="1"/>
  <c r="K1792" i="12" s="1"/>
  <c r="I1798" i="12"/>
  <c r="I1797" i="12" s="1"/>
  <c r="J1798" i="12"/>
  <c r="J1797" i="12" s="1"/>
  <c r="K1798" i="12"/>
  <c r="K1797" i="12" s="1"/>
  <c r="I1801" i="12"/>
  <c r="J1801" i="12"/>
  <c r="K1801" i="12"/>
  <c r="I1803" i="12"/>
  <c r="J1803" i="12"/>
  <c r="K1803" i="12"/>
  <c r="I1814" i="12"/>
  <c r="I1813" i="12" s="1"/>
  <c r="J1814" i="12"/>
  <c r="J1813" i="12" s="1"/>
  <c r="K1814" i="12"/>
  <c r="K1813" i="12" s="1"/>
  <c r="I1817" i="12"/>
  <c r="I1816" i="12" s="1"/>
  <c r="J1817" i="12"/>
  <c r="J1816" i="12" s="1"/>
  <c r="K1817" i="12"/>
  <c r="K1816" i="12" s="1"/>
  <c r="I1820" i="12"/>
  <c r="I1819" i="12" s="1"/>
  <c r="J1820" i="12"/>
  <c r="J1819" i="12" s="1"/>
  <c r="K1820" i="12"/>
  <c r="K1819" i="12" s="1"/>
  <c r="I1824" i="12"/>
  <c r="I1823" i="12" s="1"/>
  <c r="I1822" i="12" s="1"/>
  <c r="J1824" i="12"/>
  <c r="J1823" i="12" s="1"/>
  <c r="J1822" i="12" s="1"/>
  <c r="K1824" i="12"/>
  <c r="K1823" i="12" s="1"/>
  <c r="K1822" i="12" s="1"/>
  <c r="I1835" i="12"/>
  <c r="I1834" i="12" s="1"/>
  <c r="I1833" i="12" s="1"/>
  <c r="J1835" i="12"/>
  <c r="J1834" i="12" s="1"/>
  <c r="J1833" i="12" s="1"/>
  <c r="K1835" i="12"/>
  <c r="K1834" i="12" s="1"/>
  <c r="K1833" i="12" s="1"/>
  <c r="I1839" i="12"/>
  <c r="I1838" i="12" s="1"/>
  <c r="I1837" i="12" s="1"/>
  <c r="J1839" i="12"/>
  <c r="J1838" i="12" s="1"/>
  <c r="J1837" i="12" s="1"/>
  <c r="K1839" i="12"/>
  <c r="K1838" i="12" s="1"/>
  <c r="K1837" i="12" s="1"/>
  <c r="I1843" i="12"/>
  <c r="I1842" i="12" s="1"/>
  <c r="I1841" i="12" s="1"/>
  <c r="J1843" i="12"/>
  <c r="J1842" i="12" s="1"/>
  <c r="J1841" i="12" s="1"/>
  <c r="K1843" i="12"/>
  <c r="K1842" i="12" s="1"/>
  <c r="K1841" i="12" s="1"/>
  <c r="I1847" i="12"/>
  <c r="I1846" i="12" s="1"/>
  <c r="I1845" i="12" s="1"/>
  <c r="J1847" i="12"/>
  <c r="J1846" i="12" s="1"/>
  <c r="J1845" i="12" s="1"/>
  <c r="K1847" i="12"/>
  <c r="K1846" i="12" s="1"/>
  <c r="K1845" i="12" s="1"/>
  <c r="I1851" i="12"/>
  <c r="I1850" i="12" s="1"/>
  <c r="I1849" i="12" s="1"/>
  <c r="J1851" i="12"/>
  <c r="J1850" i="12" s="1"/>
  <c r="J1849" i="12" s="1"/>
  <c r="K1851" i="12"/>
  <c r="K1850" i="12" s="1"/>
  <c r="K1849" i="12" s="1"/>
  <c r="I1855" i="12"/>
  <c r="I1854" i="12" s="1"/>
  <c r="I1853" i="12" s="1"/>
  <c r="J1855" i="12"/>
  <c r="J1854" i="12" s="1"/>
  <c r="J1853" i="12" s="1"/>
  <c r="K1855" i="12"/>
  <c r="K1854" i="12" s="1"/>
  <c r="K1853" i="12" s="1"/>
  <c r="I1859" i="12"/>
  <c r="I1858" i="12" s="1"/>
  <c r="I1857" i="12" s="1"/>
  <c r="J1859" i="12"/>
  <c r="J1858" i="12" s="1"/>
  <c r="J1857" i="12" s="1"/>
  <c r="K1859" i="12"/>
  <c r="K1858" i="12" s="1"/>
  <c r="K1857" i="12" s="1"/>
  <c r="I1863" i="12"/>
  <c r="I1862" i="12" s="1"/>
  <c r="I1861" i="12" s="1"/>
  <c r="J1863" i="12"/>
  <c r="J1862" i="12" s="1"/>
  <c r="J1861" i="12" s="1"/>
  <c r="K1863" i="12"/>
  <c r="K1862" i="12" s="1"/>
  <c r="K1861" i="12" s="1"/>
  <c r="I1867" i="12"/>
  <c r="I1866" i="12" s="1"/>
  <c r="I1865" i="12" s="1"/>
  <c r="J1867" i="12"/>
  <c r="J1866" i="12" s="1"/>
  <c r="J1865" i="12" s="1"/>
  <c r="K1867" i="12"/>
  <c r="K1866" i="12" s="1"/>
  <c r="K1865" i="12" s="1"/>
  <c r="I1871" i="12"/>
  <c r="I1870" i="12" s="1"/>
  <c r="I1869" i="12" s="1"/>
  <c r="J1871" i="12"/>
  <c r="J1870" i="12" s="1"/>
  <c r="J1869" i="12" s="1"/>
  <c r="K1871" i="12"/>
  <c r="K1870" i="12" s="1"/>
  <c r="K1869" i="12" s="1"/>
  <c r="I1875" i="12"/>
  <c r="I1874" i="12" s="1"/>
  <c r="I1873" i="12" s="1"/>
  <c r="J1875" i="12"/>
  <c r="J1874" i="12" s="1"/>
  <c r="J1873" i="12" s="1"/>
  <c r="K1875" i="12"/>
  <c r="K1874" i="12" s="1"/>
  <c r="K1873" i="12" s="1"/>
  <c r="I1879" i="12"/>
  <c r="I1878" i="12" s="1"/>
  <c r="I1877" i="12" s="1"/>
  <c r="J1879" i="12"/>
  <c r="J1878" i="12" s="1"/>
  <c r="J1877" i="12" s="1"/>
  <c r="K1879" i="12"/>
  <c r="K1878" i="12" s="1"/>
  <c r="K1877" i="12" s="1"/>
  <c r="I1884" i="12"/>
  <c r="I1883" i="12" s="1"/>
  <c r="I1882" i="12" s="1"/>
  <c r="I1881" i="12" s="1"/>
  <c r="J1884" i="12"/>
  <c r="J1883" i="12" s="1"/>
  <c r="J1882" i="12" s="1"/>
  <c r="J1881" i="12" s="1"/>
  <c r="K1884" i="12"/>
  <c r="K1883" i="12" s="1"/>
  <c r="K1882" i="12" s="1"/>
  <c r="K1881" i="12" s="1"/>
  <c r="I1889" i="12"/>
  <c r="I1888" i="12" s="1"/>
  <c r="I1887" i="12" s="1"/>
  <c r="J1889" i="12"/>
  <c r="J1888" i="12" s="1"/>
  <c r="J1887" i="12" s="1"/>
  <c r="K1889" i="12"/>
  <c r="K1888" i="12" s="1"/>
  <c r="K1887" i="12" s="1"/>
  <c r="I1893" i="12"/>
  <c r="I1892" i="12" s="1"/>
  <c r="I1891" i="12" s="1"/>
  <c r="J1893" i="12"/>
  <c r="J1892" i="12" s="1"/>
  <c r="J1891" i="12" s="1"/>
  <c r="K1893" i="12"/>
  <c r="K1892" i="12" s="1"/>
  <c r="K1891" i="12" s="1"/>
  <c r="I1898" i="12"/>
  <c r="I1897" i="12" s="1"/>
  <c r="I1896" i="12" s="1"/>
  <c r="J1898" i="12"/>
  <c r="J1897" i="12" s="1"/>
  <c r="J1896" i="12" s="1"/>
  <c r="K1898" i="12"/>
  <c r="K1897" i="12" s="1"/>
  <c r="K1896" i="12" s="1"/>
  <c r="I1902" i="12"/>
  <c r="I1901" i="12" s="1"/>
  <c r="I1900" i="12" s="1"/>
  <c r="J1902" i="12"/>
  <c r="J1901" i="12" s="1"/>
  <c r="J1900" i="12" s="1"/>
  <c r="K1902" i="12"/>
  <c r="K1901" i="12" s="1"/>
  <c r="K1900" i="12" s="1"/>
  <c r="I1908" i="12"/>
  <c r="I1907" i="12" s="1"/>
  <c r="I1906" i="12" s="1"/>
  <c r="I1905" i="12" s="1"/>
  <c r="J1908" i="12"/>
  <c r="J1907" i="12" s="1"/>
  <c r="J1906" i="12" s="1"/>
  <c r="J1905" i="12" s="1"/>
  <c r="K1908" i="12"/>
  <c r="K1907" i="12" s="1"/>
  <c r="K1906" i="12" s="1"/>
  <c r="K1905" i="12" s="1"/>
  <c r="I1913" i="12"/>
  <c r="I1912" i="12" s="1"/>
  <c r="I1911" i="12" s="1"/>
  <c r="I1910" i="12" s="1"/>
  <c r="J1913" i="12"/>
  <c r="J1912" i="12" s="1"/>
  <c r="J1911" i="12" s="1"/>
  <c r="J1910" i="12" s="1"/>
  <c r="K1913" i="12"/>
  <c r="K1912" i="12" s="1"/>
  <c r="K1911" i="12" s="1"/>
  <c r="K1910" i="12" s="1"/>
  <c r="I1919" i="12"/>
  <c r="I1918" i="12" s="1"/>
  <c r="I1917" i="12" s="1"/>
  <c r="J1919" i="12"/>
  <c r="J1918" i="12" s="1"/>
  <c r="J1917" i="12" s="1"/>
  <c r="K1919" i="12"/>
  <c r="K1918" i="12" s="1"/>
  <c r="K1917" i="12" s="1"/>
  <c r="I1923" i="12"/>
  <c r="I1922" i="12" s="1"/>
  <c r="I1921" i="12" s="1"/>
  <c r="J1923" i="12"/>
  <c r="J1922" i="12" s="1"/>
  <c r="J1921" i="12" s="1"/>
  <c r="K1923" i="12"/>
  <c r="K1922" i="12" s="1"/>
  <c r="K1921" i="12" s="1"/>
  <c r="I1928" i="12"/>
  <c r="I1927" i="12" s="1"/>
  <c r="I1926" i="12" s="1"/>
  <c r="I1925" i="12" s="1"/>
  <c r="J1928" i="12"/>
  <c r="J1927" i="12" s="1"/>
  <c r="J1926" i="12" s="1"/>
  <c r="J1925" i="12" s="1"/>
  <c r="K1928" i="12"/>
  <c r="K1927" i="12" s="1"/>
  <c r="K1926" i="12" s="1"/>
  <c r="K1925" i="12" s="1"/>
  <c r="I1933" i="12"/>
  <c r="I1932" i="12" s="1"/>
  <c r="I1931" i="12" s="1"/>
  <c r="I1930" i="12" s="1"/>
  <c r="J1933" i="12"/>
  <c r="J1932" i="12" s="1"/>
  <c r="J1931" i="12" s="1"/>
  <c r="J1930" i="12" s="1"/>
  <c r="K1933" i="12"/>
  <c r="K1932" i="12" s="1"/>
  <c r="K1931" i="12" s="1"/>
  <c r="K1930" i="12" s="1"/>
  <c r="I1938" i="12"/>
  <c r="I1937" i="12" s="1"/>
  <c r="I1936" i="12" s="1"/>
  <c r="I1935" i="12" s="1"/>
  <c r="J1938" i="12"/>
  <c r="J1937" i="12" s="1"/>
  <c r="J1936" i="12" s="1"/>
  <c r="J1935" i="12" s="1"/>
  <c r="K1938" i="12"/>
  <c r="K1937" i="12" s="1"/>
  <c r="K1936" i="12" s="1"/>
  <c r="K1935" i="12" s="1"/>
  <c r="I1944" i="12"/>
  <c r="I1943" i="12" s="1"/>
  <c r="J1944" i="12"/>
  <c r="J1943" i="12" s="1"/>
  <c r="K1944" i="12"/>
  <c r="K1943" i="12" s="1"/>
  <c r="I1947" i="12"/>
  <c r="I1946" i="12" s="1"/>
  <c r="J1947" i="12"/>
  <c r="J1946" i="12" s="1"/>
  <c r="K1947" i="12"/>
  <c r="K1946" i="12" s="1"/>
  <c r="I1950" i="12"/>
  <c r="I1949" i="12" s="1"/>
  <c r="J1950" i="12"/>
  <c r="J1949" i="12" s="1"/>
  <c r="K1950" i="12"/>
  <c r="K1949" i="12" s="1"/>
  <c r="I1954" i="12"/>
  <c r="I1953" i="12" s="1"/>
  <c r="I1952" i="12" s="1"/>
  <c r="J1954" i="12"/>
  <c r="J1953" i="12" s="1"/>
  <c r="J1952" i="12" s="1"/>
  <c r="K1954" i="12"/>
  <c r="K1953" i="12" s="1"/>
  <c r="K1952" i="12" s="1"/>
  <c r="I1964" i="12"/>
  <c r="I1963" i="12" s="1"/>
  <c r="I1962" i="12" s="1"/>
  <c r="I1961" i="12" s="1"/>
  <c r="J1964" i="12"/>
  <c r="J1963" i="12" s="1"/>
  <c r="J1962" i="12" s="1"/>
  <c r="J1961" i="12" s="1"/>
  <c r="K1964" i="12"/>
  <c r="K1963" i="12" s="1"/>
  <c r="K1962" i="12" s="1"/>
  <c r="K1961" i="12" s="1"/>
  <c r="I1969" i="12"/>
  <c r="I1968" i="12" s="1"/>
  <c r="I1967" i="12" s="1"/>
  <c r="J1969" i="12"/>
  <c r="J1968" i="12" s="1"/>
  <c r="J1967" i="12" s="1"/>
  <c r="K1969" i="12"/>
  <c r="K1968" i="12" s="1"/>
  <c r="K1967" i="12" s="1"/>
  <c r="I1976" i="12"/>
  <c r="I1975" i="12" s="1"/>
  <c r="I1971" i="12" s="1"/>
  <c r="J1976" i="12"/>
  <c r="J1975" i="12" s="1"/>
  <c r="J1971" i="12" s="1"/>
  <c r="K1976" i="12"/>
  <c r="K1975" i="12" s="1"/>
  <c r="K1971" i="12" s="1"/>
  <c r="I1982" i="12"/>
  <c r="I1981" i="12" s="1"/>
  <c r="I1980" i="12" s="1"/>
  <c r="I1979" i="12" s="1"/>
  <c r="J1982" i="12"/>
  <c r="J1981" i="12" s="1"/>
  <c r="J1980" i="12" s="1"/>
  <c r="J1979" i="12" s="1"/>
  <c r="K1982" i="12"/>
  <c r="K1981" i="12" s="1"/>
  <c r="K1980" i="12" s="1"/>
  <c r="K1979" i="12" s="1"/>
  <c r="I1987" i="12"/>
  <c r="I1986" i="12" s="1"/>
  <c r="I1985" i="12" s="1"/>
  <c r="I1984" i="12" s="1"/>
  <c r="J1987" i="12"/>
  <c r="J1986" i="12" s="1"/>
  <c r="J1985" i="12" s="1"/>
  <c r="J1984" i="12" s="1"/>
  <c r="K1987" i="12"/>
  <c r="K1986" i="12" s="1"/>
  <c r="K1985" i="12" s="1"/>
  <c r="K1984" i="12" s="1"/>
  <c r="I1992" i="12"/>
  <c r="I1991" i="12" s="1"/>
  <c r="I1990" i="12" s="1"/>
  <c r="J1992" i="12"/>
  <c r="J1991" i="12" s="1"/>
  <c r="J1990" i="12" s="1"/>
  <c r="K1992" i="12"/>
  <c r="K1991" i="12" s="1"/>
  <c r="K1990" i="12" s="1"/>
  <c r="I1996" i="12"/>
  <c r="I1995" i="12" s="1"/>
  <c r="I1994" i="12" s="1"/>
  <c r="J1996" i="12"/>
  <c r="J1995" i="12" s="1"/>
  <c r="J1994" i="12" s="1"/>
  <c r="K1996" i="12"/>
  <c r="K1995" i="12" s="1"/>
  <c r="K1994" i="12" s="1"/>
  <c r="I2003" i="12"/>
  <c r="I2002" i="12" s="1"/>
  <c r="J2003" i="12"/>
  <c r="J2002" i="12" s="1"/>
  <c r="K2003" i="12"/>
  <c r="K2002" i="12" s="1"/>
  <c r="I2006" i="12"/>
  <c r="I2005" i="12" s="1"/>
  <c r="J2006" i="12"/>
  <c r="J2005" i="12" s="1"/>
  <c r="K2006" i="12"/>
  <c r="K2005" i="12" s="1"/>
  <c r="I2009" i="12"/>
  <c r="I2008" i="12" s="1"/>
  <c r="J2009" i="12"/>
  <c r="J2008" i="12" s="1"/>
  <c r="K2009" i="12"/>
  <c r="K2008" i="12" s="1"/>
  <c r="I2018" i="12"/>
  <c r="I2017" i="12" s="1"/>
  <c r="I2016" i="12" s="1"/>
  <c r="I2015" i="12" s="1"/>
  <c r="J2018" i="12"/>
  <c r="J2017" i="12" s="1"/>
  <c r="J2016" i="12" s="1"/>
  <c r="J2015" i="12" s="1"/>
  <c r="K2018" i="12"/>
  <c r="K2017" i="12" s="1"/>
  <c r="K2016" i="12" s="1"/>
  <c r="K2015" i="12" s="1"/>
  <c r="I2023" i="12"/>
  <c r="I2022" i="12" s="1"/>
  <c r="I2021" i="12" s="1"/>
  <c r="J2023" i="12"/>
  <c r="J2022" i="12" s="1"/>
  <c r="J2021" i="12" s="1"/>
  <c r="K2023" i="12"/>
  <c r="K2022" i="12" s="1"/>
  <c r="K2021" i="12" s="1"/>
  <c r="I2027" i="12"/>
  <c r="I2026" i="12" s="1"/>
  <c r="J2027" i="12"/>
  <c r="J2026" i="12" s="1"/>
  <c r="K2027" i="12"/>
  <c r="K2026" i="12" s="1"/>
  <c r="I2030" i="12"/>
  <c r="I2029" i="12" s="1"/>
  <c r="J2030" i="12"/>
  <c r="J2029" i="12" s="1"/>
  <c r="K2030" i="12"/>
  <c r="K2029" i="12" s="1"/>
  <c r="I2035" i="12"/>
  <c r="I2034" i="12" s="1"/>
  <c r="I2033" i="12" s="1"/>
  <c r="J2035" i="12"/>
  <c r="J2034" i="12" s="1"/>
  <c r="J2033" i="12" s="1"/>
  <c r="K2035" i="12"/>
  <c r="K2034" i="12" s="1"/>
  <c r="K2033" i="12" s="1"/>
  <c r="I2039" i="12"/>
  <c r="I2038" i="12" s="1"/>
  <c r="J2039" i="12"/>
  <c r="J2038" i="12" s="1"/>
  <c r="K2039" i="12"/>
  <c r="K2038" i="12" s="1"/>
  <c r="I2042" i="12"/>
  <c r="J2042" i="12"/>
  <c r="J2041" i="12" s="1"/>
  <c r="K2042" i="12"/>
  <c r="K2041" i="12" s="1"/>
  <c r="I2047" i="12"/>
  <c r="I2046" i="12" s="1"/>
  <c r="I2045" i="12" s="1"/>
  <c r="I2044" i="12" s="1"/>
  <c r="J2047" i="12"/>
  <c r="J2046" i="12" s="1"/>
  <c r="J2045" i="12" s="1"/>
  <c r="J2044" i="12" s="1"/>
  <c r="K2047" i="12"/>
  <c r="K2046" i="12" s="1"/>
  <c r="K2045" i="12" s="1"/>
  <c r="K2044" i="12" s="1"/>
  <c r="I2053" i="12"/>
  <c r="I2052" i="12" s="1"/>
  <c r="I2051" i="12" s="1"/>
  <c r="J2053" i="12"/>
  <c r="J2052" i="12" s="1"/>
  <c r="J2051" i="12" s="1"/>
  <c r="K2053" i="12"/>
  <c r="K2052" i="12" s="1"/>
  <c r="K2051" i="12" s="1"/>
  <c r="I2057" i="12"/>
  <c r="I2056" i="12" s="1"/>
  <c r="I2055" i="12" s="1"/>
  <c r="J2057" i="12"/>
  <c r="J2056" i="12" s="1"/>
  <c r="J2055" i="12" s="1"/>
  <c r="K2057" i="12"/>
  <c r="K2056" i="12" s="1"/>
  <c r="K2055" i="12" s="1"/>
  <c r="I2064" i="12"/>
  <c r="I2063" i="12" s="1"/>
  <c r="J2064" i="12"/>
  <c r="J2063" i="12" s="1"/>
  <c r="K2064" i="12"/>
  <c r="K2063" i="12" s="1"/>
  <c r="I2067" i="12"/>
  <c r="I2066" i="12" s="1"/>
  <c r="J2067" i="12"/>
  <c r="J2066" i="12" s="1"/>
  <c r="K2067" i="12"/>
  <c r="K2066" i="12" s="1"/>
  <c r="I2071" i="12"/>
  <c r="I2070" i="12" s="1"/>
  <c r="I2069" i="12" s="1"/>
  <c r="J2071" i="12"/>
  <c r="J2070" i="12" s="1"/>
  <c r="J2069" i="12" s="1"/>
  <c r="K2071" i="12"/>
  <c r="K2070" i="12" s="1"/>
  <c r="K2069" i="12" s="1"/>
  <c r="I2075" i="12"/>
  <c r="I2074" i="12" s="1"/>
  <c r="I2073" i="12" s="1"/>
  <c r="J2075" i="12"/>
  <c r="J2074" i="12" s="1"/>
  <c r="J2073" i="12" s="1"/>
  <c r="K2075" i="12"/>
  <c r="K2074" i="12" s="1"/>
  <c r="K2073" i="12" s="1"/>
  <c r="I2081" i="12"/>
  <c r="I2080" i="12" s="1"/>
  <c r="I2079" i="12" s="1"/>
  <c r="J2081" i="12"/>
  <c r="J2080" i="12" s="1"/>
  <c r="J2079" i="12" s="1"/>
  <c r="K2081" i="12"/>
  <c r="K2080" i="12" s="1"/>
  <c r="K2079" i="12" s="1"/>
  <c r="I2085" i="12"/>
  <c r="I2084" i="12" s="1"/>
  <c r="I2083" i="12" s="1"/>
  <c r="J2085" i="12"/>
  <c r="J2084" i="12" s="1"/>
  <c r="J2083" i="12" s="1"/>
  <c r="K2085" i="12"/>
  <c r="K2084" i="12" s="1"/>
  <c r="K2083" i="12" s="1"/>
  <c r="I2091" i="12"/>
  <c r="I2090" i="12" s="1"/>
  <c r="J2091" i="12"/>
  <c r="J2090" i="12" s="1"/>
  <c r="K2091" i="12"/>
  <c r="K2090" i="12" s="1"/>
  <c r="I2097" i="12"/>
  <c r="I2096" i="12" s="1"/>
  <c r="J2097" i="12"/>
  <c r="J2096" i="12" s="1"/>
  <c r="K2097" i="12"/>
  <c r="K2096" i="12" s="1"/>
  <c r="I2104" i="12"/>
  <c r="I2103" i="12" s="1"/>
  <c r="J2104" i="12"/>
  <c r="J2103" i="12" s="1"/>
  <c r="K2104" i="12"/>
  <c r="K2103" i="12" s="1"/>
  <c r="I2107" i="12"/>
  <c r="I2106" i="12" s="1"/>
  <c r="J2107" i="12"/>
  <c r="J2106" i="12" s="1"/>
  <c r="K2107" i="12"/>
  <c r="K2106" i="12" s="1"/>
  <c r="I2112" i="12"/>
  <c r="I2111" i="12" s="1"/>
  <c r="J2112" i="12"/>
  <c r="J2111" i="12" s="1"/>
  <c r="K2112" i="12"/>
  <c r="K2111" i="12" s="1"/>
  <c r="I2115" i="12"/>
  <c r="I2114" i="12" s="1"/>
  <c r="J2115" i="12"/>
  <c r="J2114" i="12" s="1"/>
  <c r="K2115" i="12"/>
  <c r="K2114" i="12" s="1"/>
  <c r="I2118" i="12"/>
  <c r="J2118" i="12"/>
  <c r="J2117" i="12" s="1"/>
  <c r="K2118" i="12"/>
  <c r="K2117" i="12" s="1"/>
  <c r="I2123" i="12"/>
  <c r="I2122" i="12" s="1"/>
  <c r="J2123" i="12"/>
  <c r="J2122" i="12" s="1"/>
  <c r="K2123" i="12"/>
  <c r="K2122" i="12" s="1"/>
  <c r="I2126" i="12"/>
  <c r="I2125" i="12" s="1"/>
  <c r="J2126" i="12"/>
  <c r="J2125" i="12" s="1"/>
  <c r="K2126" i="12"/>
  <c r="K2125" i="12" s="1"/>
  <c r="I2129" i="12"/>
  <c r="I2128" i="12" s="1"/>
  <c r="J2129" i="12"/>
  <c r="J2128" i="12" s="1"/>
  <c r="K2129" i="12"/>
  <c r="K2128" i="12" s="1"/>
  <c r="I2133" i="12"/>
  <c r="I2132" i="12" s="1"/>
  <c r="J2133" i="12"/>
  <c r="J2132" i="12" s="1"/>
  <c r="K2133" i="12"/>
  <c r="K2132" i="12" s="1"/>
  <c r="I2136" i="12"/>
  <c r="I2135" i="12" s="1"/>
  <c r="J2136" i="12"/>
  <c r="J2135" i="12" s="1"/>
  <c r="K2136" i="12"/>
  <c r="K2135" i="12" s="1"/>
  <c r="I2140" i="12"/>
  <c r="I2139" i="12" s="1"/>
  <c r="I2138" i="12" s="1"/>
  <c r="J2140" i="12"/>
  <c r="J2139" i="12" s="1"/>
  <c r="J2138" i="12" s="1"/>
  <c r="K2140" i="12"/>
  <c r="K2139" i="12" s="1"/>
  <c r="K2138" i="12" s="1"/>
  <c r="I2145" i="12"/>
  <c r="I2144" i="12" s="1"/>
  <c r="I2143" i="12" s="1"/>
  <c r="J2145" i="12"/>
  <c r="J2144" i="12" s="1"/>
  <c r="J2143" i="12" s="1"/>
  <c r="K2145" i="12"/>
  <c r="K2144" i="12" s="1"/>
  <c r="K2143" i="12" s="1"/>
  <c r="I2149" i="12"/>
  <c r="I2148" i="12" s="1"/>
  <c r="I2147" i="12" s="1"/>
  <c r="J2149" i="12"/>
  <c r="J2148" i="12" s="1"/>
  <c r="J2147" i="12" s="1"/>
  <c r="K2149" i="12"/>
  <c r="K2148" i="12" s="1"/>
  <c r="K2147" i="12" s="1"/>
  <c r="I2154" i="12"/>
  <c r="I2153" i="12" s="1"/>
  <c r="J2154" i="12"/>
  <c r="J2153" i="12" s="1"/>
  <c r="K2154" i="12"/>
  <c r="K2153" i="12" s="1"/>
  <c r="I2157" i="12"/>
  <c r="I2156" i="12" s="1"/>
  <c r="J2157" i="12"/>
  <c r="J2156" i="12" s="1"/>
  <c r="K2157" i="12"/>
  <c r="K2156" i="12" s="1"/>
  <c r="I2160" i="12"/>
  <c r="I2159" i="12" s="1"/>
  <c r="J2160" i="12"/>
  <c r="J2159" i="12" s="1"/>
  <c r="K2160" i="12"/>
  <c r="K2159" i="12" s="1"/>
  <c r="I2168" i="12"/>
  <c r="I2167" i="12" s="1"/>
  <c r="I2166" i="12" s="1"/>
  <c r="J2168" i="12"/>
  <c r="J2167" i="12" s="1"/>
  <c r="J2166" i="12" s="1"/>
  <c r="K2168" i="12"/>
  <c r="K2167" i="12" s="1"/>
  <c r="K2166" i="12" s="1"/>
  <c r="I2172" i="12"/>
  <c r="I2171" i="12" s="1"/>
  <c r="J2172" i="12"/>
  <c r="J2171" i="12" s="1"/>
  <c r="K2172" i="12"/>
  <c r="K2171" i="12" s="1"/>
  <c r="I2175" i="12"/>
  <c r="J2175" i="12"/>
  <c r="J2174" i="12" s="1"/>
  <c r="K2175" i="12"/>
  <c r="K2174" i="12" s="1"/>
  <c r="I2179" i="12"/>
  <c r="I2178" i="12" s="1"/>
  <c r="I2177" i="12" s="1"/>
  <c r="J2179" i="12"/>
  <c r="J2178" i="12" s="1"/>
  <c r="J2177" i="12" s="1"/>
  <c r="K2179" i="12"/>
  <c r="K2178" i="12" s="1"/>
  <c r="K2177" i="12" s="1"/>
  <c r="I2191" i="12"/>
  <c r="I2190" i="12" s="1"/>
  <c r="I2189" i="12" s="1"/>
  <c r="J2191" i="12"/>
  <c r="J2190" i="12" s="1"/>
  <c r="J2189" i="12" s="1"/>
  <c r="K2191" i="12"/>
  <c r="K2190" i="12" s="1"/>
  <c r="K2189" i="12" s="1"/>
  <c r="I2199" i="12"/>
  <c r="I2198" i="12" s="1"/>
  <c r="I2197" i="12" s="1"/>
  <c r="J2199" i="12"/>
  <c r="J2198" i="12" s="1"/>
  <c r="J2197" i="12" s="1"/>
  <c r="K2199" i="12"/>
  <c r="K2198" i="12" s="1"/>
  <c r="K2197" i="12" s="1"/>
  <c r="I2203" i="12"/>
  <c r="I2202" i="12" s="1"/>
  <c r="I2201" i="12" s="1"/>
  <c r="J2203" i="12"/>
  <c r="J2202" i="12" s="1"/>
  <c r="J2201" i="12" s="1"/>
  <c r="K2203" i="12"/>
  <c r="K2202" i="12" s="1"/>
  <c r="K2201" i="12" s="1"/>
  <c r="I2207" i="12"/>
  <c r="J2207" i="12"/>
  <c r="J2206" i="12" s="1"/>
  <c r="J2205" i="12" s="1"/>
  <c r="K2207" i="12"/>
  <c r="K2206" i="12" s="1"/>
  <c r="K2205" i="12" s="1"/>
  <c r="I2211" i="12"/>
  <c r="I2210" i="12" s="1"/>
  <c r="I2209" i="12" s="1"/>
  <c r="J2211" i="12"/>
  <c r="J2210" i="12" s="1"/>
  <c r="J2209" i="12" s="1"/>
  <c r="K2211" i="12"/>
  <c r="K2210" i="12" s="1"/>
  <c r="K2209" i="12" s="1"/>
  <c r="I2215" i="12"/>
  <c r="I2214" i="12" s="1"/>
  <c r="J2215" i="12"/>
  <c r="J2214" i="12" s="1"/>
  <c r="K2215" i="12"/>
  <c r="K2214" i="12" s="1"/>
  <c r="I2218" i="12"/>
  <c r="I2217" i="12" s="1"/>
  <c r="J2218" i="12"/>
  <c r="J2217" i="12" s="1"/>
  <c r="K2218" i="12"/>
  <c r="K2217" i="12" s="1"/>
  <c r="I2222" i="12"/>
  <c r="I2221" i="12" s="1"/>
  <c r="J2222" i="12"/>
  <c r="J2221" i="12" s="1"/>
  <c r="K2222" i="12"/>
  <c r="K2221" i="12" s="1"/>
  <c r="I2225" i="12"/>
  <c r="I2224" i="12" s="1"/>
  <c r="J2225" i="12"/>
  <c r="J2224" i="12" s="1"/>
  <c r="K2225" i="12"/>
  <c r="K2224" i="12" s="1"/>
  <c r="I2228" i="12"/>
  <c r="I2227" i="12" s="1"/>
  <c r="J2228" i="12"/>
  <c r="J2227" i="12" s="1"/>
  <c r="K2228" i="12"/>
  <c r="K2227" i="12" s="1"/>
  <c r="I2232" i="12"/>
  <c r="I2231" i="12" s="1"/>
  <c r="I2230" i="12" s="1"/>
  <c r="J2232" i="12"/>
  <c r="J2231" i="12" s="1"/>
  <c r="J2230" i="12" s="1"/>
  <c r="K2232" i="12"/>
  <c r="K2231" i="12" s="1"/>
  <c r="K2230" i="12" s="1"/>
  <c r="I2236" i="12"/>
  <c r="I2235" i="12" s="1"/>
  <c r="I2234" i="12" s="1"/>
  <c r="J2236" i="12"/>
  <c r="J2235" i="12" s="1"/>
  <c r="J2234" i="12" s="1"/>
  <c r="K2236" i="12"/>
  <c r="K2235" i="12" s="1"/>
  <c r="K2234" i="12" s="1"/>
  <c r="I2240" i="12"/>
  <c r="J2240" i="12"/>
  <c r="K2240" i="12"/>
  <c r="I2242" i="12"/>
  <c r="J2242" i="12"/>
  <c r="K2242" i="12"/>
  <c r="I2246" i="12"/>
  <c r="I2245" i="12" s="1"/>
  <c r="I2244" i="12" s="1"/>
  <c r="J2246" i="12"/>
  <c r="J2245" i="12" s="1"/>
  <c r="J2244" i="12" s="1"/>
  <c r="K2246" i="12"/>
  <c r="K2245" i="12" s="1"/>
  <c r="K2244" i="12" s="1"/>
  <c r="I2250" i="12"/>
  <c r="I2249" i="12" s="1"/>
  <c r="I2248" i="12" s="1"/>
  <c r="J2250" i="12"/>
  <c r="J2249" i="12" s="1"/>
  <c r="J2248" i="12" s="1"/>
  <c r="K2250" i="12"/>
  <c r="K2249" i="12" s="1"/>
  <c r="K2248" i="12" s="1"/>
  <c r="I2254" i="12"/>
  <c r="I2253" i="12" s="1"/>
  <c r="I2252" i="12" s="1"/>
  <c r="J2254" i="12"/>
  <c r="J2253" i="12" s="1"/>
  <c r="J2252" i="12" s="1"/>
  <c r="K2254" i="12"/>
  <c r="K2253" i="12" s="1"/>
  <c r="K2252" i="12" s="1"/>
  <c r="I2258" i="12"/>
  <c r="I2257" i="12" s="1"/>
  <c r="I2256" i="12" s="1"/>
  <c r="J2258" i="12"/>
  <c r="J2257" i="12" s="1"/>
  <c r="J2256" i="12" s="1"/>
  <c r="K2258" i="12"/>
  <c r="K2257" i="12" s="1"/>
  <c r="K2256" i="12" s="1"/>
  <c r="I2262" i="12"/>
  <c r="I2261" i="12" s="1"/>
  <c r="I2260" i="12" s="1"/>
  <c r="J2262" i="12"/>
  <c r="J2261" i="12" s="1"/>
  <c r="J2260" i="12" s="1"/>
  <c r="K2262" i="12"/>
  <c r="K2261" i="12" s="1"/>
  <c r="K2260" i="12" s="1"/>
  <c r="I2266" i="12"/>
  <c r="I2265" i="12" s="1"/>
  <c r="J2266" i="12"/>
  <c r="J2265" i="12" s="1"/>
  <c r="K2266" i="12"/>
  <c r="K2265" i="12" s="1"/>
  <c r="I2269" i="12"/>
  <c r="I2268" i="12" s="1"/>
  <c r="J2269" i="12"/>
  <c r="J2268" i="12" s="1"/>
  <c r="K2269" i="12"/>
  <c r="K2268" i="12" s="1"/>
  <c r="I2273" i="12"/>
  <c r="I2272" i="12" s="1"/>
  <c r="I2271" i="12" s="1"/>
  <c r="J2273" i="12"/>
  <c r="J2272" i="12" s="1"/>
  <c r="J2271" i="12" s="1"/>
  <c r="K2273" i="12"/>
  <c r="K2272" i="12" s="1"/>
  <c r="K2271" i="12" s="1"/>
  <c r="I2277" i="12"/>
  <c r="I2276" i="12" s="1"/>
  <c r="I2275" i="12" s="1"/>
  <c r="J2277" i="12"/>
  <c r="J2276" i="12" s="1"/>
  <c r="J2275" i="12" s="1"/>
  <c r="K2277" i="12"/>
  <c r="K2276" i="12" s="1"/>
  <c r="K2275" i="12" s="1"/>
  <c r="I2281" i="12"/>
  <c r="I2280" i="12" s="1"/>
  <c r="J2281" i="12"/>
  <c r="J2280" i="12" s="1"/>
  <c r="K2281" i="12"/>
  <c r="K2280" i="12" s="1"/>
  <c r="I2284" i="12"/>
  <c r="I2283" i="12" s="1"/>
  <c r="J2284" i="12"/>
  <c r="J2283" i="12" s="1"/>
  <c r="K2284" i="12"/>
  <c r="K2283" i="12" s="1"/>
  <c r="I2288" i="12"/>
  <c r="I2287" i="12" s="1"/>
  <c r="I2286" i="12" s="1"/>
  <c r="J2288" i="12"/>
  <c r="J2287" i="12" s="1"/>
  <c r="J2286" i="12" s="1"/>
  <c r="K2288" i="12"/>
  <c r="K2287" i="12" s="1"/>
  <c r="K2286" i="12" s="1"/>
  <c r="I2292" i="12"/>
  <c r="I2291" i="12" s="1"/>
  <c r="I2290" i="12" s="1"/>
  <c r="J2292" i="12"/>
  <c r="J2291" i="12" s="1"/>
  <c r="J2290" i="12" s="1"/>
  <c r="K2292" i="12"/>
  <c r="K2291" i="12" s="1"/>
  <c r="K2290" i="12" s="1"/>
  <c r="I2296" i="12"/>
  <c r="I2295" i="12" s="1"/>
  <c r="J2296" i="12"/>
  <c r="J2295" i="12" s="1"/>
  <c r="K2296" i="12"/>
  <c r="K2295" i="12" s="1"/>
  <c r="I2299" i="12"/>
  <c r="I2298" i="12" s="1"/>
  <c r="J2299" i="12"/>
  <c r="J2298" i="12" s="1"/>
  <c r="K2299" i="12"/>
  <c r="K2298" i="12" s="1"/>
  <c r="I2302" i="12"/>
  <c r="I2301" i="12" s="1"/>
  <c r="J2302" i="12"/>
  <c r="J2301" i="12" s="1"/>
  <c r="K2302" i="12"/>
  <c r="K2301" i="12" s="1"/>
  <c r="I2306" i="12"/>
  <c r="I2305" i="12" s="1"/>
  <c r="I2304" i="12" s="1"/>
  <c r="J2306" i="12"/>
  <c r="J2305" i="12" s="1"/>
  <c r="J2304" i="12" s="1"/>
  <c r="K2306" i="12"/>
  <c r="K2305" i="12" s="1"/>
  <c r="K2304" i="12" s="1"/>
  <c r="I2310" i="12"/>
  <c r="I2309" i="12" s="1"/>
  <c r="I2308" i="12" s="1"/>
  <c r="J2310" i="12"/>
  <c r="J2309" i="12" s="1"/>
  <c r="J2308" i="12" s="1"/>
  <c r="K2310" i="12"/>
  <c r="K2309" i="12" s="1"/>
  <c r="K2308" i="12" s="1"/>
  <c r="I2314" i="12"/>
  <c r="I2313" i="12" s="1"/>
  <c r="I2312" i="12" s="1"/>
  <c r="J2314" i="12"/>
  <c r="J2313" i="12" s="1"/>
  <c r="J2312" i="12" s="1"/>
  <c r="K2314" i="12"/>
  <c r="K2313" i="12" s="1"/>
  <c r="K2312" i="12" s="1"/>
  <c r="I2318" i="12"/>
  <c r="I2317" i="12" s="1"/>
  <c r="I2316" i="12" s="1"/>
  <c r="J2318" i="12"/>
  <c r="J2317" i="12" s="1"/>
  <c r="J2316" i="12" s="1"/>
  <c r="K2318" i="12"/>
  <c r="K2317" i="12" s="1"/>
  <c r="K2316" i="12" s="1"/>
  <c r="I2322" i="12"/>
  <c r="I2321" i="12" s="1"/>
  <c r="J2322" i="12"/>
  <c r="J2321" i="12" s="1"/>
  <c r="K2322" i="12"/>
  <c r="K2321" i="12" s="1"/>
  <c r="I2325" i="12"/>
  <c r="I2324" i="12" s="1"/>
  <c r="J2325" i="12"/>
  <c r="J2324" i="12" s="1"/>
  <c r="K2325" i="12"/>
  <c r="K2324" i="12" s="1"/>
  <c r="I2331" i="12"/>
  <c r="I2330" i="12" s="1"/>
  <c r="I2329" i="12" s="1"/>
  <c r="J2331" i="12"/>
  <c r="J2330" i="12" s="1"/>
  <c r="J2329" i="12" s="1"/>
  <c r="K2331" i="12"/>
  <c r="K2330" i="12" s="1"/>
  <c r="K2329" i="12" s="1"/>
  <c r="I2335" i="12"/>
  <c r="I2334" i="12" s="1"/>
  <c r="I2333" i="12" s="1"/>
  <c r="J2335" i="12"/>
  <c r="J2334" i="12" s="1"/>
  <c r="J2333" i="12" s="1"/>
  <c r="K2335" i="12"/>
  <c r="K2334" i="12" s="1"/>
  <c r="K2333" i="12" s="1"/>
  <c r="I2340" i="12"/>
  <c r="I2339" i="12" s="1"/>
  <c r="I2338" i="12" s="1"/>
  <c r="J2340" i="12"/>
  <c r="J2339" i="12" s="1"/>
  <c r="J2338" i="12" s="1"/>
  <c r="K2340" i="12"/>
  <c r="K2339" i="12" s="1"/>
  <c r="K2338" i="12" s="1"/>
  <c r="I2344" i="12"/>
  <c r="I2343" i="12" s="1"/>
  <c r="J2344" i="12"/>
  <c r="J2343" i="12" s="1"/>
  <c r="K2344" i="12"/>
  <c r="K2343" i="12" s="1"/>
  <c r="I2347" i="12"/>
  <c r="I2346" i="12" s="1"/>
  <c r="J2347" i="12"/>
  <c r="J2346" i="12" s="1"/>
  <c r="K2347" i="12"/>
  <c r="K2346" i="12" s="1"/>
  <c r="I2353" i="12"/>
  <c r="I2352" i="12" s="1"/>
  <c r="I2351" i="12" s="1"/>
  <c r="I2350" i="12" s="1"/>
  <c r="J2353" i="12"/>
  <c r="J2352" i="12" s="1"/>
  <c r="J2351" i="12" s="1"/>
  <c r="J2350" i="12" s="1"/>
  <c r="K2353" i="12"/>
  <c r="K2352" i="12" s="1"/>
  <c r="K2351" i="12" s="1"/>
  <c r="K2350" i="12" s="1"/>
  <c r="I2358" i="12"/>
  <c r="I2357" i="12" s="1"/>
  <c r="I2356" i="12" s="1"/>
  <c r="J2358" i="12"/>
  <c r="J2357" i="12" s="1"/>
  <c r="J2356" i="12" s="1"/>
  <c r="K2358" i="12"/>
  <c r="K2357" i="12" s="1"/>
  <c r="K2356" i="12" s="1"/>
  <c r="I2362" i="12"/>
  <c r="I2361" i="12" s="1"/>
  <c r="J2362" i="12"/>
  <c r="J2361" i="12" s="1"/>
  <c r="K2362" i="12"/>
  <c r="K2361" i="12" s="1"/>
  <c r="I2365" i="12"/>
  <c r="I2364" i="12" s="1"/>
  <c r="J2365" i="12"/>
  <c r="J2364" i="12" s="1"/>
  <c r="K2365" i="12"/>
  <c r="K2364" i="12" s="1"/>
  <c r="I2368" i="12"/>
  <c r="I2367" i="12" s="1"/>
  <c r="J2368" i="12"/>
  <c r="J2367" i="12" s="1"/>
  <c r="K2368" i="12"/>
  <c r="K2367" i="12" s="1"/>
  <c r="I2374" i="12"/>
  <c r="I2373" i="12" s="1"/>
  <c r="I2372" i="12" s="1"/>
  <c r="I2371" i="12" s="1"/>
  <c r="J2374" i="12"/>
  <c r="J2373" i="12" s="1"/>
  <c r="J2372" i="12" s="1"/>
  <c r="J2371" i="12" s="1"/>
  <c r="K2374" i="12"/>
  <c r="K2373" i="12" s="1"/>
  <c r="K2372" i="12" s="1"/>
  <c r="K2371" i="12" s="1"/>
  <c r="I2379" i="12"/>
  <c r="I2378" i="12" s="1"/>
  <c r="I2377" i="12" s="1"/>
  <c r="J2379" i="12"/>
  <c r="J2378" i="12" s="1"/>
  <c r="J2377" i="12" s="1"/>
  <c r="K2379" i="12"/>
  <c r="K2378" i="12" s="1"/>
  <c r="K2377" i="12" s="1"/>
  <c r="I2383" i="12"/>
  <c r="I2382" i="12" s="1"/>
  <c r="J2383" i="12"/>
  <c r="J2382" i="12" s="1"/>
  <c r="K2383" i="12"/>
  <c r="K2382" i="12" s="1"/>
  <c r="I2386" i="12"/>
  <c r="I2385" i="12" s="1"/>
  <c r="J2386" i="12"/>
  <c r="J2385" i="12" s="1"/>
  <c r="K2386" i="12"/>
  <c r="K2385" i="12" s="1"/>
  <c r="I2392" i="12"/>
  <c r="I2391" i="12" s="1"/>
  <c r="I2390" i="12" s="1"/>
  <c r="I2389" i="12" s="1"/>
  <c r="J2392" i="12"/>
  <c r="J2391" i="12" s="1"/>
  <c r="J2390" i="12" s="1"/>
  <c r="J2389" i="12" s="1"/>
  <c r="K2392" i="12"/>
  <c r="K2391" i="12" s="1"/>
  <c r="K2390" i="12" s="1"/>
  <c r="K2389" i="12" s="1"/>
  <c r="I2397" i="12"/>
  <c r="I2396" i="12" s="1"/>
  <c r="I2395" i="12" s="1"/>
  <c r="J2397" i="12"/>
  <c r="J2396" i="12" s="1"/>
  <c r="J2395" i="12" s="1"/>
  <c r="K2397" i="12"/>
  <c r="K2396" i="12" s="1"/>
  <c r="K2395" i="12" s="1"/>
  <c r="I2401" i="12"/>
  <c r="I2400" i="12" s="1"/>
  <c r="J2401" i="12"/>
  <c r="J2400" i="12" s="1"/>
  <c r="K2401" i="12"/>
  <c r="K2400" i="12" s="1"/>
  <c r="I2404" i="12"/>
  <c r="I2403" i="12" s="1"/>
  <c r="J2404" i="12"/>
  <c r="J2403" i="12" s="1"/>
  <c r="K2404" i="12"/>
  <c r="K2403" i="12" s="1"/>
  <c r="I2407" i="12"/>
  <c r="I2406" i="12" s="1"/>
  <c r="J2407" i="12"/>
  <c r="J2406" i="12" s="1"/>
  <c r="K2407" i="12"/>
  <c r="K2406" i="12" s="1"/>
  <c r="I2412" i="12"/>
  <c r="I2411" i="12" s="1"/>
  <c r="I2410" i="12" s="1"/>
  <c r="J2412" i="12"/>
  <c r="J2411" i="12" s="1"/>
  <c r="J2410" i="12" s="1"/>
  <c r="K2412" i="12"/>
  <c r="K2411" i="12" s="1"/>
  <c r="K2410" i="12" s="1"/>
  <c r="I2425" i="12"/>
  <c r="I2424" i="12" s="1"/>
  <c r="J2425" i="12"/>
  <c r="J2424" i="12" s="1"/>
  <c r="K2425" i="12"/>
  <c r="K2424" i="12" s="1"/>
  <c r="I2436" i="12"/>
  <c r="I2435" i="12" s="1"/>
  <c r="J2436" i="12"/>
  <c r="J2435" i="12" s="1"/>
  <c r="K2436" i="12"/>
  <c r="K2435" i="12" s="1"/>
  <c r="I2448" i="12"/>
  <c r="I2447" i="12" s="1"/>
  <c r="J2448" i="12"/>
  <c r="J2447" i="12" s="1"/>
  <c r="K2448" i="12"/>
  <c r="K2447" i="12" s="1"/>
  <c r="I2454" i="12"/>
  <c r="I2453" i="12" s="1"/>
  <c r="I2452" i="12" s="1"/>
  <c r="J2454" i="12"/>
  <c r="J2453" i="12" s="1"/>
  <c r="J2452" i="12" s="1"/>
  <c r="K2454" i="12"/>
  <c r="K2453" i="12" s="1"/>
  <c r="K2452" i="12" s="1"/>
  <c r="I2458" i="12"/>
  <c r="I2457" i="12" s="1"/>
  <c r="J2458" i="12"/>
  <c r="J2457" i="12" s="1"/>
  <c r="K2458" i="12"/>
  <c r="K2457" i="12" s="1"/>
  <c r="I2461" i="12"/>
  <c r="I2460" i="12" s="1"/>
  <c r="J2461" i="12"/>
  <c r="J2460" i="12" s="1"/>
  <c r="K2461" i="12"/>
  <c r="K2460" i="12" s="1"/>
  <c r="I2464" i="12"/>
  <c r="I2463" i="12" s="1"/>
  <c r="J2464" i="12"/>
  <c r="J2463" i="12" s="1"/>
  <c r="K2464" i="12"/>
  <c r="K2463" i="12" s="1"/>
  <c r="I2470" i="12"/>
  <c r="I2469" i="12" s="1"/>
  <c r="I2468" i="12" s="1"/>
  <c r="I2467" i="12" s="1"/>
  <c r="J2470" i="12"/>
  <c r="J2469" i="12" s="1"/>
  <c r="J2468" i="12" s="1"/>
  <c r="J2467" i="12" s="1"/>
  <c r="K2470" i="12"/>
  <c r="K2469" i="12" s="1"/>
  <c r="K2468" i="12" s="1"/>
  <c r="K2467" i="12" s="1"/>
  <c r="I2475" i="12"/>
  <c r="I2474" i="12" s="1"/>
  <c r="I2473" i="12" s="1"/>
  <c r="I2472" i="12" s="1"/>
  <c r="J2475" i="12"/>
  <c r="J2474" i="12" s="1"/>
  <c r="J2473" i="12" s="1"/>
  <c r="J2472" i="12" s="1"/>
  <c r="K2475" i="12"/>
  <c r="K2474" i="12" s="1"/>
  <c r="K2473" i="12" s="1"/>
  <c r="K2472" i="12" s="1"/>
  <c r="I2480" i="12"/>
  <c r="I2479" i="12" s="1"/>
  <c r="I2478" i="12" s="1"/>
  <c r="I2477" i="12" s="1"/>
  <c r="J2480" i="12"/>
  <c r="J2479" i="12" s="1"/>
  <c r="J2478" i="12" s="1"/>
  <c r="J2477" i="12" s="1"/>
  <c r="K2480" i="12"/>
  <c r="K2479" i="12" s="1"/>
  <c r="K2478" i="12" s="1"/>
  <c r="K2477" i="12" s="1"/>
  <c r="I2486" i="12"/>
  <c r="I2485" i="12" s="1"/>
  <c r="J2486" i="12"/>
  <c r="J2485" i="12" s="1"/>
  <c r="K2486" i="12"/>
  <c r="K2485" i="12" s="1"/>
  <c r="I2489" i="12"/>
  <c r="I2488" i="12" s="1"/>
  <c r="J2489" i="12"/>
  <c r="J2488" i="12" s="1"/>
  <c r="K2489" i="12"/>
  <c r="K2488" i="12" s="1"/>
  <c r="I2492" i="12"/>
  <c r="I2491" i="12" s="1"/>
  <c r="J2492" i="12"/>
  <c r="J2491" i="12" s="1"/>
  <c r="K2492" i="12"/>
  <c r="K2491" i="12" s="1"/>
  <c r="K1528" i="12" l="1"/>
  <c r="J1528" i="12"/>
  <c r="K2050" i="12"/>
  <c r="K2049" i="12" s="1"/>
  <c r="I2342" i="12"/>
  <c r="I2337" i="12" s="1"/>
  <c r="K2213" i="12"/>
  <c r="K642" i="12"/>
  <c r="K641" i="12" s="1"/>
  <c r="J131" i="12"/>
  <c r="I2328" i="12"/>
  <c r="K2279" i="12"/>
  <c r="J2025" i="12"/>
  <c r="J2020" i="12" s="1"/>
  <c r="K1800" i="12"/>
  <c r="K1796" i="12" s="1"/>
  <c r="K1791" i="12" s="1"/>
  <c r="K1790" i="12" s="1"/>
  <c r="K2360" i="12"/>
  <c r="K2355" i="12" s="1"/>
  <c r="K2349" i="12" s="1"/>
  <c r="K2342" i="12"/>
  <c r="K2337" i="12" s="1"/>
  <c r="K1576" i="12"/>
  <c r="K712" i="12"/>
  <c r="K708" i="12" s="1"/>
  <c r="J692" i="12"/>
  <c r="J691" i="12" s="1"/>
  <c r="K360" i="12"/>
  <c r="K359" i="12" s="1"/>
  <c r="K2423" i="12"/>
  <c r="K2409" i="12" s="1"/>
  <c r="J235" i="12"/>
  <c r="J234" i="12" s="1"/>
  <c r="I212" i="12"/>
  <c r="I211" i="12" s="1"/>
  <c r="K674" i="12"/>
  <c r="K673" i="12" s="1"/>
  <c r="J2152" i="12"/>
  <c r="K1705" i="12"/>
  <c r="J1123" i="12"/>
  <c r="I886" i="12"/>
  <c r="I757" i="12"/>
  <c r="I235" i="12"/>
  <c r="I234" i="12" s="1"/>
  <c r="K2239" i="12"/>
  <c r="K2238" i="12" s="1"/>
  <c r="J1705" i="12"/>
  <c r="K1688" i="12"/>
  <c r="K1620" i="12"/>
  <c r="K1610" i="12" s="1"/>
  <c r="K1598" i="12" s="1"/>
  <c r="J1385" i="12"/>
  <c r="J1384" i="12" s="1"/>
  <c r="J1383" i="12" s="1"/>
  <c r="J784" i="12"/>
  <c r="J783" i="12" s="1"/>
  <c r="I642" i="12"/>
  <c r="I641" i="12" s="1"/>
  <c r="K458" i="12"/>
  <c r="K457" i="12" s="1"/>
  <c r="K212" i="12"/>
  <c r="K211" i="12" s="1"/>
  <c r="J151" i="12"/>
  <c r="J75" i="12"/>
  <c r="J70" i="12" s="1"/>
  <c r="I2320" i="12"/>
  <c r="J2239" i="12"/>
  <c r="J2238" i="12" s="1"/>
  <c r="I729" i="12"/>
  <c r="I728" i="12" s="1"/>
  <c r="K692" i="12"/>
  <c r="K691" i="12" s="1"/>
  <c r="J563" i="12"/>
  <c r="J562" i="12" s="1"/>
  <c r="K424" i="12"/>
  <c r="K423" i="12" s="1"/>
  <c r="I412" i="12"/>
  <c r="I411" i="12" s="1"/>
  <c r="K406" i="12"/>
  <c r="K405" i="12" s="1"/>
  <c r="K235" i="12"/>
  <c r="K234" i="12" s="1"/>
  <c r="J65" i="12"/>
  <c r="J61" i="12" s="1"/>
  <c r="K52" i="12"/>
  <c r="K51" i="12" s="1"/>
  <c r="J2399" i="12"/>
  <c r="J2394" i="12" s="1"/>
  <c r="I2239" i="12"/>
  <c r="I2238" i="12" s="1"/>
  <c r="K2121" i="12"/>
  <c r="J1080" i="12"/>
  <c r="J1079" i="12" s="1"/>
  <c r="I969" i="12"/>
  <c r="I968" i="12" s="1"/>
  <c r="I774" i="12"/>
  <c r="I767" i="12" s="1"/>
  <c r="K658" i="12"/>
  <c r="K648" i="12" s="1"/>
  <c r="K647" i="12" s="1"/>
  <c r="K603" i="12"/>
  <c r="K602" i="12" s="1"/>
  <c r="J547" i="12"/>
  <c r="J546" i="12" s="1"/>
  <c r="J545" i="12" s="1"/>
  <c r="J544" i="12" s="1"/>
  <c r="I547" i="12"/>
  <c r="I546" i="12" s="1"/>
  <c r="I545" i="12" s="1"/>
  <c r="I544" i="12" s="1"/>
  <c r="J406" i="12"/>
  <c r="J405" i="12" s="1"/>
  <c r="K287" i="12"/>
  <c r="K286" i="12" s="1"/>
  <c r="J280" i="12"/>
  <c r="J279" i="12" s="1"/>
  <c r="J264" i="12"/>
  <c r="J263" i="12" s="1"/>
  <c r="J254" i="12" s="1"/>
  <c r="I102" i="12"/>
  <c r="I101" i="12" s="1"/>
  <c r="I100" i="12" s="1"/>
  <c r="I89" i="12" s="1"/>
  <c r="J2381" i="12"/>
  <c r="J2376" i="12" s="1"/>
  <c r="J2370" i="12" s="1"/>
  <c r="J2294" i="12"/>
  <c r="K2131" i="12"/>
  <c r="J2078" i="12"/>
  <c r="J2077" i="12" s="1"/>
  <c r="J2050" i="12"/>
  <c r="J2049" i="12" s="1"/>
  <c r="K784" i="12"/>
  <c r="K783" i="12" s="1"/>
  <c r="J729" i="12"/>
  <c r="J728" i="12" s="1"/>
  <c r="K467" i="12"/>
  <c r="K463" i="12" s="1"/>
  <c r="K189" i="12"/>
  <c r="K2001" i="12"/>
  <c r="K2000" i="12" s="1"/>
  <c r="K1916" i="12"/>
  <c r="K1915" i="12" s="1"/>
  <c r="K2170" i="12"/>
  <c r="I1966" i="12"/>
  <c r="I1960" i="12" s="1"/>
  <c r="J736" i="12"/>
  <c r="K2220" i="12"/>
  <c r="I2131" i="12"/>
  <c r="I2102" i="12"/>
  <c r="I1895" i="12"/>
  <c r="I1667" i="12"/>
  <c r="I1666" i="12" s="1"/>
  <c r="I1660" i="12" s="1"/>
  <c r="J1168" i="12"/>
  <c r="I1113" i="12"/>
  <c r="J774" i="12"/>
  <c r="J767" i="12" s="1"/>
  <c r="J585" i="12"/>
  <c r="J584" i="12" s="1"/>
  <c r="J458" i="12"/>
  <c r="J457" i="12" s="1"/>
  <c r="K430" i="12"/>
  <c r="K429" i="12" s="1"/>
  <c r="K412" i="12"/>
  <c r="K411" i="12" s="1"/>
  <c r="I406" i="12"/>
  <c r="I405" i="12" s="1"/>
  <c r="K264" i="12"/>
  <c r="K263" i="12" s="1"/>
  <c r="K254" i="12" s="1"/>
  <c r="J249" i="12"/>
  <c r="J248" i="12" s="1"/>
  <c r="I496" i="12"/>
  <c r="K141" i="12"/>
  <c r="I2213" i="12"/>
  <c r="J2131" i="12"/>
  <c r="K1989" i="12"/>
  <c r="K1978" i="12" s="1"/>
  <c r="I1942" i="12"/>
  <c r="I1941" i="12" s="1"/>
  <c r="I1940" i="12" s="1"/>
  <c r="I1904" i="12"/>
  <c r="J1800" i="12"/>
  <c r="J1796" i="12" s="1"/>
  <c r="J1791" i="12" s="1"/>
  <c r="J1790" i="12" s="1"/>
  <c r="I1620" i="12"/>
  <c r="I1610" i="12" s="1"/>
  <c r="I1598" i="12" s="1"/>
  <c r="K812" i="12"/>
  <c r="K811" i="12" s="1"/>
  <c r="K810" i="12" s="1"/>
  <c r="K757" i="12"/>
  <c r="I585" i="12"/>
  <c r="I584" i="12" s="1"/>
  <c r="K576" i="12"/>
  <c r="K575" i="12" s="1"/>
  <c r="I458" i="12"/>
  <c r="I457" i="12" s="1"/>
  <c r="J412" i="12"/>
  <c r="J411" i="12" s="1"/>
  <c r="J307" i="12"/>
  <c r="J298" i="12" s="1"/>
  <c r="J297" i="12" s="1"/>
  <c r="K206" i="12"/>
  <c r="K205" i="12" s="1"/>
  <c r="K120" i="12"/>
  <c r="K75" i="12"/>
  <c r="K70" i="12" s="1"/>
  <c r="I1385" i="12"/>
  <c r="I1384" i="12" s="1"/>
  <c r="J1113" i="12"/>
  <c r="I1080" i="12"/>
  <c r="I1079" i="12" s="1"/>
  <c r="J886" i="12"/>
  <c r="J865" i="12" s="1"/>
  <c r="J864" i="12" s="1"/>
  <c r="K800" i="12"/>
  <c r="K795" i="12"/>
  <c r="K794" i="12" s="1"/>
  <c r="K729" i="12"/>
  <c r="K728" i="12" s="1"/>
  <c r="J658" i="12"/>
  <c r="J648" i="12" s="1"/>
  <c r="J647" i="12" s="1"/>
  <c r="I648" i="12"/>
  <c r="I647" i="12" s="1"/>
  <c r="K620" i="12"/>
  <c r="K619" i="12" s="1"/>
  <c r="K585" i="12"/>
  <c r="K584" i="12" s="1"/>
  <c r="I563" i="12"/>
  <c r="I562" i="12" s="1"/>
  <c r="K523" i="12"/>
  <c r="K522" i="12" s="1"/>
  <c r="K496" i="12"/>
  <c r="J287" i="12"/>
  <c r="J286" i="12" s="1"/>
  <c r="K280" i="12"/>
  <c r="K279" i="12" s="1"/>
  <c r="I264" i="12"/>
  <c r="I263" i="12" s="1"/>
  <c r="I254" i="12" s="1"/>
  <c r="K249" i="12"/>
  <c r="K248" i="12" s="1"/>
  <c r="J102" i="12"/>
  <c r="J101" i="12" s="1"/>
  <c r="J100" i="12" s="1"/>
  <c r="J89" i="12" s="1"/>
  <c r="I65" i="12"/>
  <c r="I61" i="12" s="1"/>
  <c r="K2294" i="12"/>
  <c r="J2279" i="12"/>
  <c r="J2142" i="12"/>
  <c r="I2025" i="12"/>
  <c r="I2020" i="12" s="1"/>
  <c r="I2001" i="12"/>
  <c r="I2000" i="12" s="1"/>
  <c r="J2484" i="12"/>
  <c r="J2483" i="12" s="1"/>
  <c r="J2482" i="12" s="1"/>
  <c r="K2456" i="12"/>
  <c r="K2451" i="12" s="1"/>
  <c r="K2399" i="12"/>
  <c r="K2394" i="12" s="1"/>
  <c r="J2264" i="12"/>
  <c r="K2142" i="12"/>
  <c r="K2110" i="12"/>
  <c r="K2109" i="12" s="1"/>
  <c r="K2078" i="12"/>
  <c r="K2077" i="12" s="1"/>
  <c r="K2025" i="12"/>
  <c r="K2020" i="12" s="1"/>
  <c r="J2001" i="12"/>
  <c r="J2000" i="12" s="1"/>
  <c r="K1942" i="12"/>
  <c r="K1941" i="12" s="1"/>
  <c r="K1940" i="12" s="1"/>
  <c r="K1812" i="12"/>
  <c r="K1811" i="12" s="1"/>
  <c r="K1810" i="12" s="1"/>
  <c r="J1741" i="12"/>
  <c r="K1513" i="12"/>
  <c r="J1205" i="12"/>
  <c r="K2466" i="12"/>
  <c r="I1731" i="12"/>
  <c r="K2089" i="12"/>
  <c r="K2062" i="12"/>
  <c r="K2061" i="12" s="1"/>
  <c r="K2060" i="12" s="1"/>
  <c r="I1916" i="12"/>
  <c r="I1915" i="12" s="1"/>
  <c r="I1886" i="12"/>
  <c r="I1812" i="12"/>
  <c r="I1811" i="12" s="1"/>
  <c r="I1810" i="12" s="1"/>
  <c r="K1496" i="12"/>
  <c r="K1104" i="12"/>
  <c r="K1103" i="12" s="1"/>
  <c r="K1097" i="12" s="1"/>
  <c r="K829" i="12"/>
  <c r="K828" i="12" s="1"/>
  <c r="J820" i="12"/>
  <c r="J819" i="12" s="1"/>
  <c r="K721" i="12"/>
  <c r="K131" i="12"/>
  <c r="J2121" i="12"/>
  <c r="K1886" i="12"/>
  <c r="K1731" i="12"/>
  <c r="J1722" i="12"/>
  <c r="J1620" i="12"/>
  <c r="J1610" i="12" s="1"/>
  <c r="J1598" i="12" s="1"/>
  <c r="K1566" i="12"/>
  <c r="K1565" i="12" s="1"/>
  <c r="J1566" i="12"/>
  <c r="J1565" i="12" s="1"/>
  <c r="K1113" i="12"/>
  <c r="J340" i="12"/>
  <c r="J335" i="12" s="1"/>
  <c r="J334" i="12" s="1"/>
  <c r="J2456" i="12"/>
  <c r="J2451" i="12" s="1"/>
  <c r="I2423" i="12"/>
  <c r="I2409" i="12" s="1"/>
  <c r="K2381" i="12"/>
  <c r="K2376" i="12" s="1"/>
  <c r="K2370" i="12" s="1"/>
  <c r="I2360" i="12"/>
  <c r="I2355" i="12" s="1"/>
  <c r="I2349" i="12" s="1"/>
  <c r="K2264" i="12"/>
  <c r="J2213" i="12"/>
  <c r="K2152" i="12"/>
  <c r="K2151" i="12" s="1"/>
  <c r="J2110" i="12"/>
  <c r="J2109" i="12" s="1"/>
  <c r="J2062" i="12"/>
  <c r="J2061" i="12" s="1"/>
  <c r="J2060" i="12" s="1"/>
  <c r="I2050" i="12"/>
  <c r="I2049" i="12" s="1"/>
  <c r="J2037" i="12"/>
  <c r="J2032" i="12" s="1"/>
  <c r="I1989" i="12"/>
  <c r="I1978" i="12" s="1"/>
  <c r="J1989" i="12"/>
  <c r="J1978" i="12" s="1"/>
  <c r="J1812" i="12"/>
  <c r="J1811" i="12" s="1"/>
  <c r="J1810" i="12" s="1"/>
  <c r="K1741" i="12"/>
  <c r="I1722" i="12"/>
  <c r="K1631" i="12"/>
  <c r="K1630" i="12" s="1"/>
  <c r="K1427" i="12"/>
  <c r="I1159" i="12"/>
  <c r="I1154" i="12" s="1"/>
  <c r="I1072" i="12"/>
  <c r="I1068" i="12" s="1"/>
  <c r="J969" i="12"/>
  <c r="J968" i="12" s="1"/>
  <c r="J919" i="12" s="1"/>
  <c r="I820" i="12"/>
  <c r="I819" i="12" s="1"/>
  <c r="I784" i="12"/>
  <c r="I783" i="12" s="1"/>
  <c r="K736" i="12"/>
  <c r="I674" i="12"/>
  <c r="I673" i="12" s="1"/>
  <c r="I576" i="12"/>
  <c r="I575" i="12" s="1"/>
  <c r="K529" i="12"/>
  <c r="K528" i="12" s="1"/>
  <c r="K503" i="12"/>
  <c r="I340" i="12"/>
  <c r="I335" i="12" s="1"/>
  <c r="I334" i="12" s="1"/>
  <c r="K307" i="12"/>
  <c r="K298" i="12" s="1"/>
  <c r="K297" i="12" s="1"/>
  <c r="I206" i="12"/>
  <c r="I205" i="12" s="1"/>
  <c r="J141" i="12"/>
  <c r="K110" i="12"/>
  <c r="K102" i="12"/>
  <c r="K101" i="12" s="1"/>
  <c r="K100" i="12" s="1"/>
  <c r="K89" i="12" s="1"/>
  <c r="K65" i="12"/>
  <c r="K61" i="12" s="1"/>
  <c r="I52" i="12"/>
  <c r="I51" i="12" s="1"/>
  <c r="I19" i="12"/>
  <c r="I18" i="12" s="1"/>
  <c r="I829" i="12"/>
  <c r="I828" i="12" s="1"/>
  <c r="I721" i="12"/>
  <c r="J503" i="12"/>
  <c r="J360" i="12"/>
  <c r="J359" i="12" s="1"/>
  <c r="K340" i="12"/>
  <c r="K335" i="12" s="1"/>
  <c r="K334" i="12" s="1"/>
  <c r="K217" i="12"/>
  <c r="J217" i="12"/>
  <c r="K180" i="12"/>
  <c r="J173" i="12"/>
  <c r="J168" i="12" s="1"/>
  <c r="K151" i="12"/>
  <c r="I120" i="12"/>
  <c r="K2484" i="12"/>
  <c r="K2483" i="12" s="1"/>
  <c r="K2482" i="12" s="1"/>
  <c r="J2466" i="12"/>
  <c r="K2328" i="12"/>
  <c r="I2279" i="12"/>
  <c r="I2264" i="12"/>
  <c r="J2220" i="12"/>
  <c r="J2089" i="12"/>
  <c r="I2078" i="12"/>
  <c r="I2077" i="12" s="1"/>
  <c r="K1966" i="12"/>
  <c r="K1960" i="12" s="1"/>
  <c r="J1731" i="12"/>
  <c r="K1667" i="12"/>
  <c r="K1666" i="12" s="1"/>
  <c r="K1660" i="12" s="1"/>
  <c r="J1513" i="12"/>
  <c r="J1496" i="12"/>
  <c r="I1427" i="12"/>
  <c r="I1215" i="12"/>
  <c r="I1214" i="12" s="1"/>
  <c r="I1205" i="12" s="1"/>
  <c r="K1168" i="12"/>
  <c r="I1132" i="12"/>
  <c r="I1131" i="12" s="1"/>
  <c r="K1072" i="12"/>
  <c r="K1068" i="12" s="1"/>
  <c r="K849" i="12"/>
  <c r="K848" i="12" s="1"/>
  <c r="J829" i="12"/>
  <c r="J828" i="12" s="1"/>
  <c r="J795" i="12"/>
  <c r="J794" i="12" s="1"/>
  <c r="I795" i="12"/>
  <c r="I794" i="12" s="1"/>
  <c r="J721" i="12"/>
  <c r="J702" i="12"/>
  <c r="J701" i="12" s="1"/>
  <c r="I692" i="12"/>
  <c r="I691" i="12" s="1"/>
  <c r="K636" i="12"/>
  <c r="K635" i="12" s="1"/>
  <c r="J636" i="12"/>
  <c r="J635" i="12" s="1"/>
  <c r="J603" i="12"/>
  <c r="J602" i="12" s="1"/>
  <c r="I603" i="12"/>
  <c r="I602" i="12" s="1"/>
  <c r="J523" i="12"/>
  <c r="J522" i="12" s="1"/>
  <c r="J467" i="12"/>
  <c r="J463" i="12" s="1"/>
  <c r="J430" i="12"/>
  <c r="J429" i="12" s="1"/>
  <c r="I430" i="12"/>
  <c r="I429" i="12" s="1"/>
  <c r="J424" i="12"/>
  <c r="J423" i="12" s="1"/>
  <c r="I424" i="12"/>
  <c r="I423" i="12" s="1"/>
  <c r="I249" i="12"/>
  <c r="I248" i="12" s="1"/>
  <c r="I217" i="12"/>
  <c r="I173" i="12"/>
  <c r="I168" i="12" s="1"/>
  <c r="I131" i="12"/>
  <c r="I2484" i="12"/>
  <c r="I2483" i="12" s="1"/>
  <c r="I2482" i="12" s="1"/>
  <c r="I2399" i="12"/>
  <c r="I2394" i="12" s="1"/>
  <c r="I2381" i="12"/>
  <c r="I2376" i="12" s="1"/>
  <c r="I2370" i="12" s="1"/>
  <c r="J2360" i="12"/>
  <c r="J2355" i="12" s="1"/>
  <c r="J2349" i="12" s="1"/>
  <c r="J2320" i="12"/>
  <c r="I2220" i="12"/>
  <c r="J2170" i="12"/>
  <c r="I2142" i="12"/>
  <c r="K2102" i="12"/>
  <c r="I2089" i="12"/>
  <c r="J1966" i="12"/>
  <c r="J1960" i="12" s="1"/>
  <c r="J1942" i="12"/>
  <c r="J1941" i="12" s="1"/>
  <c r="J1940" i="12" s="1"/>
  <c r="K1904" i="12"/>
  <c r="K1895" i="12"/>
  <c r="I1741" i="12"/>
  <c r="K1722" i="12"/>
  <c r="J1667" i="12"/>
  <c r="J1666" i="12" s="1"/>
  <c r="J1660" i="12" s="1"/>
  <c r="I1631" i="12"/>
  <c r="I1630" i="12" s="1"/>
  <c r="I1513" i="12"/>
  <c r="I1496" i="12"/>
  <c r="K1080" i="12"/>
  <c r="K1079" i="12" s="1"/>
  <c r="J1072" i="12"/>
  <c r="J1068" i="12" s="1"/>
  <c r="K969" i="12"/>
  <c r="K968" i="12" s="1"/>
  <c r="K919" i="12" s="1"/>
  <c r="K886" i="12"/>
  <c r="K865" i="12" s="1"/>
  <c r="K864" i="12" s="1"/>
  <c r="K820" i="12"/>
  <c r="K819" i="12" s="1"/>
  <c r="K774" i="12"/>
  <c r="K767" i="12" s="1"/>
  <c r="J757" i="12"/>
  <c r="I736" i="12"/>
  <c r="I712" i="12"/>
  <c r="I708" i="12" s="1"/>
  <c r="I702" i="12"/>
  <c r="I701" i="12" s="1"/>
  <c r="J674" i="12"/>
  <c r="J673" i="12" s="1"/>
  <c r="J642" i="12"/>
  <c r="J641" i="12" s="1"/>
  <c r="I636" i="12"/>
  <c r="I635" i="12" s="1"/>
  <c r="J576" i="12"/>
  <c r="J575" i="12" s="1"/>
  <c r="K563" i="12"/>
  <c r="K562" i="12" s="1"/>
  <c r="K547" i="12"/>
  <c r="K546" i="12" s="1"/>
  <c r="K545" i="12" s="1"/>
  <c r="K544" i="12" s="1"/>
  <c r="I529" i="12"/>
  <c r="I528" i="12" s="1"/>
  <c r="I503" i="12"/>
  <c r="J496" i="12"/>
  <c r="I307" i="12"/>
  <c r="I298" i="12" s="1"/>
  <c r="I297" i="12" s="1"/>
  <c r="I287" i="12"/>
  <c r="I286" i="12" s="1"/>
  <c r="I280" i="12"/>
  <c r="I279" i="12" s="1"/>
  <c r="J206" i="12"/>
  <c r="J205" i="12" s="1"/>
  <c r="K173" i="12"/>
  <c r="K168" i="12" s="1"/>
  <c r="I151" i="12"/>
  <c r="J120" i="12"/>
  <c r="I110" i="12"/>
  <c r="I75" i="12"/>
  <c r="I70" i="12" s="1"/>
  <c r="J52" i="12"/>
  <c r="J51" i="12" s="1"/>
  <c r="J800" i="12"/>
  <c r="I1422" i="12"/>
  <c r="I1406" i="12"/>
  <c r="I1288" i="12"/>
  <c r="J1130" i="12"/>
  <c r="I898" i="12"/>
  <c r="I883" i="12"/>
  <c r="I807" i="12"/>
  <c r="J1589" i="12"/>
  <c r="I1409" i="12"/>
  <c r="I1224" i="12"/>
  <c r="I1190" i="12"/>
  <c r="J1159" i="12"/>
  <c r="J1154" i="12" s="1"/>
  <c r="J1143" i="12" s="1"/>
  <c r="I1052" i="12"/>
  <c r="I983" i="12"/>
  <c r="I850" i="12"/>
  <c r="J441" i="12"/>
  <c r="J440" i="12" s="1"/>
  <c r="J439" i="12" s="1"/>
  <c r="I1545" i="12"/>
  <c r="I1528" i="12" s="1"/>
  <c r="I1480" i="12"/>
  <c r="K1404" i="12"/>
  <c r="I2206" i="12"/>
  <c r="I2174" i="12"/>
  <c r="I2170" i="12" s="1"/>
  <c r="I2041" i="12"/>
  <c r="I2037" i="12" s="1"/>
  <c r="I2032" i="12" s="1"/>
  <c r="K2037" i="12"/>
  <c r="K2032" i="12" s="1"/>
  <c r="I1771" i="12"/>
  <c r="I1595" i="12"/>
  <c r="I1419" i="12"/>
  <c r="I1401" i="12"/>
  <c r="I1365" i="12"/>
  <c r="I1240" i="12"/>
  <c r="J1185" i="12"/>
  <c r="K1185" i="12"/>
  <c r="I1016" i="12"/>
  <c r="I991" i="12"/>
  <c r="I987" i="12"/>
  <c r="I906" i="12"/>
  <c r="I853" i="12"/>
  <c r="I613" i="12"/>
  <c r="I467" i="12"/>
  <c r="K441" i="12"/>
  <c r="K440" i="12" s="1"/>
  <c r="K439" i="12" s="1"/>
  <c r="I1800" i="12"/>
  <c r="I1796" i="12" s="1"/>
  <c r="I1791" i="12" s="1"/>
  <c r="I2117" i="12"/>
  <c r="I2110" i="12" s="1"/>
  <c r="K1770" i="12"/>
  <c r="K1769" i="12" s="1"/>
  <c r="J1418" i="12"/>
  <c r="J1417" i="12" s="1"/>
  <c r="K1218" i="12"/>
  <c r="I1220" i="12"/>
  <c r="I1199" i="12"/>
  <c r="I1140" i="12"/>
  <c r="I1136" i="12"/>
  <c r="I1124" i="12"/>
  <c r="I1028" i="12"/>
  <c r="I1024" i="12"/>
  <c r="J812" i="12"/>
  <c r="J811" i="12" s="1"/>
  <c r="J810" i="12" s="1"/>
  <c r="I812" i="12"/>
  <c r="I804" i="12"/>
  <c r="J612" i="12"/>
  <c r="I389" i="12"/>
  <c r="K371" i="12"/>
  <c r="I2466" i="12"/>
  <c r="J2423" i="12"/>
  <c r="J2409" i="12" s="1"/>
  <c r="J2328" i="12"/>
  <c r="I2294" i="12"/>
  <c r="I2121" i="12"/>
  <c r="J2342" i="12"/>
  <c r="J2337" i="12" s="1"/>
  <c r="I2062" i="12"/>
  <c r="I2061" i="12" s="1"/>
  <c r="I2060" i="12" s="1"/>
  <c r="I2456" i="12"/>
  <c r="I2451" i="12" s="1"/>
  <c r="I2152" i="12"/>
  <c r="K2320" i="12"/>
  <c r="K1832" i="12"/>
  <c r="J1916" i="12"/>
  <c r="J1915" i="12" s="1"/>
  <c r="J1904" i="12"/>
  <c r="J1886" i="12"/>
  <c r="I1832" i="12"/>
  <c r="I1756" i="12"/>
  <c r="K1756" i="12"/>
  <c r="I1705" i="12"/>
  <c r="I1576" i="12"/>
  <c r="J1576" i="12"/>
  <c r="I1566" i="12"/>
  <c r="I1565" i="12" s="1"/>
  <c r="J1404" i="12"/>
  <c r="J1895" i="12"/>
  <c r="K1589" i="12"/>
  <c r="K1454" i="12"/>
  <c r="J2102" i="12"/>
  <c r="J1832" i="12"/>
  <c r="J1770" i="12"/>
  <c r="J1769" i="12" s="1"/>
  <c r="J1631" i="12"/>
  <c r="J1630" i="12" s="1"/>
  <c r="J1756" i="12"/>
  <c r="I1688" i="12"/>
  <c r="J1454" i="12"/>
  <c r="K1205" i="12"/>
  <c r="K1006" i="12"/>
  <c r="J1688" i="12"/>
  <c r="J1359" i="12"/>
  <c r="J1006" i="12"/>
  <c r="J1427" i="12"/>
  <c r="K1385" i="12"/>
  <c r="K1384" i="12" s="1"/>
  <c r="K1383" i="12" s="1"/>
  <c r="J1238" i="12"/>
  <c r="K1238" i="12"/>
  <c r="J1218" i="12"/>
  <c r="K1130" i="12"/>
  <c r="K1418" i="12"/>
  <c r="K1417" i="12" s="1"/>
  <c r="K1359" i="12"/>
  <c r="I1168" i="12"/>
  <c r="J1104" i="12"/>
  <c r="J1103" i="12" s="1"/>
  <c r="J1097" i="12" s="1"/>
  <c r="J849" i="12"/>
  <c r="J848" i="12" s="1"/>
  <c r="K1123" i="12"/>
  <c r="J620" i="12"/>
  <c r="J619" i="12" s="1"/>
  <c r="K1159" i="12"/>
  <c r="K1154" i="12" s="1"/>
  <c r="K1143" i="12" s="1"/>
  <c r="I1104" i="12"/>
  <c r="I1103" i="12" s="1"/>
  <c r="I1097" i="12" s="1"/>
  <c r="K702" i="12"/>
  <c r="K701" i="12" s="1"/>
  <c r="J529" i="12"/>
  <c r="J528" i="12" s="1"/>
  <c r="I523" i="12"/>
  <c r="I522" i="12" s="1"/>
  <c r="I441" i="12"/>
  <c r="J371" i="12"/>
  <c r="I620" i="12"/>
  <c r="I619" i="12" s="1"/>
  <c r="I360" i="12"/>
  <c r="I359" i="12" s="1"/>
  <c r="J712" i="12"/>
  <c r="J708" i="12" s="1"/>
  <c r="K612" i="12"/>
  <c r="I180" i="12"/>
  <c r="I141" i="12"/>
  <c r="J110" i="12"/>
  <c r="J38" i="12"/>
  <c r="K38" i="12"/>
  <c r="J19" i="12"/>
  <c r="J18" i="12" s="1"/>
  <c r="I189" i="12"/>
  <c r="J180" i="12"/>
  <c r="I38" i="12"/>
  <c r="J212" i="12"/>
  <c r="J211" i="12" s="1"/>
  <c r="J189" i="12"/>
  <c r="K19" i="12"/>
  <c r="K18" i="12" s="1"/>
  <c r="G305" i="12"/>
  <c r="M305" i="12" s="1"/>
  <c r="S305" i="12" s="1"/>
  <c r="W305" i="12" s="1"/>
  <c r="AC305" i="12" s="1"/>
  <c r="H305" i="12"/>
  <c r="N305" i="12" s="1"/>
  <c r="T305" i="12" s="1"/>
  <c r="X305" i="12" s="1"/>
  <c r="AD305" i="12" s="1"/>
  <c r="AE305" i="12"/>
  <c r="F305" i="12"/>
  <c r="L305" i="12" s="1"/>
  <c r="R305" i="12" s="1"/>
  <c r="V305" i="12" s="1"/>
  <c r="AB305" i="12" s="1"/>
  <c r="G689" i="12"/>
  <c r="M689" i="12" s="1"/>
  <c r="S689" i="12" s="1"/>
  <c r="W689" i="12" s="1"/>
  <c r="AC689" i="12" s="1"/>
  <c r="H689" i="12"/>
  <c r="N689" i="12" s="1"/>
  <c r="T689" i="12" s="1"/>
  <c r="X689" i="12" s="1"/>
  <c r="AD689" i="12" s="1"/>
  <c r="AE689" i="12"/>
  <c r="F689" i="12"/>
  <c r="L689" i="12" s="1"/>
  <c r="R689" i="12" s="1"/>
  <c r="V689" i="12" s="1"/>
  <c r="AB689" i="12" s="1"/>
  <c r="G699" i="12"/>
  <c r="M699" i="12" s="1"/>
  <c r="S699" i="12" s="1"/>
  <c r="W699" i="12" s="1"/>
  <c r="AC699" i="12" s="1"/>
  <c r="H699" i="12"/>
  <c r="N699" i="12" s="1"/>
  <c r="T699" i="12" s="1"/>
  <c r="X699" i="12" s="1"/>
  <c r="AD699" i="12" s="1"/>
  <c r="AE699" i="12"/>
  <c r="F699" i="12"/>
  <c r="L699" i="12" s="1"/>
  <c r="R699" i="12" s="1"/>
  <c r="V699" i="12" s="1"/>
  <c r="AB699" i="12" s="1"/>
  <c r="G744" i="12"/>
  <c r="M744" i="12" s="1"/>
  <c r="S744" i="12" s="1"/>
  <c r="W744" i="12" s="1"/>
  <c r="AC744" i="12" s="1"/>
  <c r="H744" i="12"/>
  <c r="N744" i="12" s="1"/>
  <c r="T744" i="12" s="1"/>
  <c r="X744" i="12" s="1"/>
  <c r="AD744" i="12" s="1"/>
  <c r="AE744" i="12"/>
  <c r="F744" i="12"/>
  <c r="L744" i="12" s="1"/>
  <c r="R744" i="12" s="1"/>
  <c r="V744" i="12" s="1"/>
  <c r="AB744" i="12" s="1"/>
  <c r="G1094" i="12"/>
  <c r="M1094" i="12" s="1"/>
  <c r="S1094" i="12" s="1"/>
  <c r="W1094" i="12" s="1"/>
  <c r="AC1094" i="12" s="1"/>
  <c r="H1094" i="12"/>
  <c r="N1094" i="12" s="1"/>
  <c r="T1094" i="12" s="1"/>
  <c r="X1094" i="12" s="1"/>
  <c r="AD1094" i="12" s="1"/>
  <c r="AE1094" i="12"/>
  <c r="F1094" i="12"/>
  <c r="L1094" i="12" s="1"/>
  <c r="R1094" i="12" s="1"/>
  <c r="V1094" i="12" s="1"/>
  <c r="AB1094" i="12" s="1"/>
  <c r="G1658" i="12"/>
  <c r="M1658" i="12" s="1"/>
  <c r="S1658" i="12" s="1"/>
  <c r="W1658" i="12" s="1"/>
  <c r="AC1658" i="12" s="1"/>
  <c r="H1658" i="12"/>
  <c r="N1658" i="12" s="1"/>
  <c r="T1658" i="12" s="1"/>
  <c r="X1658" i="12" s="1"/>
  <c r="AD1658" i="12" s="1"/>
  <c r="AE1658" i="12"/>
  <c r="F1658" i="12"/>
  <c r="L1658" i="12" s="1"/>
  <c r="R1658" i="12" s="1"/>
  <c r="V1658" i="12" s="1"/>
  <c r="AB1658" i="12" s="1"/>
  <c r="AE1933" i="12"/>
  <c r="G1933" i="12"/>
  <c r="M1933" i="12" s="1"/>
  <c r="S1933" i="12" s="1"/>
  <c r="W1933" i="12" s="1"/>
  <c r="AC1933" i="12" s="1"/>
  <c r="H1933" i="12"/>
  <c r="N1933" i="12" s="1"/>
  <c r="T1933" i="12" s="1"/>
  <c r="X1933" i="12" s="1"/>
  <c r="AD1933" i="12" s="1"/>
  <c r="F1933" i="12"/>
  <c r="L1933" i="12" s="1"/>
  <c r="R1933" i="12" s="1"/>
  <c r="V1933" i="12" s="1"/>
  <c r="AB1933" i="12" s="1"/>
  <c r="G2157" i="12"/>
  <c r="M2157" i="12" s="1"/>
  <c r="S2157" i="12" s="1"/>
  <c r="W2157" i="12" s="1"/>
  <c r="AC2157" i="12" s="1"/>
  <c r="H2157" i="12"/>
  <c r="N2157" i="12" s="1"/>
  <c r="T2157" i="12" s="1"/>
  <c r="X2157" i="12" s="1"/>
  <c r="AD2157" i="12" s="1"/>
  <c r="AE2157" i="12"/>
  <c r="F2157" i="12"/>
  <c r="L2157" i="12" s="1"/>
  <c r="R2157" i="12" s="1"/>
  <c r="V2157" i="12" s="1"/>
  <c r="AB2157" i="12" s="1"/>
  <c r="G2179" i="12"/>
  <c r="M2179" i="12" s="1"/>
  <c r="S2179" i="12" s="1"/>
  <c r="W2179" i="12" s="1"/>
  <c r="AC2179" i="12" s="1"/>
  <c r="H2179" i="12"/>
  <c r="N2179" i="12" s="1"/>
  <c r="T2179" i="12" s="1"/>
  <c r="X2179" i="12" s="1"/>
  <c r="AD2179" i="12" s="1"/>
  <c r="F2179" i="12"/>
  <c r="L2179" i="12" s="1"/>
  <c r="R2179" i="12" s="1"/>
  <c r="V2179" i="12" s="1"/>
  <c r="AB2179" i="12" s="1"/>
  <c r="G2425" i="12"/>
  <c r="M2425" i="12" s="1"/>
  <c r="S2425" i="12" s="1"/>
  <c r="W2425" i="12" s="1"/>
  <c r="AC2425" i="12" s="1"/>
  <c r="H2425" i="12"/>
  <c r="N2425" i="12" s="1"/>
  <c r="T2425" i="12" s="1"/>
  <c r="X2425" i="12" s="1"/>
  <c r="AD2425" i="12" s="1"/>
  <c r="AE2425" i="12"/>
  <c r="F2425" i="12"/>
  <c r="L2425" i="12" s="1"/>
  <c r="R2425" i="12" s="1"/>
  <c r="V2425" i="12" s="1"/>
  <c r="AB2425" i="12" s="1"/>
  <c r="G2448" i="12"/>
  <c r="M2448" i="12" s="1"/>
  <c r="S2448" i="12" s="1"/>
  <c r="W2448" i="12" s="1"/>
  <c r="AC2448" i="12" s="1"/>
  <c r="H2448" i="12"/>
  <c r="N2448" i="12" s="1"/>
  <c r="T2448" i="12" s="1"/>
  <c r="X2448" i="12" s="1"/>
  <c r="AD2448" i="12" s="1"/>
  <c r="AE2448" i="12"/>
  <c r="F2448" i="12"/>
  <c r="L2448" i="12" s="1"/>
  <c r="R2448" i="12" s="1"/>
  <c r="V2448" i="12" s="1"/>
  <c r="AB2448" i="12" s="1"/>
  <c r="J672" i="12" l="1"/>
  <c r="I2151" i="12"/>
  <c r="J2151" i="12"/>
  <c r="I672" i="12"/>
  <c r="K672" i="12"/>
  <c r="K233" i="12"/>
  <c r="K232" i="12" s="1"/>
  <c r="I233" i="12"/>
  <c r="I232" i="12" s="1"/>
  <c r="J233" i="12"/>
  <c r="J232" i="12" s="1"/>
  <c r="I2327" i="12"/>
  <c r="K452" i="12"/>
  <c r="K446" i="12" s="1"/>
  <c r="I2088" i="12"/>
  <c r="K766" i="12"/>
  <c r="K1999" i="12"/>
  <c r="K1998" i="12" s="1"/>
  <c r="K561" i="12"/>
  <c r="I735" i="12"/>
  <c r="I734" i="12" s="1"/>
  <c r="J561" i="12"/>
  <c r="I634" i="12"/>
  <c r="I633" i="12" s="1"/>
  <c r="J1112" i="12"/>
  <c r="J1111" i="12" s="1"/>
  <c r="J1096" i="12" s="1"/>
  <c r="I561" i="12"/>
  <c r="J2059" i="12"/>
  <c r="I849" i="12"/>
  <c r="I848" i="12" s="1"/>
  <c r="I827" i="12" s="1"/>
  <c r="J422" i="12"/>
  <c r="K274" i="12"/>
  <c r="K273" i="12" s="1"/>
  <c r="I1418" i="12"/>
  <c r="I1417" i="12" s="1"/>
  <c r="K1112" i="12"/>
  <c r="K1111" i="12" s="1"/>
  <c r="K1096" i="12" s="1"/>
  <c r="K2327" i="12"/>
  <c r="J452" i="12"/>
  <c r="J446" i="12" s="1"/>
  <c r="K601" i="12"/>
  <c r="K583" i="12" s="1"/>
  <c r="K1398" i="12"/>
  <c r="K634" i="12"/>
  <c r="K633" i="12" s="1"/>
  <c r="J140" i="12"/>
  <c r="J2388" i="12"/>
  <c r="K333" i="12"/>
  <c r="J2120" i="12"/>
  <c r="I491" i="12"/>
  <c r="I490" i="12" s="1"/>
  <c r="J274" i="12"/>
  <c r="J273" i="12" s="1"/>
  <c r="K2120" i="12"/>
  <c r="I274" i="12"/>
  <c r="I273" i="12" s="1"/>
  <c r="J789" i="12"/>
  <c r="J2188" i="12"/>
  <c r="K2059" i="12"/>
  <c r="I1067" i="12"/>
  <c r="I1061" i="12" s="1"/>
  <c r="J60" i="12"/>
  <c r="J59" i="12" s="1"/>
  <c r="K422" i="12"/>
  <c r="K707" i="12"/>
  <c r="I766" i="12"/>
  <c r="J827" i="12"/>
  <c r="K204" i="12"/>
  <c r="K203" i="12" s="1"/>
  <c r="K1730" i="12"/>
  <c r="K1729" i="12" s="1"/>
  <c r="K789" i="12"/>
  <c r="J601" i="12"/>
  <c r="J583" i="12" s="1"/>
  <c r="I1495" i="12"/>
  <c r="J109" i="12"/>
  <c r="J1398" i="12"/>
  <c r="K2388" i="12"/>
  <c r="J1730" i="12"/>
  <c r="J1729" i="12" s="1"/>
  <c r="K109" i="12"/>
  <c r="J404" i="12"/>
  <c r="I404" i="12"/>
  <c r="K1687" i="12"/>
  <c r="J634" i="12"/>
  <c r="J633" i="12" s="1"/>
  <c r="K140" i="12"/>
  <c r="K404" i="12"/>
  <c r="J766" i="12"/>
  <c r="J1789" i="12"/>
  <c r="J707" i="12"/>
  <c r="J1167" i="12"/>
  <c r="K1167" i="12"/>
  <c r="I2120" i="12"/>
  <c r="I60" i="12"/>
  <c r="I59" i="12" s="1"/>
  <c r="J1067" i="12"/>
  <c r="J1061" i="12" s="1"/>
  <c r="K1495" i="12"/>
  <c r="K167" i="12"/>
  <c r="K1831" i="12"/>
  <c r="K1830" i="12" s="1"/>
  <c r="K60" i="12"/>
  <c r="K59" i="12" s="1"/>
  <c r="K735" i="12"/>
  <c r="K734" i="12" s="1"/>
  <c r="K1789" i="12"/>
  <c r="J735" i="12"/>
  <c r="J734" i="12" s="1"/>
  <c r="J333" i="12"/>
  <c r="J1237" i="12"/>
  <c r="J1527" i="12"/>
  <c r="J1526" i="12" s="1"/>
  <c r="K1527" i="12"/>
  <c r="K1526" i="12" s="1"/>
  <c r="K1426" i="12"/>
  <c r="I422" i="12"/>
  <c r="K1067" i="12"/>
  <c r="K1061" i="12" s="1"/>
  <c r="I204" i="12"/>
  <c r="I203" i="12" s="1"/>
  <c r="K491" i="12"/>
  <c r="K490" i="12" s="1"/>
  <c r="K2088" i="12"/>
  <c r="J17" i="12"/>
  <c r="K1748" i="12"/>
  <c r="J1495" i="12"/>
  <c r="J204" i="12"/>
  <c r="J203" i="12" s="1"/>
  <c r="I140" i="12"/>
  <c r="J1687" i="12"/>
  <c r="I2059" i="12"/>
  <c r="I167" i="12"/>
  <c r="J491" i="12"/>
  <c r="J490" i="12" s="1"/>
  <c r="J2088" i="12"/>
  <c r="K827" i="12"/>
  <c r="J918" i="12"/>
  <c r="K2188" i="12"/>
  <c r="I1831" i="12"/>
  <c r="I1830" i="12" s="1"/>
  <c r="I1999" i="12"/>
  <c r="I1998" i="12" s="1"/>
  <c r="I109" i="12"/>
  <c r="I707" i="12"/>
  <c r="I1730" i="12"/>
  <c r="I1729" i="12" s="1"/>
  <c r="J1999" i="12"/>
  <c r="J1998" i="12" s="1"/>
  <c r="J167" i="12"/>
  <c r="K918" i="12"/>
  <c r="I1143" i="12"/>
  <c r="I1629" i="12"/>
  <c r="J1426" i="12"/>
  <c r="I1023" i="12"/>
  <c r="I1135" i="12"/>
  <c r="I800" i="12"/>
  <c r="I986" i="12"/>
  <c r="I1364" i="12"/>
  <c r="I982" i="12"/>
  <c r="I440" i="12"/>
  <c r="I811" i="12"/>
  <c r="I1027" i="12"/>
  <c r="I1139" i="12"/>
  <c r="I1219" i="12"/>
  <c r="I990" i="12"/>
  <c r="I1594" i="12"/>
  <c r="I1479" i="12"/>
  <c r="I1051" i="12"/>
  <c r="I612" i="12"/>
  <c r="I882" i="12"/>
  <c r="I1383" i="12"/>
  <c r="I1790" i="12"/>
  <c r="I388" i="12"/>
  <c r="I905" i="12"/>
  <c r="I1400" i="12"/>
  <c r="I2205" i="12"/>
  <c r="I1770" i="12"/>
  <c r="I1123" i="12"/>
  <c r="I1287" i="12"/>
  <c r="J1748" i="12"/>
  <c r="I2109" i="12"/>
  <c r="I1198" i="12"/>
  <c r="I1015" i="12"/>
  <c r="I1239" i="12"/>
  <c r="I1223" i="12"/>
  <c r="I463" i="12"/>
  <c r="I897" i="12"/>
  <c r="I1405" i="12"/>
  <c r="I2388" i="12"/>
  <c r="I333" i="12"/>
  <c r="K1629" i="12"/>
  <c r="I1687" i="12"/>
  <c r="K17" i="12"/>
  <c r="J2327" i="12"/>
  <c r="I17" i="12"/>
  <c r="K1237" i="12"/>
  <c r="J1629" i="12"/>
  <c r="J1831" i="12"/>
  <c r="J1830" i="12" s="1"/>
  <c r="H2134" i="12"/>
  <c r="N2134" i="12" s="1"/>
  <c r="T2134" i="12" s="1"/>
  <c r="X2134" i="12" s="1"/>
  <c r="AD2134" i="12" s="1"/>
  <c r="G2134" i="12"/>
  <c r="M2134" i="12" s="1"/>
  <c r="S2134" i="12" s="1"/>
  <c r="W2134" i="12" s="1"/>
  <c r="AC2134" i="12" s="1"/>
  <c r="F2134" i="12"/>
  <c r="L2134" i="12" s="1"/>
  <c r="R2134" i="12" s="1"/>
  <c r="V2134" i="12" s="1"/>
  <c r="AB2134" i="12" s="1"/>
  <c r="H2462" i="12"/>
  <c r="N2462" i="12" s="1"/>
  <c r="T2462" i="12" s="1"/>
  <c r="X2462" i="12" s="1"/>
  <c r="AD2462" i="12" s="1"/>
  <c r="G2462" i="12"/>
  <c r="M2462" i="12" s="1"/>
  <c r="S2462" i="12" s="1"/>
  <c r="W2462" i="12" s="1"/>
  <c r="AC2462" i="12" s="1"/>
  <c r="F2462" i="12"/>
  <c r="L2462" i="12" s="1"/>
  <c r="R2462" i="12" s="1"/>
  <c r="V2462" i="12" s="1"/>
  <c r="AB2462" i="12" s="1"/>
  <c r="J765" i="12" l="1"/>
  <c r="K765" i="12"/>
  <c r="K671" i="12"/>
  <c r="J108" i="12"/>
  <c r="J88" i="12" s="1"/>
  <c r="J16" i="12"/>
  <c r="J370" i="12"/>
  <c r="J369" i="12" s="1"/>
  <c r="K370" i="12"/>
  <c r="K369" i="12" s="1"/>
  <c r="J1425" i="12"/>
  <c r="J863" i="12"/>
  <c r="K489" i="12"/>
  <c r="J1686" i="12"/>
  <c r="J2087" i="12"/>
  <c r="I202" i="12"/>
  <c r="K863" i="12"/>
  <c r="I108" i="12"/>
  <c r="I88" i="12" s="1"/>
  <c r="I16" i="12"/>
  <c r="K1686" i="12"/>
  <c r="K16" i="12"/>
  <c r="I671" i="12"/>
  <c r="K202" i="12"/>
  <c r="K2087" i="12"/>
  <c r="J1166" i="12"/>
  <c r="K108" i="12"/>
  <c r="K88" i="12" s="1"/>
  <c r="J671" i="12"/>
  <c r="K1425" i="12"/>
  <c r="K1166" i="12"/>
  <c r="J489" i="12"/>
  <c r="J202" i="12"/>
  <c r="I1006" i="12"/>
  <c r="I1769" i="12"/>
  <c r="I1399" i="12"/>
  <c r="I1789" i="12"/>
  <c r="I1589" i="12"/>
  <c r="I1218" i="12"/>
  <c r="I919" i="12"/>
  <c r="I1238" i="12"/>
  <c r="I2188" i="12"/>
  <c r="I865" i="12"/>
  <c r="I789" i="12"/>
  <c r="I1404" i="12"/>
  <c r="I452" i="12"/>
  <c r="I1185" i="12"/>
  <c r="I601" i="12"/>
  <c r="I1454" i="12"/>
  <c r="I810" i="12"/>
  <c r="I439" i="12"/>
  <c r="I1359" i="12"/>
  <c r="I1112" i="12"/>
  <c r="I371" i="12"/>
  <c r="I1130" i="12"/>
  <c r="H2108" i="12"/>
  <c r="N2108" i="12" s="1"/>
  <c r="T2108" i="12" s="1"/>
  <c r="X2108" i="12" s="1"/>
  <c r="AD2108" i="12" s="1"/>
  <c r="H1055" i="12"/>
  <c r="N1055" i="12" s="1"/>
  <c r="T1055" i="12" s="1"/>
  <c r="X1055" i="12" s="1"/>
  <c r="AD1055" i="12" s="1"/>
  <c r="J632" i="12" l="1"/>
  <c r="J2495" i="12" s="1"/>
  <c r="J13" i="12" s="1"/>
  <c r="K632" i="12"/>
  <c r="K2495" i="12" s="1"/>
  <c r="K13" i="12" s="1"/>
  <c r="I370" i="12"/>
  <c r="I1111" i="12"/>
  <c r="I1426" i="12"/>
  <c r="I1167" i="12"/>
  <c r="I864" i="12"/>
  <c r="I1237" i="12"/>
  <c r="I1527" i="12"/>
  <c r="I1398" i="12"/>
  <c r="I583" i="12"/>
  <c r="I446" i="12"/>
  <c r="I765" i="12"/>
  <c r="I2087" i="12"/>
  <c r="I918" i="12"/>
  <c r="I1748" i="12"/>
  <c r="G669" i="12"/>
  <c r="M669" i="12" s="1"/>
  <c r="S669" i="12" s="1"/>
  <c r="W669" i="12" s="1"/>
  <c r="AC669" i="12" s="1"/>
  <c r="H669" i="12"/>
  <c r="N669" i="12" s="1"/>
  <c r="T669" i="12" s="1"/>
  <c r="X669" i="12" s="1"/>
  <c r="AD669" i="12" s="1"/>
  <c r="AE669" i="12"/>
  <c r="F670" i="12"/>
  <c r="F669" i="12" l="1"/>
  <c r="L669" i="12" s="1"/>
  <c r="R669" i="12" s="1"/>
  <c r="V669" i="12" s="1"/>
  <c r="AB669" i="12" s="1"/>
  <c r="L670" i="12"/>
  <c r="R670" i="12" s="1"/>
  <c r="V670" i="12" s="1"/>
  <c r="AB670" i="12" s="1"/>
  <c r="I489" i="12"/>
  <c r="I1166" i="12"/>
  <c r="I1096" i="12"/>
  <c r="I1526" i="12"/>
  <c r="I1425" i="12"/>
  <c r="I369" i="12"/>
  <c r="I1686" i="12"/>
  <c r="I632" i="12"/>
  <c r="I863" i="12"/>
  <c r="AE465" i="12"/>
  <c r="AE468" i="12"/>
  <c r="F472" i="12"/>
  <c r="L472" i="12" s="1"/>
  <c r="R472" i="12" s="1"/>
  <c r="V472" i="12" s="1"/>
  <c r="AB472" i="12" s="1"/>
  <c r="F471" i="12"/>
  <c r="L471" i="12" s="1"/>
  <c r="R471" i="12" s="1"/>
  <c r="V471" i="12" s="1"/>
  <c r="AB471" i="12" s="1"/>
  <c r="H469" i="12"/>
  <c r="G469" i="12"/>
  <c r="F469" i="12"/>
  <c r="H466" i="12"/>
  <c r="G466" i="12"/>
  <c r="F466" i="12"/>
  <c r="G465" i="12" l="1"/>
  <c r="M465" i="12" s="1"/>
  <c r="S465" i="12" s="1"/>
  <c r="W465" i="12" s="1"/>
  <c r="AC465" i="12" s="1"/>
  <c r="M466" i="12"/>
  <c r="S466" i="12" s="1"/>
  <c r="W466" i="12" s="1"/>
  <c r="AC466" i="12" s="1"/>
  <c r="H468" i="12"/>
  <c r="N468" i="12" s="1"/>
  <c r="T468" i="12" s="1"/>
  <c r="X468" i="12" s="1"/>
  <c r="AD468" i="12" s="1"/>
  <c r="N469" i="12"/>
  <c r="T469" i="12" s="1"/>
  <c r="X469" i="12" s="1"/>
  <c r="AD469" i="12" s="1"/>
  <c r="H465" i="12"/>
  <c r="N465" i="12" s="1"/>
  <c r="T465" i="12" s="1"/>
  <c r="X465" i="12" s="1"/>
  <c r="AD465" i="12" s="1"/>
  <c r="N466" i="12"/>
  <c r="T466" i="12" s="1"/>
  <c r="X466" i="12" s="1"/>
  <c r="AD466" i="12" s="1"/>
  <c r="F468" i="12"/>
  <c r="L468" i="12" s="1"/>
  <c r="R468" i="12" s="1"/>
  <c r="V468" i="12" s="1"/>
  <c r="AB468" i="12" s="1"/>
  <c r="L469" i="12"/>
  <c r="R469" i="12" s="1"/>
  <c r="V469" i="12" s="1"/>
  <c r="AB469" i="12" s="1"/>
  <c r="F465" i="12"/>
  <c r="L465" i="12" s="1"/>
  <c r="R465" i="12" s="1"/>
  <c r="V465" i="12" s="1"/>
  <c r="AB465" i="12" s="1"/>
  <c r="L466" i="12"/>
  <c r="R466" i="12" s="1"/>
  <c r="V466" i="12" s="1"/>
  <c r="AB466" i="12" s="1"/>
  <c r="G468" i="12"/>
  <c r="M468" i="12" s="1"/>
  <c r="S468" i="12" s="1"/>
  <c r="W468" i="12" s="1"/>
  <c r="AC468" i="12" s="1"/>
  <c r="M469" i="12"/>
  <c r="S469" i="12" s="1"/>
  <c r="W469" i="12" s="1"/>
  <c r="AC469" i="12" s="1"/>
  <c r="I2495" i="12"/>
  <c r="I13" i="12" s="1"/>
  <c r="G2207" i="12" l="1"/>
  <c r="M2207" i="12" s="1"/>
  <c r="S2207" i="12" s="1"/>
  <c r="W2207" i="12" s="1"/>
  <c r="AC2207" i="12" s="1"/>
  <c r="H2207" i="12"/>
  <c r="N2207" i="12" s="1"/>
  <c r="T2207" i="12" s="1"/>
  <c r="X2207" i="12" s="1"/>
  <c r="AD2207" i="12" s="1"/>
  <c r="AE2207" i="12"/>
  <c r="AE2206" i="12" s="1"/>
  <c r="AE2205" i="12" s="1"/>
  <c r="F2207" i="12"/>
  <c r="L2207" i="12" s="1"/>
  <c r="R2207" i="12" s="1"/>
  <c r="V2207" i="12" s="1"/>
  <c r="AB2207" i="12" s="1"/>
  <c r="F2206" i="12" l="1"/>
  <c r="L2206" i="12" s="1"/>
  <c r="R2206" i="12" s="1"/>
  <c r="V2206" i="12" s="1"/>
  <c r="AB2206" i="12" s="1"/>
  <c r="H2206" i="12"/>
  <c r="N2206" i="12" s="1"/>
  <c r="T2206" i="12" s="1"/>
  <c r="X2206" i="12" s="1"/>
  <c r="AD2206" i="12" s="1"/>
  <c r="G2206" i="12"/>
  <c r="M2206" i="12" s="1"/>
  <c r="S2206" i="12" s="1"/>
  <c r="W2206" i="12" s="1"/>
  <c r="AC2206" i="12" s="1"/>
  <c r="G2175" i="12"/>
  <c r="M2175" i="12" s="1"/>
  <c r="S2175" i="12" s="1"/>
  <c r="W2175" i="12" s="1"/>
  <c r="AC2175" i="12" s="1"/>
  <c r="H2175" i="12"/>
  <c r="N2175" i="12" s="1"/>
  <c r="T2175" i="12" s="1"/>
  <c r="X2175" i="12" s="1"/>
  <c r="AD2175" i="12" s="1"/>
  <c r="AE2175" i="12"/>
  <c r="AE2174" i="12" s="1"/>
  <c r="F2175" i="12"/>
  <c r="L2175" i="12" s="1"/>
  <c r="R2175" i="12" s="1"/>
  <c r="V2175" i="12" s="1"/>
  <c r="AB2175" i="12" s="1"/>
  <c r="G2118" i="12"/>
  <c r="M2118" i="12" s="1"/>
  <c r="S2118" i="12" s="1"/>
  <c r="W2118" i="12" s="1"/>
  <c r="AC2118" i="12" s="1"/>
  <c r="H2118" i="12"/>
  <c r="N2118" i="12" s="1"/>
  <c r="T2118" i="12" s="1"/>
  <c r="X2118" i="12" s="1"/>
  <c r="AD2118" i="12" s="1"/>
  <c r="AE2118" i="12"/>
  <c r="AE2117" i="12" s="1"/>
  <c r="F2118" i="12"/>
  <c r="L2118" i="12" s="1"/>
  <c r="R2118" i="12" s="1"/>
  <c r="V2118" i="12" s="1"/>
  <c r="AB2118" i="12" s="1"/>
  <c r="G2042" i="12"/>
  <c r="M2042" i="12" s="1"/>
  <c r="S2042" i="12" s="1"/>
  <c r="W2042" i="12" s="1"/>
  <c r="AC2042" i="12" s="1"/>
  <c r="H2042" i="12"/>
  <c r="N2042" i="12" s="1"/>
  <c r="T2042" i="12" s="1"/>
  <c r="X2042" i="12" s="1"/>
  <c r="AD2042" i="12" s="1"/>
  <c r="AE2042" i="12"/>
  <c r="AE2041" i="12" s="1"/>
  <c r="F2042" i="12"/>
  <c r="L2042" i="12" s="1"/>
  <c r="R2042" i="12" s="1"/>
  <c r="V2042" i="12" s="1"/>
  <c r="AB2042" i="12" s="1"/>
  <c r="F2041" i="12" l="1"/>
  <c r="L2041" i="12" s="1"/>
  <c r="R2041" i="12" s="1"/>
  <c r="V2041" i="12" s="1"/>
  <c r="AB2041" i="12" s="1"/>
  <c r="F2117" i="12"/>
  <c r="L2117" i="12" s="1"/>
  <c r="R2117" i="12" s="1"/>
  <c r="V2117" i="12" s="1"/>
  <c r="AB2117" i="12" s="1"/>
  <c r="F2174" i="12"/>
  <c r="L2174" i="12" s="1"/>
  <c r="R2174" i="12" s="1"/>
  <c r="V2174" i="12" s="1"/>
  <c r="AB2174" i="12" s="1"/>
  <c r="F2205" i="12"/>
  <c r="L2205" i="12" s="1"/>
  <c r="R2205" i="12" s="1"/>
  <c r="V2205" i="12" s="1"/>
  <c r="AB2205" i="12" s="1"/>
  <c r="G2205" i="12"/>
  <c r="M2205" i="12" s="1"/>
  <c r="S2205" i="12" s="1"/>
  <c r="W2205" i="12" s="1"/>
  <c r="AC2205" i="12" s="1"/>
  <c r="H2117" i="12"/>
  <c r="N2117" i="12" s="1"/>
  <c r="T2117" i="12" s="1"/>
  <c r="X2117" i="12" s="1"/>
  <c r="AD2117" i="12" s="1"/>
  <c r="H2041" i="12"/>
  <c r="N2041" i="12" s="1"/>
  <c r="T2041" i="12" s="1"/>
  <c r="X2041" i="12" s="1"/>
  <c r="AD2041" i="12" s="1"/>
  <c r="H2174" i="12"/>
  <c r="N2174" i="12" s="1"/>
  <c r="T2174" i="12" s="1"/>
  <c r="X2174" i="12" s="1"/>
  <c r="AD2174" i="12" s="1"/>
  <c r="G2041" i="12"/>
  <c r="M2041" i="12" s="1"/>
  <c r="S2041" i="12" s="1"/>
  <c r="W2041" i="12" s="1"/>
  <c r="AC2041" i="12" s="1"/>
  <c r="G2117" i="12"/>
  <c r="M2117" i="12" s="1"/>
  <c r="S2117" i="12" s="1"/>
  <c r="W2117" i="12" s="1"/>
  <c r="AC2117" i="12" s="1"/>
  <c r="G2174" i="12"/>
  <c r="M2174" i="12" s="1"/>
  <c r="S2174" i="12" s="1"/>
  <c r="W2174" i="12" s="1"/>
  <c r="AC2174" i="12" s="1"/>
  <c r="H2205" i="12"/>
  <c r="N2205" i="12" s="1"/>
  <c r="T2205" i="12" s="1"/>
  <c r="X2205" i="12" s="1"/>
  <c r="AD2205" i="12" s="1"/>
  <c r="G1803" i="12"/>
  <c r="M1803" i="12" s="1"/>
  <c r="S1803" i="12" s="1"/>
  <c r="W1803" i="12" s="1"/>
  <c r="AC1803" i="12" s="1"/>
  <c r="H1803" i="12"/>
  <c r="N1803" i="12" s="1"/>
  <c r="T1803" i="12" s="1"/>
  <c r="X1803" i="12" s="1"/>
  <c r="AD1803" i="12" s="1"/>
  <c r="AE1803" i="12"/>
  <c r="F1803" i="12"/>
  <c r="L1803" i="12" s="1"/>
  <c r="R1803" i="12" s="1"/>
  <c r="V1803" i="12" s="1"/>
  <c r="AB1803" i="12" s="1"/>
  <c r="G1772" i="12"/>
  <c r="M1772" i="12" s="1"/>
  <c r="S1772" i="12" s="1"/>
  <c r="W1772" i="12" s="1"/>
  <c r="AC1772" i="12" s="1"/>
  <c r="H1772" i="12"/>
  <c r="N1772" i="12" s="1"/>
  <c r="T1772" i="12" s="1"/>
  <c r="X1772" i="12" s="1"/>
  <c r="AD1772" i="12" s="1"/>
  <c r="AE1772" i="12"/>
  <c r="AE1771" i="12" s="1"/>
  <c r="F1772" i="12"/>
  <c r="L1772" i="12" s="1"/>
  <c r="R1772" i="12" s="1"/>
  <c r="V1772" i="12" s="1"/>
  <c r="AB1772" i="12" s="1"/>
  <c r="G1596" i="12"/>
  <c r="M1596" i="12" s="1"/>
  <c r="S1596" i="12" s="1"/>
  <c r="W1596" i="12" s="1"/>
  <c r="AC1596" i="12" s="1"/>
  <c r="H1596" i="12"/>
  <c r="N1596" i="12" s="1"/>
  <c r="T1596" i="12" s="1"/>
  <c r="X1596" i="12" s="1"/>
  <c r="AD1596" i="12" s="1"/>
  <c r="AE1596" i="12"/>
  <c r="AE1595" i="12" s="1"/>
  <c r="AE1594" i="12" s="1"/>
  <c r="F1596" i="12"/>
  <c r="L1596" i="12" s="1"/>
  <c r="R1596" i="12" s="1"/>
  <c r="V1596" i="12" s="1"/>
  <c r="AB1596" i="12" s="1"/>
  <c r="G1547" i="12"/>
  <c r="M1547" i="12" s="1"/>
  <c r="S1547" i="12" s="1"/>
  <c r="W1547" i="12" s="1"/>
  <c r="AC1547" i="12" s="1"/>
  <c r="H1547" i="12"/>
  <c r="N1547" i="12" s="1"/>
  <c r="T1547" i="12" s="1"/>
  <c r="X1547" i="12" s="1"/>
  <c r="AD1547" i="12" s="1"/>
  <c r="AE1547" i="12"/>
  <c r="AE1546" i="12" s="1"/>
  <c r="AE1545" i="12" s="1"/>
  <c r="F1547" i="12"/>
  <c r="L1547" i="12" s="1"/>
  <c r="R1547" i="12" s="1"/>
  <c r="V1547" i="12" s="1"/>
  <c r="AB1547" i="12" s="1"/>
  <c r="G1481" i="12"/>
  <c r="M1481" i="12" s="1"/>
  <c r="S1481" i="12" s="1"/>
  <c r="W1481" i="12" s="1"/>
  <c r="AC1481" i="12" s="1"/>
  <c r="H1481" i="12"/>
  <c r="N1481" i="12" s="1"/>
  <c r="T1481" i="12" s="1"/>
  <c r="X1481" i="12" s="1"/>
  <c r="AD1481" i="12" s="1"/>
  <c r="AE1481" i="12"/>
  <c r="AE1480" i="12" s="1"/>
  <c r="AE1479" i="12" s="1"/>
  <c r="F1481" i="12"/>
  <c r="L1481" i="12" s="1"/>
  <c r="R1481" i="12" s="1"/>
  <c r="V1481" i="12" s="1"/>
  <c r="AB1481" i="12" s="1"/>
  <c r="G1402" i="12"/>
  <c r="M1402" i="12" s="1"/>
  <c r="S1402" i="12" s="1"/>
  <c r="W1402" i="12" s="1"/>
  <c r="AC1402" i="12" s="1"/>
  <c r="H1402" i="12"/>
  <c r="N1402" i="12" s="1"/>
  <c r="T1402" i="12" s="1"/>
  <c r="X1402" i="12" s="1"/>
  <c r="AD1402" i="12" s="1"/>
  <c r="AE1402" i="12"/>
  <c r="AE1401" i="12" s="1"/>
  <c r="AE1400" i="12" s="1"/>
  <c r="AE1399" i="12" s="1"/>
  <c r="G1407" i="12"/>
  <c r="M1407" i="12" s="1"/>
  <c r="S1407" i="12" s="1"/>
  <c r="W1407" i="12" s="1"/>
  <c r="AC1407" i="12" s="1"/>
  <c r="H1407" i="12"/>
  <c r="N1407" i="12" s="1"/>
  <c r="T1407" i="12" s="1"/>
  <c r="X1407" i="12" s="1"/>
  <c r="AD1407" i="12" s="1"/>
  <c r="AE1407" i="12"/>
  <c r="AE1406" i="12" s="1"/>
  <c r="AE1405" i="12" s="1"/>
  <c r="G1411" i="12"/>
  <c r="M1411" i="12" s="1"/>
  <c r="S1411" i="12" s="1"/>
  <c r="W1411" i="12" s="1"/>
  <c r="AC1411" i="12" s="1"/>
  <c r="H1411" i="12"/>
  <c r="N1411" i="12" s="1"/>
  <c r="T1411" i="12" s="1"/>
  <c r="X1411" i="12" s="1"/>
  <c r="AD1411" i="12" s="1"/>
  <c r="AE1411" i="12"/>
  <c r="AE1410" i="12" s="1"/>
  <c r="AE1409" i="12" s="1"/>
  <c r="G1420" i="12"/>
  <c r="M1420" i="12" s="1"/>
  <c r="S1420" i="12" s="1"/>
  <c r="W1420" i="12" s="1"/>
  <c r="AC1420" i="12" s="1"/>
  <c r="H1420" i="12"/>
  <c r="N1420" i="12" s="1"/>
  <c r="T1420" i="12" s="1"/>
  <c r="X1420" i="12" s="1"/>
  <c r="AD1420" i="12" s="1"/>
  <c r="AE1420" i="12"/>
  <c r="AE1419" i="12" s="1"/>
  <c r="G1423" i="12"/>
  <c r="M1423" i="12" s="1"/>
  <c r="S1423" i="12" s="1"/>
  <c r="W1423" i="12" s="1"/>
  <c r="AC1423" i="12" s="1"/>
  <c r="H1423" i="12"/>
  <c r="N1423" i="12" s="1"/>
  <c r="T1423" i="12" s="1"/>
  <c r="X1423" i="12" s="1"/>
  <c r="AD1423" i="12" s="1"/>
  <c r="AE1423" i="12"/>
  <c r="AE1422" i="12" s="1"/>
  <c r="F1423" i="12"/>
  <c r="L1423" i="12" s="1"/>
  <c r="R1423" i="12" s="1"/>
  <c r="V1423" i="12" s="1"/>
  <c r="AB1423" i="12" s="1"/>
  <c r="F1420" i="12"/>
  <c r="L1420" i="12" s="1"/>
  <c r="R1420" i="12" s="1"/>
  <c r="V1420" i="12" s="1"/>
  <c r="AB1420" i="12" s="1"/>
  <c r="F1411" i="12"/>
  <c r="L1411" i="12" s="1"/>
  <c r="R1411" i="12" s="1"/>
  <c r="V1411" i="12" s="1"/>
  <c r="AB1411" i="12" s="1"/>
  <c r="F1407" i="12"/>
  <c r="L1407" i="12" s="1"/>
  <c r="R1407" i="12" s="1"/>
  <c r="V1407" i="12" s="1"/>
  <c r="AB1407" i="12" s="1"/>
  <c r="F1402" i="12"/>
  <c r="L1402" i="12" s="1"/>
  <c r="R1402" i="12" s="1"/>
  <c r="V1402" i="12" s="1"/>
  <c r="AB1402" i="12" s="1"/>
  <c r="AE1404" i="12" l="1"/>
  <c r="F1406" i="12"/>
  <c r="L1406" i="12" s="1"/>
  <c r="R1406" i="12" s="1"/>
  <c r="V1406" i="12" s="1"/>
  <c r="AB1406" i="12" s="1"/>
  <c r="F1401" i="12"/>
  <c r="L1401" i="12" s="1"/>
  <c r="R1401" i="12" s="1"/>
  <c r="V1401" i="12" s="1"/>
  <c r="AB1401" i="12" s="1"/>
  <c r="F1422" i="12"/>
  <c r="L1422" i="12" s="1"/>
  <c r="R1422" i="12" s="1"/>
  <c r="V1422" i="12" s="1"/>
  <c r="AB1422" i="12" s="1"/>
  <c r="F1480" i="12"/>
  <c r="L1480" i="12" s="1"/>
  <c r="R1480" i="12" s="1"/>
  <c r="V1480" i="12" s="1"/>
  <c r="AB1480" i="12" s="1"/>
  <c r="F1546" i="12"/>
  <c r="L1546" i="12" s="1"/>
  <c r="R1546" i="12" s="1"/>
  <c r="V1546" i="12" s="1"/>
  <c r="AB1546" i="12" s="1"/>
  <c r="F1595" i="12"/>
  <c r="L1595" i="12" s="1"/>
  <c r="R1595" i="12" s="1"/>
  <c r="V1595" i="12" s="1"/>
  <c r="AB1595" i="12" s="1"/>
  <c r="F1771" i="12"/>
  <c r="L1771" i="12" s="1"/>
  <c r="R1771" i="12" s="1"/>
  <c r="V1771" i="12" s="1"/>
  <c r="AB1771" i="12" s="1"/>
  <c r="F1410" i="12"/>
  <c r="L1410" i="12" s="1"/>
  <c r="R1410" i="12" s="1"/>
  <c r="V1410" i="12" s="1"/>
  <c r="AB1410" i="12" s="1"/>
  <c r="F1419" i="12"/>
  <c r="L1419" i="12" s="1"/>
  <c r="R1419" i="12" s="1"/>
  <c r="V1419" i="12" s="1"/>
  <c r="AB1419" i="12" s="1"/>
  <c r="G1410" i="12"/>
  <c r="M1410" i="12" s="1"/>
  <c r="S1410" i="12" s="1"/>
  <c r="W1410" i="12" s="1"/>
  <c r="AC1410" i="12" s="1"/>
  <c r="G1419" i="12"/>
  <c r="M1419" i="12" s="1"/>
  <c r="S1419" i="12" s="1"/>
  <c r="W1419" i="12" s="1"/>
  <c r="AC1419" i="12" s="1"/>
  <c r="H1401" i="12"/>
  <c r="N1401" i="12" s="1"/>
  <c r="T1401" i="12" s="1"/>
  <c r="X1401" i="12" s="1"/>
  <c r="AD1401" i="12" s="1"/>
  <c r="H1406" i="12"/>
  <c r="N1406" i="12" s="1"/>
  <c r="T1406" i="12" s="1"/>
  <c r="X1406" i="12" s="1"/>
  <c r="AD1406" i="12" s="1"/>
  <c r="G1480" i="12"/>
  <c r="M1480" i="12" s="1"/>
  <c r="S1480" i="12" s="1"/>
  <c r="W1480" i="12" s="1"/>
  <c r="AC1480" i="12" s="1"/>
  <c r="H1410" i="12"/>
  <c r="N1410" i="12" s="1"/>
  <c r="T1410" i="12" s="1"/>
  <c r="X1410" i="12" s="1"/>
  <c r="AD1410" i="12" s="1"/>
  <c r="G1406" i="12"/>
  <c r="M1406" i="12" s="1"/>
  <c r="S1406" i="12" s="1"/>
  <c r="W1406" i="12" s="1"/>
  <c r="AC1406" i="12" s="1"/>
  <c r="H1419" i="12"/>
  <c r="N1419" i="12" s="1"/>
  <c r="T1419" i="12" s="1"/>
  <c r="X1419" i="12" s="1"/>
  <c r="AD1419" i="12" s="1"/>
  <c r="H1480" i="12"/>
  <c r="N1480" i="12" s="1"/>
  <c r="T1480" i="12" s="1"/>
  <c r="X1480" i="12" s="1"/>
  <c r="AD1480" i="12" s="1"/>
  <c r="H1546" i="12"/>
  <c r="N1546" i="12" s="1"/>
  <c r="T1546" i="12" s="1"/>
  <c r="X1546" i="12" s="1"/>
  <c r="AD1546" i="12" s="1"/>
  <c r="H1595" i="12"/>
  <c r="N1595" i="12" s="1"/>
  <c r="T1595" i="12" s="1"/>
  <c r="X1595" i="12" s="1"/>
  <c r="AD1595" i="12" s="1"/>
  <c r="H1771" i="12"/>
  <c r="N1771" i="12" s="1"/>
  <c r="T1771" i="12" s="1"/>
  <c r="X1771" i="12" s="1"/>
  <c r="AD1771" i="12" s="1"/>
  <c r="H1422" i="12"/>
  <c r="N1422" i="12" s="1"/>
  <c r="T1422" i="12" s="1"/>
  <c r="X1422" i="12" s="1"/>
  <c r="AD1422" i="12" s="1"/>
  <c r="G1422" i="12"/>
  <c r="M1422" i="12" s="1"/>
  <c r="S1422" i="12" s="1"/>
  <c r="W1422" i="12" s="1"/>
  <c r="AC1422" i="12" s="1"/>
  <c r="G1401" i="12"/>
  <c r="M1401" i="12" s="1"/>
  <c r="S1401" i="12" s="1"/>
  <c r="W1401" i="12" s="1"/>
  <c r="AC1401" i="12" s="1"/>
  <c r="G1546" i="12"/>
  <c r="M1546" i="12" s="1"/>
  <c r="S1546" i="12" s="1"/>
  <c r="W1546" i="12" s="1"/>
  <c r="AC1546" i="12" s="1"/>
  <c r="G1595" i="12"/>
  <c r="M1595" i="12" s="1"/>
  <c r="S1595" i="12" s="1"/>
  <c r="W1595" i="12" s="1"/>
  <c r="AC1595" i="12" s="1"/>
  <c r="G1771" i="12"/>
  <c r="M1771" i="12" s="1"/>
  <c r="S1771" i="12" s="1"/>
  <c r="W1771" i="12" s="1"/>
  <c r="AC1771" i="12" s="1"/>
  <c r="AE1418" i="12"/>
  <c r="AE1417" i="12" s="1"/>
  <c r="F1418" i="12" l="1"/>
  <c r="L1418" i="12" s="1"/>
  <c r="R1418" i="12" s="1"/>
  <c r="V1418" i="12" s="1"/>
  <c r="AB1418" i="12" s="1"/>
  <c r="F1594" i="12"/>
  <c r="L1594" i="12" s="1"/>
  <c r="R1594" i="12" s="1"/>
  <c r="V1594" i="12" s="1"/>
  <c r="AB1594" i="12" s="1"/>
  <c r="F1400" i="12"/>
  <c r="L1400" i="12" s="1"/>
  <c r="R1400" i="12" s="1"/>
  <c r="V1400" i="12" s="1"/>
  <c r="AB1400" i="12" s="1"/>
  <c r="H1418" i="12"/>
  <c r="N1418" i="12" s="1"/>
  <c r="T1418" i="12" s="1"/>
  <c r="X1418" i="12" s="1"/>
  <c r="AD1418" i="12" s="1"/>
  <c r="F1409" i="12"/>
  <c r="L1409" i="12" s="1"/>
  <c r="R1409" i="12" s="1"/>
  <c r="V1409" i="12" s="1"/>
  <c r="AB1409" i="12" s="1"/>
  <c r="F1479" i="12"/>
  <c r="L1479" i="12" s="1"/>
  <c r="R1479" i="12" s="1"/>
  <c r="V1479" i="12" s="1"/>
  <c r="AB1479" i="12" s="1"/>
  <c r="F1545" i="12"/>
  <c r="L1545" i="12" s="1"/>
  <c r="R1545" i="12" s="1"/>
  <c r="V1545" i="12" s="1"/>
  <c r="AB1545" i="12" s="1"/>
  <c r="F1405" i="12"/>
  <c r="L1405" i="12" s="1"/>
  <c r="R1405" i="12" s="1"/>
  <c r="V1405" i="12" s="1"/>
  <c r="AB1405" i="12" s="1"/>
  <c r="G1418" i="12"/>
  <c r="M1418" i="12" s="1"/>
  <c r="S1418" i="12" s="1"/>
  <c r="W1418" i="12" s="1"/>
  <c r="AC1418" i="12" s="1"/>
  <c r="H1545" i="12"/>
  <c r="N1545" i="12" s="1"/>
  <c r="T1545" i="12" s="1"/>
  <c r="X1545" i="12" s="1"/>
  <c r="AD1545" i="12" s="1"/>
  <c r="H1409" i="12"/>
  <c r="N1409" i="12" s="1"/>
  <c r="T1409" i="12" s="1"/>
  <c r="X1409" i="12" s="1"/>
  <c r="AD1409" i="12" s="1"/>
  <c r="H1405" i="12"/>
  <c r="N1405" i="12" s="1"/>
  <c r="T1405" i="12" s="1"/>
  <c r="X1405" i="12" s="1"/>
  <c r="AD1405" i="12" s="1"/>
  <c r="G1545" i="12"/>
  <c r="M1545" i="12" s="1"/>
  <c r="S1545" i="12" s="1"/>
  <c r="W1545" i="12" s="1"/>
  <c r="AC1545" i="12" s="1"/>
  <c r="G1594" i="12"/>
  <c r="M1594" i="12" s="1"/>
  <c r="S1594" i="12" s="1"/>
  <c r="W1594" i="12" s="1"/>
  <c r="AC1594" i="12" s="1"/>
  <c r="G1400" i="12"/>
  <c r="M1400" i="12" s="1"/>
  <c r="S1400" i="12" s="1"/>
  <c r="W1400" i="12" s="1"/>
  <c r="AC1400" i="12" s="1"/>
  <c r="H1594" i="12"/>
  <c r="N1594" i="12" s="1"/>
  <c r="T1594" i="12" s="1"/>
  <c r="X1594" i="12" s="1"/>
  <c r="AD1594" i="12" s="1"/>
  <c r="H1479" i="12"/>
  <c r="N1479" i="12" s="1"/>
  <c r="T1479" i="12" s="1"/>
  <c r="X1479" i="12" s="1"/>
  <c r="AD1479" i="12" s="1"/>
  <c r="G1405" i="12"/>
  <c r="M1405" i="12" s="1"/>
  <c r="S1405" i="12" s="1"/>
  <c r="W1405" i="12" s="1"/>
  <c r="AC1405" i="12" s="1"/>
  <c r="G1479" i="12"/>
  <c r="M1479" i="12" s="1"/>
  <c r="S1479" i="12" s="1"/>
  <c r="W1479" i="12" s="1"/>
  <c r="AC1479" i="12" s="1"/>
  <c r="H1400" i="12"/>
  <c r="N1400" i="12" s="1"/>
  <c r="T1400" i="12" s="1"/>
  <c r="X1400" i="12" s="1"/>
  <c r="AD1400" i="12" s="1"/>
  <c r="G1409" i="12"/>
  <c r="M1409" i="12" s="1"/>
  <c r="S1409" i="12" s="1"/>
  <c r="W1409" i="12" s="1"/>
  <c r="AC1409" i="12" s="1"/>
  <c r="AE1398" i="12"/>
  <c r="F1417" i="12" l="1"/>
  <c r="L1417" i="12" s="1"/>
  <c r="R1417" i="12" s="1"/>
  <c r="V1417" i="12" s="1"/>
  <c r="AB1417" i="12" s="1"/>
  <c r="H1417" i="12"/>
  <c r="N1417" i="12" s="1"/>
  <c r="T1417" i="12" s="1"/>
  <c r="X1417" i="12" s="1"/>
  <c r="AD1417" i="12" s="1"/>
  <c r="F1404" i="12"/>
  <c r="L1404" i="12" s="1"/>
  <c r="R1404" i="12" s="1"/>
  <c r="V1404" i="12" s="1"/>
  <c r="AB1404" i="12" s="1"/>
  <c r="F1399" i="12"/>
  <c r="L1399" i="12" s="1"/>
  <c r="R1399" i="12" s="1"/>
  <c r="V1399" i="12" s="1"/>
  <c r="AB1399" i="12" s="1"/>
  <c r="H1399" i="12"/>
  <c r="N1399" i="12" s="1"/>
  <c r="T1399" i="12" s="1"/>
  <c r="X1399" i="12" s="1"/>
  <c r="AD1399" i="12" s="1"/>
  <c r="G1404" i="12"/>
  <c r="M1404" i="12" s="1"/>
  <c r="S1404" i="12" s="1"/>
  <c r="W1404" i="12" s="1"/>
  <c r="AC1404" i="12" s="1"/>
  <c r="G1399" i="12"/>
  <c r="M1399" i="12" s="1"/>
  <c r="S1399" i="12" s="1"/>
  <c r="W1399" i="12" s="1"/>
  <c r="AC1399" i="12" s="1"/>
  <c r="H1404" i="12"/>
  <c r="N1404" i="12" s="1"/>
  <c r="T1404" i="12" s="1"/>
  <c r="X1404" i="12" s="1"/>
  <c r="AD1404" i="12" s="1"/>
  <c r="G1417" i="12"/>
  <c r="M1417" i="12" s="1"/>
  <c r="S1417" i="12" s="1"/>
  <c r="W1417" i="12" s="1"/>
  <c r="AC1417" i="12" s="1"/>
  <c r="G1395" i="12"/>
  <c r="M1395" i="12" s="1"/>
  <c r="S1395" i="12" s="1"/>
  <c r="W1395" i="12" s="1"/>
  <c r="AC1395" i="12" s="1"/>
  <c r="H1395" i="12"/>
  <c r="N1395" i="12" s="1"/>
  <c r="T1395" i="12" s="1"/>
  <c r="X1395" i="12" s="1"/>
  <c r="AD1395" i="12" s="1"/>
  <c r="AE1395" i="12"/>
  <c r="AE1394" i="12" s="1"/>
  <c r="F1395" i="12"/>
  <c r="L1395" i="12" s="1"/>
  <c r="R1395" i="12" s="1"/>
  <c r="V1395" i="12" s="1"/>
  <c r="AB1395" i="12" s="1"/>
  <c r="G1391" i="12"/>
  <c r="M1391" i="12" s="1"/>
  <c r="S1391" i="12" s="1"/>
  <c r="W1391" i="12" s="1"/>
  <c r="AC1391" i="12" s="1"/>
  <c r="H1391" i="12"/>
  <c r="N1391" i="12" s="1"/>
  <c r="T1391" i="12" s="1"/>
  <c r="X1391" i="12" s="1"/>
  <c r="AD1391" i="12" s="1"/>
  <c r="AE1391" i="12"/>
  <c r="F1391" i="12"/>
  <c r="L1391" i="12" s="1"/>
  <c r="R1391" i="12" s="1"/>
  <c r="V1391" i="12" s="1"/>
  <c r="AB1391" i="12" s="1"/>
  <c r="G1387" i="12"/>
  <c r="M1387" i="12" s="1"/>
  <c r="S1387" i="12" s="1"/>
  <c r="W1387" i="12" s="1"/>
  <c r="AC1387" i="12" s="1"/>
  <c r="H1387" i="12"/>
  <c r="N1387" i="12" s="1"/>
  <c r="T1387" i="12" s="1"/>
  <c r="X1387" i="12" s="1"/>
  <c r="AD1387" i="12" s="1"/>
  <c r="AE1387" i="12"/>
  <c r="F1387" i="12"/>
  <c r="L1387" i="12" s="1"/>
  <c r="R1387" i="12" s="1"/>
  <c r="V1387" i="12" s="1"/>
  <c r="AB1387" i="12" s="1"/>
  <c r="G1366" i="12"/>
  <c r="M1366" i="12" s="1"/>
  <c r="S1366" i="12" s="1"/>
  <c r="W1366" i="12" s="1"/>
  <c r="AC1366" i="12" s="1"/>
  <c r="H1366" i="12"/>
  <c r="N1366" i="12" s="1"/>
  <c r="T1366" i="12" s="1"/>
  <c r="X1366" i="12" s="1"/>
  <c r="AD1366" i="12" s="1"/>
  <c r="AE1366" i="12"/>
  <c r="AE1365" i="12" s="1"/>
  <c r="AE1364" i="12" s="1"/>
  <c r="F1366" i="12"/>
  <c r="L1366" i="12" s="1"/>
  <c r="R1366" i="12" s="1"/>
  <c r="V1366" i="12" s="1"/>
  <c r="AB1366" i="12" s="1"/>
  <c r="G1362" i="12"/>
  <c r="M1362" i="12" s="1"/>
  <c r="S1362" i="12" s="1"/>
  <c r="W1362" i="12" s="1"/>
  <c r="AC1362" i="12" s="1"/>
  <c r="H1362" i="12"/>
  <c r="N1362" i="12" s="1"/>
  <c r="T1362" i="12" s="1"/>
  <c r="X1362" i="12" s="1"/>
  <c r="AD1362" i="12" s="1"/>
  <c r="AE1362" i="12"/>
  <c r="AE1361" i="12" s="1"/>
  <c r="AE1360" i="12" s="1"/>
  <c r="F1362" i="12"/>
  <c r="L1362" i="12" s="1"/>
  <c r="R1362" i="12" s="1"/>
  <c r="V1362" i="12" s="1"/>
  <c r="AB1362" i="12" s="1"/>
  <c r="H1361" i="12" l="1"/>
  <c r="N1361" i="12" s="1"/>
  <c r="T1361" i="12" s="1"/>
  <c r="X1361" i="12" s="1"/>
  <c r="AD1361" i="12" s="1"/>
  <c r="G1361" i="12"/>
  <c r="M1361" i="12" s="1"/>
  <c r="S1361" i="12" s="1"/>
  <c r="W1361" i="12" s="1"/>
  <c r="AC1361" i="12" s="1"/>
  <c r="F1394" i="12"/>
  <c r="L1394" i="12" s="1"/>
  <c r="R1394" i="12" s="1"/>
  <c r="V1394" i="12" s="1"/>
  <c r="AB1394" i="12" s="1"/>
  <c r="F1398" i="12"/>
  <c r="L1398" i="12" s="1"/>
  <c r="R1398" i="12" s="1"/>
  <c r="V1398" i="12" s="1"/>
  <c r="AB1398" i="12" s="1"/>
  <c r="F1361" i="12"/>
  <c r="L1361" i="12" s="1"/>
  <c r="R1361" i="12" s="1"/>
  <c r="V1361" i="12" s="1"/>
  <c r="AB1361" i="12" s="1"/>
  <c r="F1365" i="12"/>
  <c r="L1365" i="12" s="1"/>
  <c r="R1365" i="12" s="1"/>
  <c r="V1365" i="12" s="1"/>
  <c r="AB1365" i="12" s="1"/>
  <c r="H1394" i="12"/>
  <c r="N1394" i="12" s="1"/>
  <c r="T1394" i="12" s="1"/>
  <c r="X1394" i="12" s="1"/>
  <c r="AD1394" i="12" s="1"/>
  <c r="H1365" i="12"/>
  <c r="N1365" i="12" s="1"/>
  <c r="T1365" i="12" s="1"/>
  <c r="X1365" i="12" s="1"/>
  <c r="AD1365" i="12" s="1"/>
  <c r="G1365" i="12"/>
  <c r="M1365" i="12" s="1"/>
  <c r="S1365" i="12" s="1"/>
  <c r="W1365" i="12" s="1"/>
  <c r="AC1365" i="12" s="1"/>
  <c r="G1394" i="12"/>
  <c r="M1394" i="12" s="1"/>
  <c r="S1394" i="12" s="1"/>
  <c r="W1394" i="12" s="1"/>
  <c r="AC1394" i="12" s="1"/>
  <c r="G1398" i="12"/>
  <c r="M1398" i="12" s="1"/>
  <c r="S1398" i="12" s="1"/>
  <c r="W1398" i="12" s="1"/>
  <c r="AC1398" i="12" s="1"/>
  <c r="H1398" i="12"/>
  <c r="N1398" i="12" s="1"/>
  <c r="T1398" i="12" s="1"/>
  <c r="X1398" i="12" s="1"/>
  <c r="AD1398" i="12" s="1"/>
  <c r="AE1359" i="12"/>
  <c r="F1364" i="12" l="1"/>
  <c r="L1364" i="12" s="1"/>
  <c r="R1364" i="12" s="1"/>
  <c r="V1364" i="12" s="1"/>
  <c r="AB1364" i="12" s="1"/>
  <c r="G1360" i="12"/>
  <c r="M1360" i="12" s="1"/>
  <c r="S1360" i="12" s="1"/>
  <c r="W1360" i="12" s="1"/>
  <c r="AC1360" i="12" s="1"/>
  <c r="F1360" i="12"/>
  <c r="L1360" i="12" s="1"/>
  <c r="R1360" i="12" s="1"/>
  <c r="V1360" i="12" s="1"/>
  <c r="AB1360" i="12" s="1"/>
  <c r="H1360" i="12"/>
  <c r="N1360" i="12" s="1"/>
  <c r="T1360" i="12" s="1"/>
  <c r="X1360" i="12" s="1"/>
  <c r="AD1360" i="12" s="1"/>
  <c r="H1364" i="12"/>
  <c r="N1364" i="12" s="1"/>
  <c r="T1364" i="12" s="1"/>
  <c r="X1364" i="12" s="1"/>
  <c r="AD1364" i="12" s="1"/>
  <c r="G1364" i="12"/>
  <c r="M1364" i="12" s="1"/>
  <c r="S1364" i="12" s="1"/>
  <c r="W1364" i="12" s="1"/>
  <c r="AC1364" i="12" s="1"/>
  <c r="G1289" i="12"/>
  <c r="M1289" i="12" s="1"/>
  <c r="S1289" i="12" s="1"/>
  <c r="W1289" i="12" s="1"/>
  <c r="AC1289" i="12" s="1"/>
  <c r="H1289" i="12"/>
  <c r="N1289" i="12" s="1"/>
  <c r="T1289" i="12" s="1"/>
  <c r="X1289" i="12" s="1"/>
  <c r="AD1289" i="12" s="1"/>
  <c r="AE1289" i="12"/>
  <c r="AE1288" i="12" s="1"/>
  <c r="AE1287" i="12" s="1"/>
  <c r="F1289" i="12"/>
  <c r="L1289" i="12" s="1"/>
  <c r="R1289" i="12" s="1"/>
  <c r="V1289" i="12" s="1"/>
  <c r="AB1289" i="12" s="1"/>
  <c r="F1288" i="12" l="1"/>
  <c r="L1288" i="12" s="1"/>
  <c r="R1288" i="12" s="1"/>
  <c r="V1288" i="12" s="1"/>
  <c r="AB1288" i="12" s="1"/>
  <c r="F1359" i="12"/>
  <c r="L1359" i="12" s="1"/>
  <c r="R1359" i="12" s="1"/>
  <c r="V1359" i="12" s="1"/>
  <c r="AB1359" i="12" s="1"/>
  <c r="G1359" i="12"/>
  <c r="M1359" i="12" s="1"/>
  <c r="S1359" i="12" s="1"/>
  <c r="W1359" i="12" s="1"/>
  <c r="AC1359" i="12" s="1"/>
  <c r="H1288" i="12"/>
  <c r="N1288" i="12" s="1"/>
  <c r="T1288" i="12" s="1"/>
  <c r="X1288" i="12" s="1"/>
  <c r="AD1288" i="12" s="1"/>
  <c r="G1288" i="12"/>
  <c r="M1288" i="12" s="1"/>
  <c r="S1288" i="12" s="1"/>
  <c r="W1288" i="12" s="1"/>
  <c r="AC1288" i="12" s="1"/>
  <c r="H1359" i="12"/>
  <c r="N1359" i="12" s="1"/>
  <c r="T1359" i="12" s="1"/>
  <c r="X1359" i="12" s="1"/>
  <c r="AD1359" i="12" s="1"/>
  <c r="G1241" i="12"/>
  <c r="M1241" i="12" s="1"/>
  <c r="S1241" i="12" s="1"/>
  <c r="W1241" i="12" s="1"/>
  <c r="AC1241" i="12" s="1"/>
  <c r="H1241" i="12"/>
  <c r="N1241" i="12" s="1"/>
  <c r="T1241" i="12" s="1"/>
  <c r="X1241" i="12" s="1"/>
  <c r="AD1241" i="12" s="1"/>
  <c r="AE1241" i="12"/>
  <c r="AE1240" i="12" s="1"/>
  <c r="AE1239" i="12" s="1"/>
  <c r="F1241" i="12"/>
  <c r="L1241" i="12" s="1"/>
  <c r="R1241" i="12" s="1"/>
  <c r="V1241" i="12" s="1"/>
  <c r="AB1241" i="12" s="1"/>
  <c r="F1240" i="12" l="1"/>
  <c r="L1240" i="12" s="1"/>
  <c r="R1240" i="12" s="1"/>
  <c r="V1240" i="12" s="1"/>
  <c r="AB1240" i="12" s="1"/>
  <c r="F1287" i="12"/>
  <c r="L1287" i="12" s="1"/>
  <c r="R1287" i="12" s="1"/>
  <c r="V1287" i="12" s="1"/>
  <c r="AB1287" i="12" s="1"/>
  <c r="H1287" i="12"/>
  <c r="N1287" i="12" s="1"/>
  <c r="T1287" i="12" s="1"/>
  <c r="X1287" i="12" s="1"/>
  <c r="AD1287" i="12" s="1"/>
  <c r="H1240" i="12"/>
  <c r="N1240" i="12" s="1"/>
  <c r="T1240" i="12" s="1"/>
  <c r="X1240" i="12" s="1"/>
  <c r="AD1240" i="12" s="1"/>
  <c r="G1240" i="12"/>
  <c r="M1240" i="12" s="1"/>
  <c r="S1240" i="12" s="1"/>
  <c r="W1240" i="12" s="1"/>
  <c r="AC1240" i="12" s="1"/>
  <c r="G1287" i="12"/>
  <c r="M1287" i="12" s="1"/>
  <c r="S1287" i="12" s="1"/>
  <c r="W1287" i="12" s="1"/>
  <c r="AC1287" i="12" s="1"/>
  <c r="G1225" i="12"/>
  <c r="M1225" i="12" s="1"/>
  <c r="S1225" i="12" s="1"/>
  <c r="W1225" i="12" s="1"/>
  <c r="AC1225" i="12" s="1"/>
  <c r="H1225" i="12"/>
  <c r="N1225" i="12" s="1"/>
  <c r="T1225" i="12" s="1"/>
  <c r="X1225" i="12" s="1"/>
  <c r="AD1225" i="12" s="1"/>
  <c r="AE1225" i="12"/>
  <c r="AE1224" i="12" s="1"/>
  <c r="AE1223" i="12" s="1"/>
  <c r="F1225" i="12"/>
  <c r="L1225" i="12" s="1"/>
  <c r="R1225" i="12" s="1"/>
  <c r="V1225" i="12" s="1"/>
  <c r="AB1225" i="12" s="1"/>
  <c r="G1221" i="12"/>
  <c r="M1221" i="12" s="1"/>
  <c r="S1221" i="12" s="1"/>
  <c r="W1221" i="12" s="1"/>
  <c r="AC1221" i="12" s="1"/>
  <c r="H1221" i="12"/>
  <c r="N1221" i="12" s="1"/>
  <c r="T1221" i="12" s="1"/>
  <c r="X1221" i="12" s="1"/>
  <c r="AD1221" i="12" s="1"/>
  <c r="AE1221" i="12"/>
  <c r="AE1220" i="12" s="1"/>
  <c r="AE1219" i="12" s="1"/>
  <c r="F1221" i="12"/>
  <c r="L1221" i="12" s="1"/>
  <c r="R1221" i="12" s="1"/>
  <c r="V1221" i="12" s="1"/>
  <c r="AB1221" i="12" s="1"/>
  <c r="F1224" i="12" l="1"/>
  <c r="L1224" i="12" s="1"/>
  <c r="R1224" i="12" s="1"/>
  <c r="V1224" i="12" s="1"/>
  <c r="AB1224" i="12" s="1"/>
  <c r="F1220" i="12"/>
  <c r="L1220" i="12" s="1"/>
  <c r="R1220" i="12" s="1"/>
  <c r="V1220" i="12" s="1"/>
  <c r="AB1220" i="12" s="1"/>
  <c r="F1239" i="12"/>
  <c r="L1239" i="12" s="1"/>
  <c r="R1239" i="12" s="1"/>
  <c r="V1239" i="12" s="1"/>
  <c r="AB1239" i="12" s="1"/>
  <c r="H1239" i="12"/>
  <c r="N1239" i="12" s="1"/>
  <c r="T1239" i="12" s="1"/>
  <c r="X1239" i="12" s="1"/>
  <c r="AD1239" i="12" s="1"/>
  <c r="H1220" i="12"/>
  <c r="N1220" i="12" s="1"/>
  <c r="T1220" i="12" s="1"/>
  <c r="X1220" i="12" s="1"/>
  <c r="AD1220" i="12" s="1"/>
  <c r="H1224" i="12"/>
  <c r="N1224" i="12" s="1"/>
  <c r="T1224" i="12" s="1"/>
  <c r="X1224" i="12" s="1"/>
  <c r="AD1224" i="12" s="1"/>
  <c r="G1220" i="12"/>
  <c r="M1220" i="12" s="1"/>
  <c r="S1220" i="12" s="1"/>
  <c r="W1220" i="12" s="1"/>
  <c r="AC1220" i="12" s="1"/>
  <c r="G1224" i="12"/>
  <c r="M1224" i="12" s="1"/>
  <c r="S1224" i="12" s="1"/>
  <c r="W1224" i="12" s="1"/>
  <c r="AC1224" i="12" s="1"/>
  <c r="G1239" i="12"/>
  <c r="M1239" i="12" s="1"/>
  <c r="S1239" i="12" s="1"/>
  <c r="W1239" i="12" s="1"/>
  <c r="AC1239" i="12" s="1"/>
  <c r="AE1218" i="12"/>
  <c r="F1219" i="12" l="1"/>
  <c r="L1219" i="12" s="1"/>
  <c r="R1219" i="12" s="1"/>
  <c r="V1219" i="12" s="1"/>
  <c r="AB1219" i="12" s="1"/>
  <c r="F1223" i="12"/>
  <c r="L1223" i="12" s="1"/>
  <c r="R1223" i="12" s="1"/>
  <c r="V1223" i="12" s="1"/>
  <c r="AB1223" i="12" s="1"/>
  <c r="H1219" i="12"/>
  <c r="N1219" i="12" s="1"/>
  <c r="T1219" i="12" s="1"/>
  <c r="X1219" i="12" s="1"/>
  <c r="AD1219" i="12" s="1"/>
  <c r="G1219" i="12"/>
  <c r="M1219" i="12" s="1"/>
  <c r="S1219" i="12" s="1"/>
  <c r="W1219" i="12" s="1"/>
  <c r="AC1219" i="12" s="1"/>
  <c r="G1223" i="12"/>
  <c r="M1223" i="12" s="1"/>
  <c r="S1223" i="12" s="1"/>
  <c r="W1223" i="12" s="1"/>
  <c r="AC1223" i="12" s="1"/>
  <c r="H1223" i="12"/>
  <c r="N1223" i="12" s="1"/>
  <c r="T1223" i="12" s="1"/>
  <c r="X1223" i="12" s="1"/>
  <c r="AD1223" i="12" s="1"/>
  <c r="F742" i="12"/>
  <c r="L742" i="12" s="1"/>
  <c r="R742" i="12" s="1"/>
  <c r="V742" i="12" s="1"/>
  <c r="AB742" i="12" s="1"/>
  <c r="F977" i="12"/>
  <c r="L977" i="12" s="1"/>
  <c r="R977" i="12" s="1"/>
  <c r="V977" i="12" s="1"/>
  <c r="AB977" i="12" s="1"/>
  <c r="F1218" i="12" l="1"/>
  <c r="L1218" i="12" s="1"/>
  <c r="R1218" i="12" s="1"/>
  <c r="V1218" i="12" s="1"/>
  <c r="AB1218" i="12" s="1"/>
  <c r="G1218" i="12"/>
  <c r="M1218" i="12" s="1"/>
  <c r="S1218" i="12" s="1"/>
  <c r="W1218" i="12" s="1"/>
  <c r="AC1218" i="12" s="1"/>
  <c r="H1218" i="12"/>
  <c r="N1218" i="12" s="1"/>
  <c r="T1218" i="12" s="1"/>
  <c r="X1218" i="12" s="1"/>
  <c r="AD1218" i="12" s="1"/>
  <c r="G1216" i="12"/>
  <c r="M1216" i="12" s="1"/>
  <c r="S1216" i="12" s="1"/>
  <c r="W1216" i="12" s="1"/>
  <c r="AC1216" i="12" s="1"/>
  <c r="H1216" i="12"/>
  <c r="N1216" i="12" s="1"/>
  <c r="T1216" i="12" s="1"/>
  <c r="X1216" i="12" s="1"/>
  <c r="AD1216" i="12" s="1"/>
  <c r="AE1216" i="12"/>
  <c r="AE1215" i="12" s="1"/>
  <c r="AE1214" i="12" s="1"/>
  <c r="F1216" i="12"/>
  <c r="L1216" i="12" s="1"/>
  <c r="R1216" i="12" s="1"/>
  <c r="V1216" i="12" s="1"/>
  <c r="AB1216" i="12" s="1"/>
  <c r="G1200" i="12"/>
  <c r="M1200" i="12" s="1"/>
  <c r="S1200" i="12" s="1"/>
  <c r="W1200" i="12" s="1"/>
  <c r="AC1200" i="12" s="1"/>
  <c r="H1200" i="12"/>
  <c r="N1200" i="12" s="1"/>
  <c r="T1200" i="12" s="1"/>
  <c r="X1200" i="12" s="1"/>
  <c r="AD1200" i="12" s="1"/>
  <c r="AE1200" i="12"/>
  <c r="AE1199" i="12" s="1"/>
  <c r="AE1198" i="12" s="1"/>
  <c r="F1200" i="12"/>
  <c r="L1200" i="12" s="1"/>
  <c r="R1200" i="12" s="1"/>
  <c r="V1200" i="12" s="1"/>
  <c r="AB1200" i="12" s="1"/>
  <c r="G1192" i="12"/>
  <c r="M1192" i="12" s="1"/>
  <c r="S1192" i="12" s="1"/>
  <c r="W1192" i="12" s="1"/>
  <c r="AC1192" i="12" s="1"/>
  <c r="H1192" i="12"/>
  <c r="N1192" i="12" s="1"/>
  <c r="T1192" i="12" s="1"/>
  <c r="X1192" i="12" s="1"/>
  <c r="AD1192" i="12" s="1"/>
  <c r="AE1192" i="12"/>
  <c r="AE1191" i="12" s="1"/>
  <c r="AE1190" i="12" s="1"/>
  <c r="F1192" i="12"/>
  <c r="L1192" i="12" s="1"/>
  <c r="R1192" i="12" s="1"/>
  <c r="V1192" i="12" s="1"/>
  <c r="AB1192" i="12" s="1"/>
  <c r="F1191" i="12" l="1"/>
  <c r="L1191" i="12" s="1"/>
  <c r="R1191" i="12" s="1"/>
  <c r="V1191" i="12" s="1"/>
  <c r="AB1191" i="12" s="1"/>
  <c r="F1215" i="12"/>
  <c r="L1215" i="12" s="1"/>
  <c r="R1215" i="12" s="1"/>
  <c r="V1215" i="12" s="1"/>
  <c r="AB1215" i="12" s="1"/>
  <c r="F1199" i="12"/>
  <c r="L1199" i="12" s="1"/>
  <c r="R1199" i="12" s="1"/>
  <c r="V1199" i="12" s="1"/>
  <c r="AB1199" i="12" s="1"/>
  <c r="H1199" i="12"/>
  <c r="N1199" i="12" s="1"/>
  <c r="T1199" i="12" s="1"/>
  <c r="X1199" i="12" s="1"/>
  <c r="AD1199" i="12" s="1"/>
  <c r="H1215" i="12"/>
  <c r="N1215" i="12" s="1"/>
  <c r="T1215" i="12" s="1"/>
  <c r="X1215" i="12" s="1"/>
  <c r="AD1215" i="12" s="1"/>
  <c r="H1191" i="12"/>
  <c r="N1191" i="12" s="1"/>
  <c r="T1191" i="12" s="1"/>
  <c r="X1191" i="12" s="1"/>
  <c r="AD1191" i="12" s="1"/>
  <c r="G1191" i="12"/>
  <c r="M1191" i="12" s="1"/>
  <c r="S1191" i="12" s="1"/>
  <c r="W1191" i="12" s="1"/>
  <c r="AC1191" i="12" s="1"/>
  <c r="G1199" i="12"/>
  <c r="M1199" i="12" s="1"/>
  <c r="S1199" i="12" s="1"/>
  <c r="W1199" i="12" s="1"/>
  <c r="AC1199" i="12" s="1"/>
  <c r="G1215" i="12"/>
  <c r="M1215" i="12" s="1"/>
  <c r="S1215" i="12" s="1"/>
  <c r="W1215" i="12" s="1"/>
  <c r="AC1215" i="12" s="1"/>
  <c r="G1161" i="12"/>
  <c r="M1161" i="12" s="1"/>
  <c r="S1161" i="12" s="1"/>
  <c r="W1161" i="12" s="1"/>
  <c r="AC1161" i="12" s="1"/>
  <c r="H1161" i="12"/>
  <c r="N1161" i="12" s="1"/>
  <c r="T1161" i="12" s="1"/>
  <c r="X1161" i="12" s="1"/>
  <c r="AD1161" i="12" s="1"/>
  <c r="AE1161" i="12"/>
  <c r="AE1160" i="12" s="1"/>
  <c r="F1161" i="12"/>
  <c r="L1161" i="12" s="1"/>
  <c r="R1161" i="12" s="1"/>
  <c r="V1161" i="12" s="1"/>
  <c r="AB1161" i="12" s="1"/>
  <c r="G1141" i="12"/>
  <c r="M1141" i="12" s="1"/>
  <c r="S1141" i="12" s="1"/>
  <c r="W1141" i="12" s="1"/>
  <c r="AC1141" i="12" s="1"/>
  <c r="H1141" i="12"/>
  <c r="N1141" i="12" s="1"/>
  <c r="T1141" i="12" s="1"/>
  <c r="X1141" i="12" s="1"/>
  <c r="AD1141" i="12" s="1"/>
  <c r="AE1141" i="12"/>
  <c r="AE1140" i="12" s="1"/>
  <c r="AE1139" i="12" s="1"/>
  <c r="F1141" i="12"/>
  <c r="L1141" i="12" s="1"/>
  <c r="R1141" i="12" s="1"/>
  <c r="V1141" i="12" s="1"/>
  <c r="AB1141" i="12" s="1"/>
  <c r="G1137" i="12"/>
  <c r="M1137" i="12" s="1"/>
  <c r="S1137" i="12" s="1"/>
  <c r="W1137" i="12" s="1"/>
  <c r="AC1137" i="12" s="1"/>
  <c r="H1137" i="12"/>
  <c r="N1137" i="12" s="1"/>
  <c r="T1137" i="12" s="1"/>
  <c r="X1137" i="12" s="1"/>
  <c r="AD1137" i="12" s="1"/>
  <c r="AE1137" i="12"/>
  <c r="AE1136" i="12" s="1"/>
  <c r="AE1135" i="12" s="1"/>
  <c r="F1137" i="12"/>
  <c r="L1137" i="12" s="1"/>
  <c r="R1137" i="12" s="1"/>
  <c r="V1137" i="12" s="1"/>
  <c r="AB1137" i="12" s="1"/>
  <c r="G1133" i="12"/>
  <c r="M1133" i="12" s="1"/>
  <c r="S1133" i="12" s="1"/>
  <c r="W1133" i="12" s="1"/>
  <c r="AC1133" i="12" s="1"/>
  <c r="H1133" i="12"/>
  <c r="N1133" i="12" s="1"/>
  <c r="T1133" i="12" s="1"/>
  <c r="X1133" i="12" s="1"/>
  <c r="AD1133" i="12" s="1"/>
  <c r="AE1133" i="12"/>
  <c r="AE1132" i="12" s="1"/>
  <c r="AE1131" i="12" s="1"/>
  <c r="F1133" i="12"/>
  <c r="L1133" i="12" s="1"/>
  <c r="R1133" i="12" s="1"/>
  <c r="V1133" i="12" s="1"/>
  <c r="AB1133" i="12" s="1"/>
  <c r="G1125" i="12"/>
  <c r="M1125" i="12" s="1"/>
  <c r="S1125" i="12" s="1"/>
  <c r="W1125" i="12" s="1"/>
  <c r="AC1125" i="12" s="1"/>
  <c r="H1125" i="12"/>
  <c r="N1125" i="12" s="1"/>
  <c r="T1125" i="12" s="1"/>
  <c r="X1125" i="12" s="1"/>
  <c r="AD1125" i="12" s="1"/>
  <c r="AE1125" i="12"/>
  <c r="AE1124" i="12" s="1"/>
  <c r="F1125" i="12"/>
  <c r="L1125" i="12" s="1"/>
  <c r="R1125" i="12" s="1"/>
  <c r="V1125" i="12" s="1"/>
  <c r="AB1125" i="12" s="1"/>
  <c r="G1054" i="12"/>
  <c r="M1054" i="12" s="1"/>
  <c r="S1054" i="12" s="1"/>
  <c r="W1054" i="12" s="1"/>
  <c r="AC1054" i="12" s="1"/>
  <c r="H1054" i="12"/>
  <c r="N1054" i="12" s="1"/>
  <c r="T1054" i="12" s="1"/>
  <c r="X1054" i="12" s="1"/>
  <c r="AD1054" i="12" s="1"/>
  <c r="AE1054" i="12"/>
  <c r="AE1053" i="12" s="1"/>
  <c r="AE1052" i="12" s="1"/>
  <c r="AE1051" i="12" s="1"/>
  <c r="F1054" i="12"/>
  <c r="L1054" i="12" s="1"/>
  <c r="R1054" i="12" s="1"/>
  <c r="V1054" i="12" s="1"/>
  <c r="AB1054" i="12" s="1"/>
  <c r="G1029" i="12"/>
  <c r="M1029" i="12" s="1"/>
  <c r="S1029" i="12" s="1"/>
  <c r="W1029" i="12" s="1"/>
  <c r="AC1029" i="12" s="1"/>
  <c r="H1029" i="12"/>
  <c r="N1029" i="12" s="1"/>
  <c r="T1029" i="12" s="1"/>
  <c r="X1029" i="12" s="1"/>
  <c r="AD1029" i="12" s="1"/>
  <c r="AE1029" i="12"/>
  <c r="AE1028" i="12" s="1"/>
  <c r="AE1027" i="12" s="1"/>
  <c r="F1029" i="12"/>
  <c r="L1029" i="12" s="1"/>
  <c r="R1029" i="12" s="1"/>
  <c r="V1029" i="12" s="1"/>
  <c r="AB1029" i="12" s="1"/>
  <c r="G1025" i="12"/>
  <c r="M1025" i="12" s="1"/>
  <c r="S1025" i="12" s="1"/>
  <c r="W1025" i="12" s="1"/>
  <c r="AC1025" i="12" s="1"/>
  <c r="H1025" i="12"/>
  <c r="N1025" i="12" s="1"/>
  <c r="T1025" i="12" s="1"/>
  <c r="X1025" i="12" s="1"/>
  <c r="AD1025" i="12" s="1"/>
  <c r="AE1025" i="12"/>
  <c r="AE1024" i="12" s="1"/>
  <c r="AE1023" i="12" s="1"/>
  <c r="F1025" i="12"/>
  <c r="L1025" i="12" s="1"/>
  <c r="R1025" i="12" s="1"/>
  <c r="V1025" i="12" s="1"/>
  <c r="AB1025" i="12" s="1"/>
  <c r="G1021" i="12"/>
  <c r="M1021" i="12" s="1"/>
  <c r="S1021" i="12" s="1"/>
  <c r="W1021" i="12" s="1"/>
  <c r="AC1021" i="12" s="1"/>
  <c r="H1021" i="12"/>
  <c r="N1021" i="12" s="1"/>
  <c r="T1021" i="12" s="1"/>
  <c r="X1021" i="12" s="1"/>
  <c r="AD1021" i="12" s="1"/>
  <c r="F1021" i="12"/>
  <c r="L1021" i="12" s="1"/>
  <c r="R1021" i="12" s="1"/>
  <c r="V1021" i="12" s="1"/>
  <c r="AB1021" i="12" s="1"/>
  <c r="G1017" i="12"/>
  <c r="M1017" i="12" s="1"/>
  <c r="S1017" i="12" s="1"/>
  <c r="W1017" i="12" s="1"/>
  <c r="AC1017" i="12" s="1"/>
  <c r="H1017" i="12"/>
  <c r="N1017" i="12" s="1"/>
  <c r="T1017" i="12" s="1"/>
  <c r="X1017" i="12" s="1"/>
  <c r="AD1017" i="12" s="1"/>
  <c r="AE1017" i="12"/>
  <c r="AE1016" i="12" s="1"/>
  <c r="AE1015" i="12" s="1"/>
  <c r="F1017" i="12"/>
  <c r="L1017" i="12" s="1"/>
  <c r="R1017" i="12" s="1"/>
  <c r="V1017" i="12" s="1"/>
  <c r="AB1017" i="12" s="1"/>
  <c r="H1020" i="12" l="1"/>
  <c r="N1020" i="12" s="1"/>
  <c r="T1020" i="12" s="1"/>
  <c r="X1020" i="12" s="1"/>
  <c r="AD1020" i="12" s="1"/>
  <c r="F1214" i="12"/>
  <c r="L1214" i="12" s="1"/>
  <c r="R1214" i="12" s="1"/>
  <c r="V1214" i="12" s="1"/>
  <c r="AB1214" i="12" s="1"/>
  <c r="F1024" i="12"/>
  <c r="L1024" i="12" s="1"/>
  <c r="R1024" i="12" s="1"/>
  <c r="V1024" i="12" s="1"/>
  <c r="AB1024" i="12" s="1"/>
  <c r="F1028" i="12"/>
  <c r="L1028" i="12" s="1"/>
  <c r="R1028" i="12" s="1"/>
  <c r="V1028" i="12" s="1"/>
  <c r="AB1028" i="12" s="1"/>
  <c r="F1053" i="12"/>
  <c r="L1053" i="12" s="1"/>
  <c r="R1053" i="12" s="1"/>
  <c r="V1053" i="12" s="1"/>
  <c r="AB1053" i="12" s="1"/>
  <c r="F1124" i="12"/>
  <c r="L1124" i="12" s="1"/>
  <c r="R1124" i="12" s="1"/>
  <c r="V1124" i="12" s="1"/>
  <c r="AB1124" i="12" s="1"/>
  <c r="F1132" i="12"/>
  <c r="L1132" i="12" s="1"/>
  <c r="R1132" i="12" s="1"/>
  <c r="V1132" i="12" s="1"/>
  <c r="AB1132" i="12" s="1"/>
  <c r="F1136" i="12"/>
  <c r="L1136" i="12" s="1"/>
  <c r="R1136" i="12" s="1"/>
  <c r="V1136" i="12" s="1"/>
  <c r="AB1136" i="12" s="1"/>
  <c r="F1140" i="12"/>
  <c r="L1140" i="12" s="1"/>
  <c r="R1140" i="12" s="1"/>
  <c r="V1140" i="12" s="1"/>
  <c r="AB1140" i="12" s="1"/>
  <c r="F1160" i="12"/>
  <c r="L1160" i="12" s="1"/>
  <c r="R1160" i="12" s="1"/>
  <c r="V1160" i="12" s="1"/>
  <c r="AB1160" i="12" s="1"/>
  <c r="G1020" i="12"/>
  <c r="M1020" i="12" s="1"/>
  <c r="S1020" i="12" s="1"/>
  <c r="W1020" i="12" s="1"/>
  <c r="AC1020" i="12" s="1"/>
  <c r="F1016" i="12"/>
  <c r="L1016" i="12" s="1"/>
  <c r="R1016" i="12" s="1"/>
  <c r="V1016" i="12" s="1"/>
  <c r="AB1016" i="12" s="1"/>
  <c r="F1020" i="12"/>
  <c r="L1020" i="12" s="1"/>
  <c r="R1020" i="12" s="1"/>
  <c r="V1020" i="12" s="1"/>
  <c r="AB1020" i="12" s="1"/>
  <c r="F1198" i="12"/>
  <c r="L1198" i="12" s="1"/>
  <c r="R1198" i="12" s="1"/>
  <c r="V1198" i="12" s="1"/>
  <c r="AB1198" i="12" s="1"/>
  <c r="F1190" i="12"/>
  <c r="L1190" i="12" s="1"/>
  <c r="R1190" i="12" s="1"/>
  <c r="V1190" i="12" s="1"/>
  <c r="AB1190" i="12" s="1"/>
  <c r="H1028" i="12"/>
  <c r="N1028" i="12" s="1"/>
  <c r="T1028" i="12" s="1"/>
  <c r="X1028" i="12" s="1"/>
  <c r="AD1028" i="12" s="1"/>
  <c r="G1016" i="12"/>
  <c r="M1016" i="12" s="1"/>
  <c r="S1016" i="12" s="1"/>
  <c r="W1016" i="12" s="1"/>
  <c r="AC1016" i="12" s="1"/>
  <c r="G1214" i="12"/>
  <c r="M1214" i="12" s="1"/>
  <c r="S1214" i="12" s="1"/>
  <c r="W1214" i="12" s="1"/>
  <c r="AC1214" i="12" s="1"/>
  <c r="G1190" i="12"/>
  <c r="M1190" i="12" s="1"/>
  <c r="S1190" i="12" s="1"/>
  <c r="W1190" i="12" s="1"/>
  <c r="AC1190" i="12" s="1"/>
  <c r="H1214" i="12"/>
  <c r="N1214" i="12" s="1"/>
  <c r="T1214" i="12" s="1"/>
  <c r="X1214" i="12" s="1"/>
  <c r="AD1214" i="12" s="1"/>
  <c r="H1124" i="12"/>
  <c r="N1124" i="12" s="1"/>
  <c r="T1124" i="12" s="1"/>
  <c r="X1124" i="12" s="1"/>
  <c r="AD1124" i="12" s="1"/>
  <c r="H1136" i="12"/>
  <c r="N1136" i="12" s="1"/>
  <c r="T1136" i="12" s="1"/>
  <c r="X1136" i="12" s="1"/>
  <c r="AD1136" i="12" s="1"/>
  <c r="H1140" i="12"/>
  <c r="N1140" i="12" s="1"/>
  <c r="T1140" i="12" s="1"/>
  <c r="X1140" i="12" s="1"/>
  <c r="AD1140" i="12" s="1"/>
  <c r="H1160" i="12"/>
  <c r="N1160" i="12" s="1"/>
  <c r="T1160" i="12" s="1"/>
  <c r="X1160" i="12" s="1"/>
  <c r="AD1160" i="12" s="1"/>
  <c r="H1024" i="12"/>
  <c r="N1024" i="12" s="1"/>
  <c r="T1024" i="12" s="1"/>
  <c r="X1024" i="12" s="1"/>
  <c r="AD1024" i="12" s="1"/>
  <c r="H1053" i="12"/>
  <c r="N1053" i="12" s="1"/>
  <c r="T1053" i="12" s="1"/>
  <c r="X1053" i="12" s="1"/>
  <c r="AD1053" i="12" s="1"/>
  <c r="H1132" i="12"/>
  <c r="N1132" i="12" s="1"/>
  <c r="T1132" i="12" s="1"/>
  <c r="X1132" i="12" s="1"/>
  <c r="AD1132" i="12" s="1"/>
  <c r="H1016" i="12"/>
  <c r="N1016" i="12" s="1"/>
  <c r="T1016" i="12" s="1"/>
  <c r="X1016" i="12" s="1"/>
  <c r="AD1016" i="12" s="1"/>
  <c r="G1024" i="12"/>
  <c r="M1024" i="12" s="1"/>
  <c r="S1024" i="12" s="1"/>
  <c r="W1024" i="12" s="1"/>
  <c r="AC1024" i="12" s="1"/>
  <c r="G1028" i="12"/>
  <c r="M1028" i="12" s="1"/>
  <c r="S1028" i="12" s="1"/>
  <c r="W1028" i="12" s="1"/>
  <c r="AC1028" i="12" s="1"/>
  <c r="G1053" i="12"/>
  <c r="M1053" i="12" s="1"/>
  <c r="S1053" i="12" s="1"/>
  <c r="W1053" i="12" s="1"/>
  <c r="AC1053" i="12" s="1"/>
  <c r="G1124" i="12"/>
  <c r="M1124" i="12" s="1"/>
  <c r="S1124" i="12" s="1"/>
  <c r="W1124" i="12" s="1"/>
  <c r="AC1124" i="12" s="1"/>
  <c r="G1132" i="12"/>
  <c r="M1132" i="12" s="1"/>
  <c r="S1132" i="12" s="1"/>
  <c r="W1132" i="12" s="1"/>
  <c r="AC1132" i="12" s="1"/>
  <c r="G1136" i="12"/>
  <c r="M1136" i="12" s="1"/>
  <c r="S1136" i="12" s="1"/>
  <c r="W1136" i="12" s="1"/>
  <c r="AC1136" i="12" s="1"/>
  <c r="G1140" i="12"/>
  <c r="M1140" i="12" s="1"/>
  <c r="S1140" i="12" s="1"/>
  <c r="W1140" i="12" s="1"/>
  <c r="AC1140" i="12" s="1"/>
  <c r="G1160" i="12"/>
  <c r="M1160" i="12" s="1"/>
  <c r="S1160" i="12" s="1"/>
  <c r="W1160" i="12" s="1"/>
  <c r="AC1160" i="12" s="1"/>
  <c r="G1198" i="12"/>
  <c r="M1198" i="12" s="1"/>
  <c r="S1198" i="12" s="1"/>
  <c r="W1198" i="12" s="1"/>
  <c r="AC1198" i="12" s="1"/>
  <c r="H1190" i="12"/>
  <c r="N1190" i="12" s="1"/>
  <c r="T1190" i="12" s="1"/>
  <c r="X1190" i="12" s="1"/>
  <c r="AD1190" i="12" s="1"/>
  <c r="H1198" i="12"/>
  <c r="N1198" i="12" s="1"/>
  <c r="T1198" i="12" s="1"/>
  <c r="X1198" i="12" s="1"/>
  <c r="AD1198" i="12" s="1"/>
  <c r="AE1130" i="12"/>
  <c r="G992" i="12"/>
  <c r="M992" i="12" s="1"/>
  <c r="S992" i="12" s="1"/>
  <c r="W992" i="12" s="1"/>
  <c r="AC992" i="12" s="1"/>
  <c r="H992" i="12"/>
  <c r="N992" i="12" s="1"/>
  <c r="T992" i="12" s="1"/>
  <c r="X992" i="12" s="1"/>
  <c r="AD992" i="12" s="1"/>
  <c r="AE992" i="12"/>
  <c r="AE991" i="12" s="1"/>
  <c r="AE990" i="12" s="1"/>
  <c r="F992" i="12"/>
  <c r="L992" i="12" s="1"/>
  <c r="R992" i="12" s="1"/>
  <c r="V992" i="12" s="1"/>
  <c r="AB992" i="12" s="1"/>
  <c r="G988" i="12"/>
  <c r="M988" i="12" s="1"/>
  <c r="S988" i="12" s="1"/>
  <c r="W988" i="12" s="1"/>
  <c r="AC988" i="12" s="1"/>
  <c r="H988" i="12"/>
  <c r="N988" i="12" s="1"/>
  <c r="T988" i="12" s="1"/>
  <c r="X988" i="12" s="1"/>
  <c r="AD988" i="12" s="1"/>
  <c r="AE988" i="12"/>
  <c r="AE987" i="12" s="1"/>
  <c r="AE986" i="12" s="1"/>
  <c r="F988" i="12"/>
  <c r="L988" i="12" s="1"/>
  <c r="R988" i="12" s="1"/>
  <c r="V988" i="12" s="1"/>
  <c r="AB988" i="12" s="1"/>
  <c r="G984" i="12"/>
  <c r="M984" i="12" s="1"/>
  <c r="S984" i="12" s="1"/>
  <c r="W984" i="12" s="1"/>
  <c r="AC984" i="12" s="1"/>
  <c r="H984" i="12"/>
  <c r="N984" i="12" s="1"/>
  <c r="T984" i="12" s="1"/>
  <c r="X984" i="12" s="1"/>
  <c r="AD984" i="12" s="1"/>
  <c r="AE984" i="12"/>
  <c r="AE983" i="12" s="1"/>
  <c r="AE982" i="12" s="1"/>
  <c r="F984" i="12"/>
  <c r="L984" i="12" s="1"/>
  <c r="R984" i="12" s="1"/>
  <c r="V984" i="12" s="1"/>
  <c r="AB984" i="12" s="1"/>
  <c r="F1015" i="12" l="1"/>
  <c r="L1015" i="12" s="1"/>
  <c r="R1015" i="12" s="1"/>
  <c r="V1015" i="12" s="1"/>
  <c r="AB1015" i="12" s="1"/>
  <c r="F983" i="12"/>
  <c r="L983" i="12" s="1"/>
  <c r="R983" i="12" s="1"/>
  <c r="V983" i="12" s="1"/>
  <c r="AB983" i="12" s="1"/>
  <c r="F987" i="12"/>
  <c r="L987" i="12" s="1"/>
  <c r="R987" i="12" s="1"/>
  <c r="V987" i="12" s="1"/>
  <c r="AB987" i="12" s="1"/>
  <c r="F991" i="12"/>
  <c r="L991" i="12" s="1"/>
  <c r="R991" i="12" s="1"/>
  <c r="V991" i="12" s="1"/>
  <c r="AB991" i="12" s="1"/>
  <c r="F1135" i="12"/>
  <c r="L1135" i="12" s="1"/>
  <c r="R1135" i="12" s="1"/>
  <c r="V1135" i="12" s="1"/>
  <c r="AB1135" i="12" s="1"/>
  <c r="F1027" i="12"/>
  <c r="L1027" i="12" s="1"/>
  <c r="R1027" i="12" s="1"/>
  <c r="V1027" i="12" s="1"/>
  <c r="AB1027" i="12" s="1"/>
  <c r="F1019" i="12"/>
  <c r="L1019" i="12" s="1"/>
  <c r="R1019" i="12" s="1"/>
  <c r="V1019" i="12" s="1"/>
  <c r="AB1019" i="12" s="1"/>
  <c r="G1019" i="12"/>
  <c r="M1019" i="12" s="1"/>
  <c r="S1019" i="12" s="1"/>
  <c r="W1019" i="12" s="1"/>
  <c r="AC1019" i="12" s="1"/>
  <c r="F1139" i="12"/>
  <c r="L1139" i="12" s="1"/>
  <c r="R1139" i="12" s="1"/>
  <c r="V1139" i="12" s="1"/>
  <c r="AB1139" i="12" s="1"/>
  <c r="F1131" i="12"/>
  <c r="L1131" i="12" s="1"/>
  <c r="R1131" i="12" s="1"/>
  <c r="V1131" i="12" s="1"/>
  <c r="AB1131" i="12" s="1"/>
  <c r="F1052" i="12"/>
  <c r="L1052" i="12" s="1"/>
  <c r="R1052" i="12" s="1"/>
  <c r="V1052" i="12" s="1"/>
  <c r="AB1052" i="12" s="1"/>
  <c r="F1023" i="12"/>
  <c r="L1023" i="12" s="1"/>
  <c r="R1023" i="12" s="1"/>
  <c r="V1023" i="12" s="1"/>
  <c r="AB1023" i="12" s="1"/>
  <c r="H1019" i="12"/>
  <c r="N1019" i="12" s="1"/>
  <c r="T1019" i="12" s="1"/>
  <c r="X1019" i="12" s="1"/>
  <c r="AD1019" i="12" s="1"/>
  <c r="H983" i="12"/>
  <c r="N983" i="12" s="1"/>
  <c r="T983" i="12" s="1"/>
  <c r="X983" i="12" s="1"/>
  <c r="AD983" i="12" s="1"/>
  <c r="G987" i="12"/>
  <c r="M987" i="12" s="1"/>
  <c r="S987" i="12" s="1"/>
  <c r="W987" i="12" s="1"/>
  <c r="AC987" i="12" s="1"/>
  <c r="G991" i="12"/>
  <c r="M991" i="12" s="1"/>
  <c r="S991" i="12" s="1"/>
  <c r="W991" i="12" s="1"/>
  <c r="AC991" i="12" s="1"/>
  <c r="G1139" i="12"/>
  <c r="M1139" i="12" s="1"/>
  <c r="S1139" i="12" s="1"/>
  <c r="W1139" i="12" s="1"/>
  <c r="AC1139" i="12" s="1"/>
  <c r="G1131" i="12"/>
  <c r="M1131" i="12" s="1"/>
  <c r="S1131" i="12" s="1"/>
  <c r="W1131" i="12" s="1"/>
  <c r="AC1131" i="12" s="1"/>
  <c r="G1052" i="12"/>
  <c r="M1052" i="12" s="1"/>
  <c r="S1052" i="12" s="1"/>
  <c r="W1052" i="12" s="1"/>
  <c r="AC1052" i="12" s="1"/>
  <c r="G1023" i="12"/>
  <c r="M1023" i="12" s="1"/>
  <c r="S1023" i="12" s="1"/>
  <c r="W1023" i="12" s="1"/>
  <c r="AC1023" i="12" s="1"/>
  <c r="H1131" i="12"/>
  <c r="N1131" i="12" s="1"/>
  <c r="T1131" i="12" s="1"/>
  <c r="X1131" i="12" s="1"/>
  <c r="AD1131" i="12" s="1"/>
  <c r="H1023" i="12"/>
  <c r="N1023" i="12" s="1"/>
  <c r="T1023" i="12" s="1"/>
  <c r="X1023" i="12" s="1"/>
  <c r="AD1023" i="12" s="1"/>
  <c r="H1139" i="12"/>
  <c r="N1139" i="12" s="1"/>
  <c r="T1139" i="12" s="1"/>
  <c r="X1139" i="12" s="1"/>
  <c r="AD1139" i="12" s="1"/>
  <c r="G1015" i="12"/>
  <c r="M1015" i="12" s="1"/>
  <c r="S1015" i="12" s="1"/>
  <c r="W1015" i="12" s="1"/>
  <c r="AC1015" i="12" s="1"/>
  <c r="H987" i="12"/>
  <c r="N987" i="12" s="1"/>
  <c r="T987" i="12" s="1"/>
  <c r="X987" i="12" s="1"/>
  <c r="AD987" i="12" s="1"/>
  <c r="H991" i="12"/>
  <c r="N991" i="12" s="1"/>
  <c r="T991" i="12" s="1"/>
  <c r="X991" i="12" s="1"/>
  <c r="AD991" i="12" s="1"/>
  <c r="G983" i="12"/>
  <c r="M983" i="12" s="1"/>
  <c r="S983" i="12" s="1"/>
  <c r="W983" i="12" s="1"/>
  <c r="AC983" i="12" s="1"/>
  <c r="G1135" i="12"/>
  <c r="M1135" i="12" s="1"/>
  <c r="S1135" i="12" s="1"/>
  <c r="W1135" i="12" s="1"/>
  <c r="AC1135" i="12" s="1"/>
  <c r="G1027" i="12"/>
  <c r="M1027" i="12" s="1"/>
  <c r="S1027" i="12" s="1"/>
  <c r="W1027" i="12" s="1"/>
  <c r="AC1027" i="12" s="1"/>
  <c r="H1015" i="12"/>
  <c r="N1015" i="12" s="1"/>
  <c r="T1015" i="12" s="1"/>
  <c r="X1015" i="12" s="1"/>
  <c r="AD1015" i="12" s="1"/>
  <c r="H1052" i="12"/>
  <c r="N1052" i="12" s="1"/>
  <c r="T1052" i="12" s="1"/>
  <c r="X1052" i="12" s="1"/>
  <c r="AD1052" i="12" s="1"/>
  <c r="H1135" i="12"/>
  <c r="N1135" i="12" s="1"/>
  <c r="T1135" i="12" s="1"/>
  <c r="X1135" i="12" s="1"/>
  <c r="AD1135" i="12" s="1"/>
  <c r="H1027" i="12"/>
  <c r="N1027" i="12" s="1"/>
  <c r="T1027" i="12" s="1"/>
  <c r="X1027" i="12" s="1"/>
  <c r="AD1027" i="12" s="1"/>
  <c r="G899" i="12"/>
  <c r="M899" i="12" s="1"/>
  <c r="S899" i="12" s="1"/>
  <c r="W899" i="12" s="1"/>
  <c r="AC899" i="12" s="1"/>
  <c r="H899" i="12"/>
  <c r="N899" i="12" s="1"/>
  <c r="T899" i="12" s="1"/>
  <c r="X899" i="12" s="1"/>
  <c r="AD899" i="12" s="1"/>
  <c r="AE899" i="12"/>
  <c r="AE898" i="12" s="1"/>
  <c r="AE897" i="12" s="1"/>
  <c r="G903" i="12"/>
  <c r="M903" i="12" s="1"/>
  <c r="S903" i="12" s="1"/>
  <c r="W903" i="12" s="1"/>
  <c r="AC903" i="12" s="1"/>
  <c r="H903" i="12"/>
  <c r="N903" i="12" s="1"/>
  <c r="T903" i="12" s="1"/>
  <c r="X903" i="12" s="1"/>
  <c r="AD903" i="12" s="1"/>
  <c r="AE903" i="12"/>
  <c r="AE902" i="12" s="1"/>
  <c r="AE901" i="12" s="1"/>
  <c r="G907" i="12"/>
  <c r="M907" i="12" s="1"/>
  <c r="S907" i="12" s="1"/>
  <c r="W907" i="12" s="1"/>
  <c r="AC907" i="12" s="1"/>
  <c r="H907" i="12"/>
  <c r="N907" i="12" s="1"/>
  <c r="T907" i="12" s="1"/>
  <c r="X907" i="12" s="1"/>
  <c r="AD907" i="12" s="1"/>
  <c r="AE907" i="12"/>
  <c r="AE906" i="12" s="1"/>
  <c r="AE905" i="12" s="1"/>
  <c r="F907" i="12"/>
  <c r="L907" i="12" s="1"/>
  <c r="R907" i="12" s="1"/>
  <c r="V907" i="12" s="1"/>
  <c r="AB907" i="12" s="1"/>
  <c r="F903" i="12"/>
  <c r="L903" i="12" s="1"/>
  <c r="R903" i="12" s="1"/>
  <c r="V903" i="12" s="1"/>
  <c r="AB903" i="12" s="1"/>
  <c r="F899" i="12"/>
  <c r="L899" i="12" s="1"/>
  <c r="R899" i="12" s="1"/>
  <c r="V899" i="12" s="1"/>
  <c r="AB899" i="12" s="1"/>
  <c r="F982" i="12" l="1"/>
  <c r="L982" i="12" s="1"/>
  <c r="R982" i="12" s="1"/>
  <c r="V982" i="12" s="1"/>
  <c r="AB982" i="12" s="1"/>
  <c r="F906" i="12"/>
  <c r="L906" i="12" s="1"/>
  <c r="R906" i="12" s="1"/>
  <c r="V906" i="12" s="1"/>
  <c r="AB906" i="12" s="1"/>
  <c r="F898" i="12"/>
  <c r="L898" i="12" s="1"/>
  <c r="R898" i="12" s="1"/>
  <c r="V898" i="12" s="1"/>
  <c r="AB898" i="12" s="1"/>
  <c r="F1130" i="12"/>
  <c r="L1130" i="12" s="1"/>
  <c r="R1130" i="12" s="1"/>
  <c r="V1130" i="12" s="1"/>
  <c r="AB1130" i="12" s="1"/>
  <c r="F990" i="12"/>
  <c r="L990" i="12" s="1"/>
  <c r="R990" i="12" s="1"/>
  <c r="V990" i="12" s="1"/>
  <c r="AB990" i="12" s="1"/>
  <c r="F902" i="12"/>
  <c r="L902" i="12" s="1"/>
  <c r="R902" i="12" s="1"/>
  <c r="V902" i="12" s="1"/>
  <c r="AB902" i="12" s="1"/>
  <c r="F1051" i="12"/>
  <c r="L1051" i="12" s="1"/>
  <c r="R1051" i="12" s="1"/>
  <c r="V1051" i="12" s="1"/>
  <c r="AB1051" i="12" s="1"/>
  <c r="F986" i="12"/>
  <c r="L986" i="12" s="1"/>
  <c r="R986" i="12" s="1"/>
  <c r="V986" i="12" s="1"/>
  <c r="AB986" i="12" s="1"/>
  <c r="H1051" i="12"/>
  <c r="N1051" i="12" s="1"/>
  <c r="T1051" i="12" s="1"/>
  <c r="X1051" i="12" s="1"/>
  <c r="AD1051" i="12" s="1"/>
  <c r="H898" i="12"/>
  <c r="N898" i="12" s="1"/>
  <c r="T898" i="12" s="1"/>
  <c r="X898" i="12" s="1"/>
  <c r="AD898" i="12" s="1"/>
  <c r="H906" i="12"/>
  <c r="N906" i="12" s="1"/>
  <c r="T906" i="12" s="1"/>
  <c r="X906" i="12" s="1"/>
  <c r="AD906" i="12" s="1"/>
  <c r="G902" i="12"/>
  <c r="M902" i="12" s="1"/>
  <c r="S902" i="12" s="1"/>
  <c r="W902" i="12" s="1"/>
  <c r="AC902" i="12" s="1"/>
  <c r="G906" i="12"/>
  <c r="M906" i="12" s="1"/>
  <c r="S906" i="12" s="1"/>
  <c r="W906" i="12" s="1"/>
  <c r="AC906" i="12" s="1"/>
  <c r="G982" i="12"/>
  <c r="M982" i="12" s="1"/>
  <c r="S982" i="12" s="1"/>
  <c r="W982" i="12" s="1"/>
  <c r="AC982" i="12" s="1"/>
  <c r="H986" i="12"/>
  <c r="N986" i="12" s="1"/>
  <c r="T986" i="12" s="1"/>
  <c r="X986" i="12" s="1"/>
  <c r="AD986" i="12" s="1"/>
  <c r="H1130" i="12"/>
  <c r="N1130" i="12" s="1"/>
  <c r="T1130" i="12" s="1"/>
  <c r="X1130" i="12" s="1"/>
  <c r="AD1130" i="12" s="1"/>
  <c r="G1051" i="12"/>
  <c r="M1051" i="12" s="1"/>
  <c r="S1051" i="12" s="1"/>
  <c r="W1051" i="12" s="1"/>
  <c r="AC1051" i="12" s="1"/>
  <c r="G986" i="12"/>
  <c r="M986" i="12" s="1"/>
  <c r="S986" i="12" s="1"/>
  <c r="W986" i="12" s="1"/>
  <c r="AC986" i="12" s="1"/>
  <c r="H902" i="12"/>
  <c r="N902" i="12" s="1"/>
  <c r="T902" i="12" s="1"/>
  <c r="X902" i="12" s="1"/>
  <c r="AD902" i="12" s="1"/>
  <c r="G898" i="12"/>
  <c r="M898" i="12" s="1"/>
  <c r="S898" i="12" s="1"/>
  <c r="W898" i="12" s="1"/>
  <c r="AC898" i="12" s="1"/>
  <c r="H990" i="12"/>
  <c r="N990" i="12" s="1"/>
  <c r="T990" i="12" s="1"/>
  <c r="X990" i="12" s="1"/>
  <c r="AD990" i="12" s="1"/>
  <c r="G1130" i="12"/>
  <c r="M1130" i="12" s="1"/>
  <c r="S1130" i="12" s="1"/>
  <c r="W1130" i="12" s="1"/>
  <c r="AC1130" i="12" s="1"/>
  <c r="G990" i="12"/>
  <c r="M990" i="12" s="1"/>
  <c r="S990" i="12" s="1"/>
  <c r="W990" i="12" s="1"/>
  <c r="AC990" i="12" s="1"/>
  <c r="H982" i="12"/>
  <c r="N982" i="12" s="1"/>
  <c r="T982" i="12" s="1"/>
  <c r="X982" i="12" s="1"/>
  <c r="AD982" i="12" s="1"/>
  <c r="G884" i="12"/>
  <c r="M884" i="12" s="1"/>
  <c r="S884" i="12" s="1"/>
  <c r="W884" i="12" s="1"/>
  <c r="AC884" i="12" s="1"/>
  <c r="H884" i="12"/>
  <c r="N884" i="12" s="1"/>
  <c r="T884" i="12" s="1"/>
  <c r="X884" i="12" s="1"/>
  <c r="AD884" i="12" s="1"/>
  <c r="AE884" i="12"/>
  <c r="AE883" i="12" s="1"/>
  <c r="AE882" i="12" s="1"/>
  <c r="F884" i="12"/>
  <c r="L884" i="12" s="1"/>
  <c r="R884" i="12" s="1"/>
  <c r="V884" i="12" s="1"/>
  <c r="AB884" i="12" s="1"/>
  <c r="F883" i="12" l="1"/>
  <c r="L883" i="12" s="1"/>
  <c r="R883" i="12" s="1"/>
  <c r="V883" i="12" s="1"/>
  <c r="AB883" i="12" s="1"/>
  <c r="F901" i="12"/>
  <c r="L901" i="12" s="1"/>
  <c r="R901" i="12" s="1"/>
  <c r="V901" i="12" s="1"/>
  <c r="AB901" i="12" s="1"/>
  <c r="F905" i="12"/>
  <c r="L905" i="12" s="1"/>
  <c r="R905" i="12" s="1"/>
  <c r="V905" i="12" s="1"/>
  <c r="AB905" i="12" s="1"/>
  <c r="F897" i="12"/>
  <c r="L897" i="12" s="1"/>
  <c r="R897" i="12" s="1"/>
  <c r="V897" i="12" s="1"/>
  <c r="AB897" i="12" s="1"/>
  <c r="G901" i="12"/>
  <c r="M901" i="12" s="1"/>
  <c r="S901" i="12" s="1"/>
  <c r="W901" i="12" s="1"/>
  <c r="AC901" i="12" s="1"/>
  <c r="H897" i="12"/>
  <c r="N897" i="12" s="1"/>
  <c r="T897" i="12" s="1"/>
  <c r="X897" i="12" s="1"/>
  <c r="AD897" i="12" s="1"/>
  <c r="H883" i="12"/>
  <c r="N883" i="12" s="1"/>
  <c r="T883" i="12" s="1"/>
  <c r="X883" i="12" s="1"/>
  <c r="AD883" i="12" s="1"/>
  <c r="G897" i="12"/>
  <c r="M897" i="12" s="1"/>
  <c r="S897" i="12" s="1"/>
  <c r="W897" i="12" s="1"/>
  <c r="AC897" i="12" s="1"/>
  <c r="G883" i="12"/>
  <c r="M883" i="12" s="1"/>
  <c r="S883" i="12" s="1"/>
  <c r="W883" i="12" s="1"/>
  <c r="AC883" i="12" s="1"/>
  <c r="H901" i="12"/>
  <c r="N901" i="12" s="1"/>
  <c r="T901" i="12" s="1"/>
  <c r="X901" i="12" s="1"/>
  <c r="AD901" i="12" s="1"/>
  <c r="G905" i="12"/>
  <c r="M905" i="12" s="1"/>
  <c r="S905" i="12" s="1"/>
  <c r="W905" i="12" s="1"/>
  <c r="AC905" i="12" s="1"/>
  <c r="H905" i="12"/>
  <c r="N905" i="12" s="1"/>
  <c r="T905" i="12" s="1"/>
  <c r="X905" i="12" s="1"/>
  <c r="AD905" i="12" s="1"/>
  <c r="G851" i="12"/>
  <c r="M851" i="12" s="1"/>
  <c r="S851" i="12" s="1"/>
  <c r="W851" i="12" s="1"/>
  <c r="AC851" i="12" s="1"/>
  <c r="H851" i="12"/>
  <c r="N851" i="12" s="1"/>
  <c r="T851" i="12" s="1"/>
  <c r="X851" i="12" s="1"/>
  <c r="AD851" i="12" s="1"/>
  <c r="AE851" i="12"/>
  <c r="AE850" i="12" s="1"/>
  <c r="G854" i="12"/>
  <c r="M854" i="12" s="1"/>
  <c r="S854" i="12" s="1"/>
  <c r="W854" i="12" s="1"/>
  <c r="AC854" i="12" s="1"/>
  <c r="H854" i="12"/>
  <c r="N854" i="12" s="1"/>
  <c r="T854" i="12" s="1"/>
  <c r="X854" i="12" s="1"/>
  <c r="AD854" i="12" s="1"/>
  <c r="AE854" i="12"/>
  <c r="AE853" i="12" s="1"/>
  <c r="G857" i="12"/>
  <c r="M857" i="12" s="1"/>
  <c r="S857" i="12" s="1"/>
  <c r="W857" i="12" s="1"/>
  <c r="AC857" i="12" s="1"/>
  <c r="H857" i="12"/>
  <c r="N857" i="12" s="1"/>
  <c r="T857" i="12" s="1"/>
  <c r="X857" i="12" s="1"/>
  <c r="AD857" i="12" s="1"/>
  <c r="AE857" i="12"/>
  <c r="AE856" i="12" s="1"/>
  <c r="G861" i="12"/>
  <c r="M861" i="12" s="1"/>
  <c r="S861" i="12" s="1"/>
  <c r="W861" i="12" s="1"/>
  <c r="AC861" i="12" s="1"/>
  <c r="H861" i="12"/>
  <c r="N861" i="12" s="1"/>
  <c r="T861" i="12" s="1"/>
  <c r="X861" i="12" s="1"/>
  <c r="AD861" i="12" s="1"/>
  <c r="AE861" i="12"/>
  <c r="AE860" i="12" s="1"/>
  <c r="F861" i="12"/>
  <c r="L861" i="12" s="1"/>
  <c r="R861" i="12" s="1"/>
  <c r="V861" i="12" s="1"/>
  <c r="AB861" i="12" s="1"/>
  <c r="F857" i="12"/>
  <c r="L857" i="12" s="1"/>
  <c r="R857" i="12" s="1"/>
  <c r="V857" i="12" s="1"/>
  <c r="AB857" i="12" s="1"/>
  <c r="F854" i="12"/>
  <c r="L854" i="12" s="1"/>
  <c r="R854" i="12" s="1"/>
  <c r="V854" i="12" s="1"/>
  <c r="AB854" i="12" s="1"/>
  <c r="F851" i="12"/>
  <c r="L851" i="12" s="1"/>
  <c r="R851" i="12" s="1"/>
  <c r="V851" i="12" s="1"/>
  <c r="AB851" i="12" s="1"/>
  <c r="F853" i="12" l="1"/>
  <c r="L853" i="12" s="1"/>
  <c r="R853" i="12" s="1"/>
  <c r="V853" i="12" s="1"/>
  <c r="AB853" i="12" s="1"/>
  <c r="F850" i="12"/>
  <c r="L850" i="12" s="1"/>
  <c r="R850" i="12" s="1"/>
  <c r="V850" i="12" s="1"/>
  <c r="AB850" i="12" s="1"/>
  <c r="F856" i="12"/>
  <c r="L856" i="12" s="1"/>
  <c r="R856" i="12" s="1"/>
  <c r="V856" i="12" s="1"/>
  <c r="AB856" i="12" s="1"/>
  <c r="F860" i="12"/>
  <c r="L860" i="12" s="1"/>
  <c r="R860" i="12" s="1"/>
  <c r="V860" i="12" s="1"/>
  <c r="AB860" i="12" s="1"/>
  <c r="F882" i="12"/>
  <c r="L882" i="12" s="1"/>
  <c r="R882" i="12" s="1"/>
  <c r="V882" i="12" s="1"/>
  <c r="AB882" i="12" s="1"/>
  <c r="G856" i="12"/>
  <c r="M856" i="12" s="1"/>
  <c r="S856" i="12" s="1"/>
  <c r="W856" i="12" s="1"/>
  <c r="AC856" i="12" s="1"/>
  <c r="H856" i="12"/>
  <c r="N856" i="12" s="1"/>
  <c r="T856" i="12" s="1"/>
  <c r="X856" i="12" s="1"/>
  <c r="AD856" i="12" s="1"/>
  <c r="G853" i="12"/>
  <c r="M853" i="12" s="1"/>
  <c r="S853" i="12" s="1"/>
  <c r="W853" i="12" s="1"/>
  <c r="AC853" i="12" s="1"/>
  <c r="H860" i="12"/>
  <c r="N860" i="12" s="1"/>
  <c r="T860" i="12" s="1"/>
  <c r="X860" i="12" s="1"/>
  <c r="AD860" i="12" s="1"/>
  <c r="H850" i="12"/>
  <c r="N850" i="12" s="1"/>
  <c r="T850" i="12" s="1"/>
  <c r="X850" i="12" s="1"/>
  <c r="AD850" i="12" s="1"/>
  <c r="G860" i="12"/>
  <c r="M860" i="12" s="1"/>
  <c r="S860" i="12" s="1"/>
  <c r="W860" i="12" s="1"/>
  <c r="AC860" i="12" s="1"/>
  <c r="H853" i="12"/>
  <c r="N853" i="12" s="1"/>
  <c r="T853" i="12" s="1"/>
  <c r="X853" i="12" s="1"/>
  <c r="AD853" i="12" s="1"/>
  <c r="G850" i="12"/>
  <c r="M850" i="12" s="1"/>
  <c r="S850" i="12" s="1"/>
  <c r="W850" i="12" s="1"/>
  <c r="AC850" i="12" s="1"/>
  <c r="G882" i="12"/>
  <c r="M882" i="12" s="1"/>
  <c r="S882" i="12" s="1"/>
  <c r="W882" i="12" s="1"/>
  <c r="AC882" i="12" s="1"/>
  <c r="H882" i="12"/>
  <c r="N882" i="12" s="1"/>
  <c r="T882" i="12" s="1"/>
  <c r="X882" i="12" s="1"/>
  <c r="AD882" i="12" s="1"/>
  <c r="AE849" i="12"/>
  <c r="AE848" i="12" s="1"/>
  <c r="G817" i="12"/>
  <c r="M817" i="12" s="1"/>
  <c r="S817" i="12" s="1"/>
  <c r="W817" i="12" s="1"/>
  <c r="AC817" i="12" s="1"/>
  <c r="H817" i="12"/>
  <c r="N817" i="12" s="1"/>
  <c r="T817" i="12" s="1"/>
  <c r="X817" i="12" s="1"/>
  <c r="AD817" i="12" s="1"/>
  <c r="AE817" i="12"/>
  <c r="F817" i="12"/>
  <c r="L817" i="12" s="1"/>
  <c r="R817" i="12" s="1"/>
  <c r="V817" i="12" s="1"/>
  <c r="AB817" i="12" s="1"/>
  <c r="G805" i="12"/>
  <c r="M805" i="12" s="1"/>
  <c r="S805" i="12" s="1"/>
  <c r="W805" i="12" s="1"/>
  <c r="AC805" i="12" s="1"/>
  <c r="H805" i="12"/>
  <c r="N805" i="12" s="1"/>
  <c r="T805" i="12" s="1"/>
  <c r="X805" i="12" s="1"/>
  <c r="AD805" i="12" s="1"/>
  <c r="AE805" i="12"/>
  <c r="AE804" i="12" s="1"/>
  <c r="G808" i="12"/>
  <c r="M808" i="12" s="1"/>
  <c r="S808" i="12" s="1"/>
  <c r="W808" i="12" s="1"/>
  <c r="AC808" i="12" s="1"/>
  <c r="H808" i="12"/>
  <c r="N808" i="12" s="1"/>
  <c r="T808" i="12" s="1"/>
  <c r="X808" i="12" s="1"/>
  <c r="AD808" i="12" s="1"/>
  <c r="AE808" i="12"/>
  <c r="AE807" i="12" s="1"/>
  <c r="F808" i="12"/>
  <c r="L808" i="12" s="1"/>
  <c r="R808" i="12" s="1"/>
  <c r="V808" i="12" s="1"/>
  <c r="AB808" i="12" s="1"/>
  <c r="F805" i="12"/>
  <c r="L805" i="12" s="1"/>
  <c r="R805" i="12" s="1"/>
  <c r="V805" i="12" s="1"/>
  <c r="AB805" i="12" s="1"/>
  <c r="F807" i="12" l="1"/>
  <c r="L807" i="12" s="1"/>
  <c r="R807" i="12" s="1"/>
  <c r="V807" i="12" s="1"/>
  <c r="AB807" i="12" s="1"/>
  <c r="H849" i="12"/>
  <c r="F804" i="12"/>
  <c r="L804" i="12" s="1"/>
  <c r="R804" i="12" s="1"/>
  <c r="V804" i="12" s="1"/>
  <c r="AB804" i="12" s="1"/>
  <c r="F849" i="12"/>
  <c r="L849" i="12" s="1"/>
  <c r="R849" i="12" s="1"/>
  <c r="V849" i="12" s="1"/>
  <c r="AB849" i="12" s="1"/>
  <c r="H804" i="12"/>
  <c r="N804" i="12" s="1"/>
  <c r="T804" i="12" s="1"/>
  <c r="X804" i="12" s="1"/>
  <c r="AD804" i="12" s="1"/>
  <c r="G804" i="12"/>
  <c r="M804" i="12" s="1"/>
  <c r="S804" i="12" s="1"/>
  <c r="W804" i="12" s="1"/>
  <c r="AC804" i="12" s="1"/>
  <c r="G807" i="12"/>
  <c r="M807" i="12" s="1"/>
  <c r="S807" i="12" s="1"/>
  <c r="W807" i="12" s="1"/>
  <c r="AC807" i="12" s="1"/>
  <c r="G849" i="12"/>
  <c r="M849" i="12" s="1"/>
  <c r="S849" i="12" s="1"/>
  <c r="W849" i="12" s="1"/>
  <c r="AC849" i="12" s="1"/>
  <c r="H807" i="12"/>
  <c r="N807" i="12" s="1"/>
  <c r="T807" i="12" s="1"/>
  <c r="X807" i="12" s="1"/>
  <c r="AD807" i="12" s="1"/>
  <c r="G659" i="12"/>
  <c r="M659" i="12" s="1"/>
  <c r="S659" i="12" s="1"/>
  <c r="W659" i="12" s="1"/>
  <c r="AC659" i="12" s="1"/>
  <c r="H659" i="12"/>
  <c r="N659" i="12" s="1"/>
  <c r="T659" i="12" s="1"/>
  <c r="X659" i="12" s="1"/>
  <c r="AD659" i="12" s="1"/>
  <c r="F659" i="12"/>
  <c r="L659" i="12" s="1"/>
  <c r="R659" i="12" s="1"/>
  <c r="V659" i="12" s="1"/>
  <c r="AB659" i="12" s="1"/>
  <c r="G614" i="12"/>
  <c r="M614" i="12" s="1"/>
  <c r="S614" i="12" s="1"/>
  <c r="W614" i="12" s="1"/>
  <c r="AC614" i="12" s="1"/>
  <c r="H614" i="12"/>
  <c r="N614" i="12" s="1"/>
  <c r="T614" i="12" s="1"/>
  <c r="X614" i="12" s="1"/>
  <c r="AD614" i="12" s="1"/>
  <c r="AE614" i="12"/>
  <c r="AE613" i="12" s="1"/>
  <c r="F614" i="12"/>
  <c r="L614" i="12" s="1"/>
  <c r="R614" i="12" s="1"/>
  <c r="V614" i="12" s="1"/>
  <c r="AB614" i="12" s="1"/>
  <c r="H848" i="12" l="1"/>
  <c r="N848" i="12" s="1"/>
  <c r="T848" i="12" s="1"/>
  <c r="X848" i="12" s="1"/>
  <c r="AD848" i="12" s="1"/>
  <c r="N849" i="12"/>
  <c r="T849" i="12" s="1"/>
  <c r="X849" i="12" s="1"/>
  <c r="AD849" i="12" s="1"/>
  <c r="F848" i="12"/>
  <c r="L848" i="12" s="1"/>
  <c r="R848" i="12" s="1"/>
  <c r="V848" i="12" s="1"/>
  <c r="AB848" i="12" s="1"/>
  <c r="F613" i="12"/>
  <c r="L613" i="12" s="1"/>
  <c r="R613" i="12" s="1"/>
  <c r="V613" i="12" s="1"/>
  <c r="AB613" i="12" s="1"/>
  <c r="G613" i="12"/>
  <c r="M613" i="12" s="1"/>
  <c r="S613" i="12" s="1"/>
  <c r="W613" i="12" s="1"/>
  <c r="AC613" i="12" s="1"/>
  <c r="H613" i="12"/>
  <c r="N613" i="12" s="1"/>
  <c r="T613" i="12" s="1"/>
  <c r="X613" i="12" s="1"/>
  <c r="AD613" i="12" s="1"/>
  <c r="G848" i="12"/>
  <c r="M848" i="12" s="1"/>
  <c r="S848" i="12" s="1"/>
  <c r="W848" i="12" s="1"/>
  <c r="AC848" i="12" s="1"/>
  <c r="G442" i="12"/>
  <c r="M442" i="12" s="1"/>
  <c r="S442" i="12" s="1"/>
  <c r="W442" i="12" s="1"/>
  <c r="AC442" i="12" s="1"/>
  <c r="H442" i="12"/>
  <c r="N442" i="12" s="1"/>
  <c r="T442" i="12" s="1"/>
  <c r="X442" i="12" s="1"/>
  <c r="AD442" i="12" s="1"/>
  <c r="AE442" i="12"/>
  <c r="F442" i="12"/>
  <c r="L442" i="12" s="1"/>
  <c r="R442" i="12" s="1"/>
  <c r="V442" i="12" s="1"/>
  <c r="AB442" i="12" s="1"/>
  <c r="G415" i="12"/>
  <c r="M415" i="12" s="1"/>
  <c r="S415" i="12" s="1"/>
  <c r="W415" i="12" s="1"/>
  <c r="AC415" i="12" s="1"/>
  <c r="H415" i="12"/>
  <c r="N415" i="12" s="1"/>
  <c r="T415" i="12" s="1"/>
  <c r="X415" i="12" s="1"/>
  <c r="AD415" i="12" s="1"/>
  <c r="AE415" i="12"/>
  <c r="F415" i="12"/>
  <c r="L415" i="12" s="1"/>
  <c r="R415" i="12" s="1"/>
  <c r="V415" i="12" s="1"/>
  <c r="AB415" i="12" s="1"/>
  <c r="G394" i="12"/>
  <c r="M394" i="12" s="1"/>
  <c r="S394" i="12" s="1"/>
  <c r="W394" i="12" s="1"/>
  <c r="AC394" i="12" s="1"/>
  <c r="H394" i="12"/>
  <c r="N394" i="12" s="1"/>
  <c r="T394" i="12" s="1"/>
  <c r="X394" i="12" s="1"/>
  <c r="AD394" i="12" s="1"/>
  <c r="AE394" i="12"/>
  <c r="AE393" i="12" s="1"/>
  <c r="AE392" i="12" s="1"/>
  <c r="F394" i="12"/>
  <c r="L394" i="12" s="1"/>
  <c r="R394" i="12" s="1"/>
  <c r="V394" i="12" s="1"/>
  <c r="AB394" i="12" s="1"/>
  <c r="G390" i="12"/>
  <c r="M390" i="12" s="1"/>
  <c r="S390" i="12" s="1"/>
  <c r="W390" i="12" s="1"/>
  <c r="AC390" i="12" s="1"/>
  <c r="H390" i="12"/>
  <c r="N390" i="12" s="1"/>
  <c r="T390" i="12" s="1"/>
  <c r="X390" i="12" s="1"/>
  <c r="AD390" i="12" s="1"/>
  <c r="AE390" i="12"/>
  <c r="AE389" i="12" s="1"/>
  <c r="AE388" i="12" s="1"/>
  <c r="F390" i="12"/>
  <c r="L390" i="12" s="1"/>
  <c r="R390" i="12" s="1"/>
  <c r="V390" i="12" s="1"/>
  <c r="AB390" i="12" s="1"/>
  <c r="F389" i="12" l="1"/>
  <c r="L389" i="12" s="1"/>
  <c r="R389" i="12" s="1"/>
  <c r="V389" i="12" s="1"/>
  <c r="AB389" i="12" s="1"/>
  <c r="F393" i="12"/>
  <c r="L393" i="12" s="1"/>
  <c r="R393" i="12" s="1"/>
  <c r="V393" i="12" s="1"/>
  <c r="AB393" i="12" s="1"/>
  <c r="H393" i="12"/>
  <c r="N393" i="12" s="1"/>
  <c r="T393" i="12" s="1"/>
  <c r="X393" i="12" s="1"/>
  <c r="AD393" i="12" s="1"/>
  <c r="G389" i="12"/>
  <c r="M389" i="12" s="1"/>
  <c r="S389" i="12" s="1"/>
  <c r="W389" i="12" s="1"/>
  <c r="AC389" i="12" s="1"/>
  <c r="H389" i="12"/>
  <c r="N389" i="12" s="1"/>
  <c r="T389" i="12" s="1"/>
  <c r="X389" i="12" s="1"/>
  <c r="AD389" i="12" s="1"/>
  <c r="G393" i="12"/>
  <c r="M393" i="12" s="1"/>
  <c r="S393" i="12" s="1"/>
  <c r="W393" i="12" s="1"/>
  <c r="AC393" i="12" s="1"/>
  <c r="G226" i="12"/>
  <c r="M226" i="12" s="1"/>
  <c r="S226" i="12" s="1"/>
  <c r="W226" i="12" s="1"/>
  <c r="AC226" i="12" s="1"/>
  <c r="H226" i="12"/>
  <c r="N226" i="12" s="1"/>
  <c r="T226" i="12" s="1"/>
  <c r="X226" i="12" s="1"/>
  <c r="AD226" i="12" s="1"/>
  <c r="AE226" i="12"/>
  <c r="AE225" i="12" s="1"/>
  <c r="AE224" i="12" s="1"/>
  <c r="F226" i="12"/>
  <c r="L226" i="12" s="1"/>
  <c r="R226" i="12" s="1"/>
  <c r="V226" i="12" s="1"/>
  <c r="AB226" i="12" s="1"/>
  <c r="F225" i="12" l="1"/>
  <c r="L225" i="12" s="1"/>
  <c r="R225" i="12" s="1"/>
  <c r="V225" i="12" s="1"/>
  <c r="AB225" i="12" s="1"/>
  <c r="F392" i="12"/>
  <c r="L392" i="12" s="1"/>
  <c r="R392" i="12" s="1"/>
  <c r="V392" i="12" s="1"/>
  <c r="AB392" i="12" s="1"/>
  <c r="F388" i="12"/>
  <c r="L388" i="12" s="1"/>
  <c r="R388" i="12" s="1"/>
  <c r="V388" i="12" s="1"/>
  <c r="AB388" i="12" s="1"/>
  <c r="G388" i="12"/>
  <c r="M388" i="12" s="1"/>
  <c r="S388" i="12" s="1"/>
  <c r="W388" i="12" s="1"/>
  <c r="AC388" i="12" s="1"/>
  <c r="H225" i="12"/>
  <c r="N225" i="12" s="1"/>
  <c r="T225" i="12" s="1"/>
  <c r="X225" i="12" s="1"/>
  <c r="AD225" i="12" s="1"/>
  <c r="G392" i="12"/>
  <c r="M392" i="12" s="1"/>
  <c r="S392" i="12" s="1"/>
  <c r="W392" i="12" s="1"/>
  <c r="AC392" i="12" s="1"/>
  <c r="G225" i="12"/>
  <c r="M225" i="12" s="1"/>
  <c r="S225" i="12" s="1"/>
  <c r="W225" i="12" s="1"/>
  <c r="AC225" i="12" s="1"/>
  <c r="H388" i="12"/>
  <c r="N388" i="12" s="1"/>
  <c r="T388" i="12" s="1"/>
  <c r="X388" i="12" s="1"/>
  <c r="AD388" i="12" s="1"/>
  <c r="H392" i="12"/>
  <c r="N392" i="12" s="1"/>
  <c r="T392" i="12" s="1"/>
  <c r="X392" i="12" s="1"/>
  <c r="AD392" i="12" s="1"/>
  <c r="F21" i="12"/>
  <c r="L21" i="12" s="1"/>
  <c r="R21" i="12" s="1"/>
  <c r="V21" i="12" s="1"/>
  <c r="AB21" i="12" s="1"/>
  <c r="G21" i="12"/>
  <c r="M21" i="12" s="1"/>
  <c r="S21" i="12" s="1"/>
  <c r="W21" i="12" s="1"/>
  <c r="AC21" i="12" s="1"/>
  <c r="H21" i="12"/>
  <c r="N21" i="12" s="1"/>
  <c r="T21" i="12" s="1"/>
  <c r="X21" i="12" s="1"/>
  <c r="AD21" i="12" s="1"/>
  <c r="F24" i="12"/>
  <c r="L24" i="12" s="1"/>
  <c r="R24" i="12" s="1"/>
  <c r="V24" i="12" s="1"/>
  <c r="AB24" i="12" s="1"/>
  <c r="G24" i="12"/>
  <c r="M24" i="12" s="1"/>
  <c r="S24" i="12" s="1"/>
  <c r="W24" i="12" s="1"/>
  <c r="AC24" i="12" s="1"/>
  <c r="H24" i="12"/>
  <c r="N24" i="12" s="1"/>
  <c r="T24" i="12" s="1"/>
  <c r="X24" i="12" s="1"/>
  <c r="AD24" i="12" s="1"/>
  <c r="F28" i="12"/>
  <c r="L28" i="12" s="1"/>
  <c r="R28" i="12" s="1"/>
  <c r="V28" i="12" s="1"/>
  <c r="AB28" i="12" s="1"/>
  <c r="G28" i="12"/>
  <c r="M28" i="12" s="1"/>
  <c r="S28" i="12" s="1"/>
  <c r="W28" i="12" s="1"/>
  <c r="AC28" i="12" s="1"/>
  <c r="H28" i="12"/>
  <c r="N28" i="12" s="1"/>
  <c r="T28" i="12" s="1"/>
  <c r="X28" i="12" s="1"/>
  <c r="AD28" i="12" s="1"/>
  <c r="F32" i="12"/>
  <c r="L32" i="12" s="1"/>
  <c r="R32" i="12" s="1"/>
  <c r="V32" i="12" s="1"/>
  <c r="AB32" i="12" s="1"/>
  <c r="G32" i="12"/>
  <c r="M32" i="12" s="1"/>
  <c r="S32" i="12" s="1"/>
  <c r="W32" i="12" s="1"/>
  <c r="AC32" i="12" s="1"/>
  <c r="H32" i="12"/>
  <c r="N32" i="12" s="1"/>
  <c r="T32" i="12" s="1"/>
  <c r="X32" i="12" s="1"/>
  <c r="AD32" i="12" s="1"/>
  <c r="F36" i="12"/>
  <c r="L36" i="12" s="1"/>
  <c r="R36" i="12" s="1"/>
  <c r="V36" i="12" s="1"/>
  <c r="AB36" i="12" s="1"/>
  <c r="G36" i="12"/>
  <c r="M36" i="12" s="1"/>
  <c r="S36" i="12" s="1"/>
  <c r="W36" i="12" s="1"/>
  <c r="AC36" i="12" s="1"/>
  <c r="H36" i="12"/>
  <c r="N36" i="12" s="1"/>
  <c r="T36" i="12" s="1"/>
  <c r="X36" i="12" s="1"/>
  <c r="AD36" i="12" s="1"/>
  <c r="F41" i="12"/>
  <c r="L41" i="12" s="1"/>
  <c r="R41" i="12" s="1"/>
  <c r="V41" i="12" s="1"/>
  <c r="AB41" i="12" s="1"/>
  <c r="G41" i="12"/>
  <c r="M41" i="12" s="1"/>
  <c r="S41" i="12" s="1"/>
  <c r="W41" i="12" s="1"/>
  <c r="AC41" i="12" s="1"/>
  <c r="H41" i="12"/>
  <c r="N41" i="12" s="1"/>
  <c r="T41" i="12" s="1"/>
  <c r="X41" i="12" s="1"/>
  <c r="AD41" i="12" s="1"/>
  <c r="F45" i="12"/>
  <c r="L45" i="12" s="1"/>
  <c r="R45" i="12" s="1"/>
  <c r="V45" i="12" s="1"/>
  <c r="AB45" i="12" s="1"/>
  <c r="G45" i="12"/>
  <c r="M45" i="12" s="1"/>
  <c r="S45" i="12" s="1"/>
  <c r="W45" i="12" s="1"/>
  <c r="AC45" i="12" s="1"/>
  <c r="H45" i="12"/>
  <c r="N45" i="12" s="1"/>
  <c r="T45" i="12" s="1"/>
  <c r="X45" i="12" s="1"/>
  <c r="AD45" i="12" s="1"/>
  <c r="F49" i="12"/>
  <c r="L49" i="12" s="1"/>
  <c r="R49" i="12" s="1"/>
  <c r="V49" i="12" s="1"/>
  <c r="AB49" i="12" s="1"/>
  <c r="G49" i="12"/>
  <c r="M49" i="12" s="1"/>
  <c r="S49" i="12" s="1"/>
  <c r="W49" i="12" s="1"/>
  <c r="AC49" i="12" s="1"/>
  <c r="H49" i="12"/>
  <c r="N49" i="12" s="1"/>
  <c r="T49" i="12" s="1"/>
  <c r="X49" i="12" s="1"/>
  <c r="AD49" i="12" s="1"/>
  <c r="F54" i="12"/>
  <c r="L54" i="12" s="1"/>
  <c r="R54" i="12" s="1"/>
  <c r="V54" i="12" s="1"/>
  <c r="AB54" i="12" s="1"/>
  <c r="G54" i="12"/>
  <c r="M54" i="12" s="1"/>
  <c r="S54" i="12" s="1"/>
  <c r="W54" i="12" s="1"/>
  <c r="AC54" i="12" s="1"/>
  <c r="H54" i="12"/>
  <c r="N54" i="12" s="1"/>
  <c r="T54" i="12" s="1"/>
  <c r="X54" i="12" s="1"/>
  <c r="AD54" i="12" s="1"/>
  <c r="F57" i="12"/>
  <c r="L57" i="12" s="1"/>
  <c r="R57" i="12" s="1"/>
  <c r="V57" i="12" s="1"/>
  <c r="AB57" i="12" s="1"/>
  <c r="G57" i="12"/>
  <c r="M57" i="12" s="1"/>
  <c r="S57" i="12" s="1"/>
  <c r="W57" i="12" s="1"/>
  <c r="AC57" i="12" s="1"/>
  <c r="H57" i="12"/>
  <c r="N57" i="12" s="1"/>
  <c r="T57" i="12" s="1"/>
  <c r="X57" i="12" s="1"/>
  <c r="AD57" i="12" s="1"/>
  <c r="F63" i="12"/>
  <c r="L63" i="12" s="1"/>
  <c r="R63" i="12" s="1"/>
  <c r="V63" i="12" s="1"/>
  <c r="AB63" i="12" s="1"/>
  <c r="G63" i="12"/>
  <c r="M63" i="12" s="1"/>
  <c r="S63" i="12" s="1"/>
  <c r="W63" i="12" s="1"/>
  <c r="AC63" i="12" s="1"/>
  <c r="H63" i="12"/>
  <c r="N63" i="12" s="1"/>
  <c r="T63" i="12" s="1"/>
  <c r="X63" i="12" s="1"/>
  <c r="AD63" i="12" s="1"/>
  <c r="F66" i="12"/>
  <c r="L66" i="12" s="1"/>
  <c r="R66" i="12" s="1"/>
  <c r="V66" i="12" s="1"/>
  <c r="AB66" i="12" s="1"/>
  <c r="G66" i="12"/>
  <c r="M66" i="12" s="1"/>
  <c r="S66" i="12" s="1"/>
  <c r="W66" i="12" s="1"/>
  <c r="AC66" i="12" s="1"/>
  <c r="H66" i="12"/>
  <c r="N66" i="12" s="1"/>
  <c r="T66" i="12" s="1"/>
  <c r="X66" i="12" s="1"/>
  <c r="AD66" i="12" s="1"/>
  <c r="F68" i="12"/>
  <c r="L68" i="12" s="1"/>
  <c r="R68" i="12" s="1"/>
  <c r="V68" i="12" s="1"/>
  <c r="AB68" i="12" s="1"/>
  <c r="G68" i="12"/>
  <c r="M68" i="12" s="1"/>
  <c r="S68" i="12" s="1"/>
  <c r="W68" i="12" s="1"/>
  <c r="AC68" i="12" s="1"/>
  <c r="H68" i="12"/>
  <c r="N68" i="12" s="1"/>
  <c r="T68" i="12" s="1"/>
  <c r="X68" i="12" s="1"/>
  <c r="AD68" i="12" s="1"/>
  <c r="F72" i="12"/>
  <c r="L72" i="12" s="1"/>
  <c r="R72" i="12" s="1"/>
  <c r="V72" i="12" s="1"/>
  <c r="AB72" i="12" s="1"/>
  <c r="G72" i="12"/>
  <c r="M72" i="12" s="1"/>
  <c r="S72" i="12" s="1"/>
  <c r="W72" i="12" s="1"/>
  <c r="AC72" i="12" s="1"/>
  <c r="H72" i="12"/>
  <c r="N72" i="12" s="1"/>
  <c r="T72" i="12" s="1"/>
  <c r="X72" i="12" s="1"/>
  <c r="AD72" i="12" s="1"/>
  <c r="F76" i="12"/>
  <c r="L76" i="12" s="1"/>
  <c r="R76" i="12" s="1"/>
  <c r="V76" i="12" s="1"/>
  <c r="AB76" i="12" s="1"/>
  <c r="G76" i="12"/>
  <c r="M76" i="12" s="1"/>
  <c r="S76" i="12" s="1"/>
  <c r="W76" i="12" s="1"/>
  <c r="AC76" i="12" s="1"/>
  <c r="H76" i="12"/>
  <c r="N76" i="12" s="1"/>
  <c r="T76" i="12" s="1"/>
  <c r="X76" i="12" s="1"/>
  <c r="AD76" i="12" s="1"/>
  <c r="F79" i="12"/>
  <c r="L79" i="12" s="1"/>
  <c r="R79" i="12" s="1"/>
  <c r="V79" i="12" s="1"/>
  <c r="AB79" i="12" s="1"/>
  <c r="G79" i="12"/>
  <c r="M79" i="12" s="1"/>
  <c r="S79" i="12" s="1"/>
  <c r="W79" i="12" s="1"/>
  <c r="AC79" i="12" s="1"/>
  <c r="H79" i="12"/>
  <c r="N79" i="12" s="1"/>
  <c r="T79" i="12" s="1"/>
  <c r="X79" i="12" s="1"/>
  <c r="AD79" i="12" s="1"/>
  <c r="F82" i="12"/>
  <c r="L82" i="12" s="1"/>
  <c r="R82" i="12" s="1"/>
  <c r="V82" i="12" s="1"/>
  <c r="AB82" i="12" s="1"/>
  <c r="G82" i="12"/>
  <c r="M82" i="12" s="1"/>
  <c r="S82" i="12" s="1"/>
  <c r="W82" i="12" s="1"/>
  <c r="AC82" i="12" s="1"/>
  <c r="H82" i="12"/>
  <c r="N82" i="12" s="1"/>
  <c r="T82" i="12" s="1"/>
  <c r="X82" i="12" s="1"/>
  <c r="AD82" i="12" s="1"/>
  <c r="F86" i="12"/>
  <c r="L86" i="12" s="1"/>
  <c r="R86" i="12" s="1"/>
  <c r="V86" i="12" s="1"/>
  <c r="AB86" i="12" s="1"/>
  <c r="G86" i="12"/>
  <c r="M86" i="12" s="1"/>
  <c r="S86" i="12" s="1"/>
  <c r="W86" i="12" s="1"/>
  <c r="AC86" i="12" s="1"/>
  <c r="H86" i="12"/>
  <c r="N86" i="12" s="1"/>
  <c r="T86" i="12" s="1"/>
  <c r="X86" i="12" s="1"/>
  <c r="AD86" i="12" s="1"/>
  <c r="F93" i="12"/>
  <c r="L93" i="12" s="1"/>
  <c r="R93" i="12" s="1"/>
  <c r="V93" i="12" s="1"/>
  <c r="AB93" i="12" s="1"/>
  <c r="G93" i="12"/>
  <c r="M93" i="12" s="1"/>
  <c r="S93" i="12" s="1"/>
  <c r="W93" i="12" s="1"/>
  <c r="AC93" i="12" s="1"/>
  <c r="H93" i="12"/>
  <c r="N93" i="12" s="1"/>
  <c r="T93" i="12" s="1"/>
  <c r="X93" i="12" s="1"/>
  <c r="AD93" i="12" s="1"/>
  <c r="F98" i="12"/>
  <c r="L98" i="12" s="1"/>
  <c r="R98" i="12" s="1"/>
  <c r="V98" i="12" s="1"/>
  <c r="AB98" i="12" s="1"/>
  <c r="G98" i="12"/>
  <c r="M98" i="12" s="1"/>
  <c r="S98" i="12" s="1"/>
  <c r="W98" i="12" s="1"/>
  <c r="AC98" i="12" s="1"/>
  <c r="H98" i="12"/>
  <c r="N98" i="12" s="1"/>
  <c r="T98" i="12" s="1"/>
  <c r="X98" i="12" s="1"/>
  <c r="AD98" i="12" s="1"/>
  <c r="F103" i="12"/>
  <c r="L103" i="12" s="1"/>
  <c r="R103" i="12" s="1"/>
  <c r="V103" i="12" s="1"/>
  <c r="AB103" i="12" s="1"/>
  <c r="G103" i="12"/>
  <c r="M103" i="12" s="1"/>
  <c r="S103" i="12" s="1"/>
  <c r="W103" i="12" s="1"/>
  <c r="AC103" i="12" s="1"/>
  <c r="H103" i="12"/>
  <c r="N103" i="12" s="1"/>
  <c r="T103" i="12" s="1"/>
  <c r="X103" i="12" s="1"/>
  <c r="AD103" i="12" s="1"/>
  <c r="F105" i="12"/>
  <c r="L105" i="12" s="1"/>
  <c r="R105" i="12" s="1"/>
  <c r="V105" i="12" s="1"/>
  <c r="AB105" i="12" s="1"/>
  <c r="G105" i="12"/>
  <c r="M105" i="12" s="1"/>
  <c r="S105" i="12" s="1"/>
  <c r="W105" i="12" s="1"/>
  <c r="AC105" i="12" s="1"/>
  <c r="H105" i="12"/>
  <c r="N105" i="12" s="1"/>
  <c r="T105" i="12" s="1"/>
  <c r="X105" i="12" s="1"/>
  <c r="AD105" i="12" s="1"/>
  <c r="F112" i="12"/>
  <c r="L112" i="12" s="1"/>
  <c r="R112" i="12" s="1"/>
  <c r="V112" i="12" s="1"/>
  <c r="AB112" i="12" s="1"/>
  <c r="G112" i="12"/>
  <c r="M112" i="12" s="1"/>
  <c r="S112" i="12" s="1"/>
  <c r="W112" i="12" s="1"/>
  <c r="AC112" i="12" s="1"/>
  <c r="H112" i="12"/>
  <c r="N112" i="12" s="1"/>
  <c r="T112" i="12" s="1"/>
  <c r="X112" i="12" s="1"/>
  <c r="AD112" i="12" s="1"/>
  <c r="F115" i="12"/>
  <c r="L115" i="12" s="1"/>
  <c r="R115" i="12" s="1"/>
  <c r="V115" i="12" s="1"/>
  <c r="AB115" i="12" s="1"/>
  <c r="G115" i="12"/>
  <c r="M115" i="12" s="1"/>
  <c r="S115" i="12" s="1"/>
  <c r="W115" i="12" s="1"/>
  <c r="AC115" i="12" s="1"/>
  <c r="H115" i="12"/>
  <c r="N115" i="12" s="1"/>
  <c r="T115" i="12" s="1"/>
  <c r="X115" i="12" s="1"/>
  <c r="AD115" i="12" s="1"/>
  <c r="F118" i="12"/>
  <c r="L118" i="12" s="1"/>
  <c r="R118" i="12" s="1"/>
  <c r="V118" i="12" s="1"/>
  <c r="AB118" i="12" s="1"/>
  <c r="G118" i="12"/>
  <c r="M118" i="12" s="1"/>
  <c r="S118" i="12" s="1"/>
  <c r="W118" i="12" s="1"/>
  <c r="AC118" i="12" s="1"/>
  <c r="H118" i="12"/>
  <c r="N118" i="12" s="1"/>
  <c r="T118" i="12" s="1"/>
  <c r="X118" i="12" s="1"/>
  <c r="AD118" i="12" s="1"/>
  <c r="F122" i="12"/>
  <c r="L122" i="12" s="1"/>
  <c r="R122" i="12" s="1"/>
  <c r="V122" i="12" s="1"/>
  <c r="AB122" i="12" s="1"/>
  <c r="G122" i="12"/>
  <c r="M122" i="12" s="1"/>
  <c r="S122" i="12" s="1"/>
  <c r="W122" i="12" s="1"/>
  <c r="AC122" i="12" s="1"/>
  <c r="H122" i="12"/>
  <c r="N122" i="12" s="1"/>
  <c r="T122" i="12" s="1"/>
  <c r="X122" i="12" s="1"/>
  <c r="AD122" i="12" s="1"/>
  <c r="F125" i="12"/>
  <c r="L125" i="12" s="1"/>
  <c r="R125" i="12" s="1"/>
  <c r="V125" i="12" s="1"/>
  <c r="AB125" i="12" s="1"/>
  <c r="G125" i="12"/>
  <c r="M125" i="12" s="1"/>
  <c r="S125" i="12" s="1"/>
  <c r="W125" i="12" s="1"/>
  <c r="AC125" i="12" s="1"/>
  <c r="H125" i="12"/>
  <c r="N125" i="12" s="1"/>
  <c r="T125" i="12" s="1"/>
  <c r="X125" i="12" s="1"/>
  <c r="AD125" i="12" s="1"/>
  <c r="F129" i="12"/>
  <c r="L129" i="12" s="1"/>
  <c r="R129" i="12" s="1"/>
  <c r="V129" i="12" s="1"/>
  <c r="AB129" i="12" s="1"/>
  <c r="G129" i="12"/>
  <c r="M129" i="12" s="1"/>
  <c r="S129" i="12" s="1"/>
  <c r="W129" i="12" s="1"/>
  <c r="AC129" i="12" s="1"/>
  <c r="H129" i="12"/>
  <c r="N129" i="12" s="1"/>
  <c r="T129" i="12" s="1"/>
  <c r="X129" i="12" s="1"/>
  <c r="AD129" i="12" s="1"/>
  <c r="F134" i="12"/>
  <c r="L134" i="12" s="1"/>
  <c r="R134" i="12" s="1"/>
  <c r="V134" i="12" s="1"/>
  <c r="AB134" i="12" s="1"/>
  <c r="G134" i="12"/>
  <c r="M134" i="12" s="1"/>
  <c r="S134" i="12" s="1"/>
  <c r="W134" i="12" s="1"/>
  <c r="AC134" i="12" s="1"/>
  <c r="H134" i="12"/>
  <c r="N134" i="12" s="1"/>
  <c r="T134" i="12" s="1"/>
  <c r="X134" i="12" s="1"/>
  <c r="AD134" i="12" s="1"/>
  <c r="F138" i="12"/>
  <c r="L138" i="12" s="1"/>
  <c r="R138" i="12" s="1"/>
  <c r="V138" i="12" s="1"/>
  <c r="AB138" i="12" s="1"/>
  <c r="G138" i="12"/>
  <c r="M138" i="12" s="1"/>
  <c r="S138" i="12" s="1"/>
  <c r="W138" i="12" s="1"/>
  <c r="AC138" i="12" s="1"/>
  <c r="H138" i="12"/>
  <c r="N138" i="12" s="1"/>
  <c r="T138" i="12" s="1"/>
  <c r="X138" i="12" s="1"/>
  <c r="AD138" i="12" s="1"/>
  <c r="F143" i="12"/>
  <c r="L143" i="12" s="1"/>
  <c r="R143" i="12" s="1"/>
  <c r="V143" i="12" s="1"/>
  <c r="AB143" i="12" s="1"/>
  <c r="G143" i="12"/>
  <c r="M143" i="12" s="1"/>
  <c r="S143" i="12" s="1"/>
  <c r="W143" i="12" s="1"/>
  <c r="AC143" i="12" s="1"/>
  <c r="H143" i="12"/>
  <c r="N143" i="12" s="1"/>
  <c r="T143" i="12" s="1"/>
  <c r="X143" i="12" s="1"/>
  <c r="AD143" i="12" s="1"/>
  <c r="F146" i="12"/>
  <c r="L146" i="12" s="1"/>
  <c r="R146" i="12" s="1"/>
  <c r="V146" i="12" s="1"/>
  <c r="AB146" i="12" s="1"/>
  <c r="G146" i="12"/>
  <c r="M146" i="12" s="1"/>
  <c r="S146" i="12" s="1"/>
  <c r="W146" i="12" s="1"/>
  <c r="AC146" i="12" s="1"/>
  <c r="H146" i="12"/>
  <c r="N146" i="12" s="1"/>
  <c r="T146" i="12" s="1"/>
  <c r="X146" i="12" s="1"/>
  <c r="AD146" i="12" s="1"/>
  <c r="F149" i="12"/>
  <c r="L149" i="12" s="1"/>
  <c r="R149" i="12" s="1"/>
  <c r="V149" i="12" s="1"/>
  <c r="AB149" i="12" s="1"/>
  <c r="G149" i="12"/>
  <c r="M149" i="12" s="1"/>
  <c r="S149" i="12" s="1"/>
  <c r="W149" i="12" s="1"/>
  <c r="AC149" i="12" s="1"/>
  <c r="H149" i="12"/>
  <c r="N149" i="12" s="1"/>
  <c r="T149" i="12" s="1"/>
  <c r="X149" i="12" s="1"/>
  <c r="AD149" i="12" s="1"/>
  <c r="F153" i="12"/>
  <c r="L153" i="12" s="1"/>
  <c r="R153" i="12" s="1"/>
  <c r="V153" i="12" s="1"/>
  <c r="AB153" i="12" s="1"/>
  <c r="G153" i="12"/>
  <c r="M153" i="12" s="1"/>
  <c r="S153" i="12" s="1"/>
  <c r="W153" i="12" s="1"/>
  <c r="AC153" i="12" s="1"/>
  <c r="H153" i="12"/>
  <c r="N153" i="12" s="1"/>
  <c r="T153" i="12" s="1"/>
  <c r="X153" i="12" s="1"/>
  <c r="AD153" i="12" s="1"/>
  <c r="F156" i="12"/>
  <c r="L156" i="12" s="1"/>
  <c r="R156" i="12" s="1"/>
  <c r="V156" i="12" s="1"/>
  <c r="AB156" i="12" s="1"/>
  <c r="G156" i="12"/>
  <c r="M156" i="12" s="1"/>
  <c r="S156" i="12" s="1"/>
  <c r="W156" i="12" s="1"/>
  <c r="AC156" i="12" s="1"/>
  <c r="H156" i="12"/>
  <c r="N156" i="12" s="1"/>
  <c r="T156" i="12" s="1"/>
  <c r="X156" i="12" s="1"/>
  <c r="AD156" i="12" s="1"/>
  <c r="F161" i="12"/>
  <c r="L161" i="12" s="1"/>
  <c r="R161" i="12" s="1"/>
  <c r="V161" i="12" s="1"/>
  <c r="AB161" i="12" s="1"/>
  <c r="G161" i="12"/>
  <c r="M161" i="12" s="1"/>
  <c r="S161" i="12" s="1"/>
  <c r="W161" i="12" s="1"/>
  <c r="AC161" i="12" s="1"/>
  <c r="H161" i="12"/>
  <c r="N161" i="12" s="1"/>
  <c r="T161" i="12" s="1"/>
  <c r="X161" i="12" s="1"/>
  <c r="AD161" i="12" s="1"/>
  <c r="F171" i="12"/>
  <c r="L171" i="12" s="1"/>
  <c r="R171" i="12" s="1"/>
  <c r="V171" i="12" s="1"/>
  <c r="AB171" i="12" s="1"/>
  <c r="G171" i="12"/>
  <c r="M171" i="12" s="1"/>
  <c r="S171" i="12" s="1"/>
  <c r="W171" i="12" s="1"/>
  <c r="AC171" i="12" s="1"/>
  <c r="H171" i="12"/>
  <c r="N171" i="12" s="1"/>
  <c r="T171" i="12" s="1"/>
  <c r="X171" i="12" s="1"/>
  <c r="AD171" i="12" s="1"/>
  <c r="F175" i="12"/>
  <c r="L175" i="12" s="1"/>
  <c r="R175" i="12" s="1"/>
  <c r="V175" i="12" s="1"/>
  <c r="AB175" i="12" s="1"/>
  <c r="G175" i="12"/>
  <c r="M175" i="12" s="1"/>
  <c r="S175" i="12" s="1"/>
  <c r="W175" i="12" s="1"/>
  <c r="AC175" i="12" s="1"/>
  <c r="H175" i="12"/>
  <c r="N175" i="12" s="1"/>
  <c r="T175" i="12" s="1"/>
  <c r="X175" i="12" s="1"/>
  <c r="AD175" i="12" s="1"/>
  <c r="F178" i="12"/>
  <c r="L178" i="12" s="1"/>
  <c r="R178" i="12" s="1"/>
  <c r="V178" i="12" s="1"/>
  <c r="AB178" i="12" s="1"/>
  <c r="G178" i="12"/>
  <c r="M178" i="12" s="1"/>
  <c r="S178" i="12" s="1"/>
  <c r="W178" i="12" s="1"/>
  <c r="AC178" i="12" s="1"/>
  <c r="H178" i="12"/>
  <c r="N178" i="12" s="1"/>
  <c r="T178" i="12" s="1"/>
  <c r="X178" i="12" s="1"/>
  <c r="AD178" i="12" s="1"/>
  <c r="F183" i="12"/>
  <c r="L183" i="12" s="1"/>
  <c r="R183" i="12" s="1"/>
  <c r="V183" i="12" s="1"/>
  <c r="AB183" i="12" s="1"/>
  <c r="G183" i="12"/>
  <c r="M183" i="12" s="1"/>
  <c r="S183" i="12" s="1"/>
  <c r="W183" i="12" s="1"/>
  <c r="AC183" i="12" s="1"/>
  <c r="H183" i="12"/>
  <c r="N183" i="12" s="1"/>
  <c r="T183" i="12" s="1"/>
  <c r="X183" i="12" s="1"/>
  <c r="AD183" i="12" s="1"/>
  <c r="F187" i="12"/>
  <c r="L187" i="12" s="1"/>
  <c r="R187" i="12" s="1"/>
  <c r="V187" i="12" s="1"/>
  <c r="AB187" i="12" s="1"/>
  <c r="G187" i="12"/>
  <c r="M187" i="12" s="1"/>
  <c r="S187" i="12" s="1"/>
  <c r="W187" i="12" s="1"/>
  <c r="AC187" i="12" s="1"/>
  <c r="H187" i="12"/>
  <c r="N187" i="12" s="1"/>
  <c r="T187" i="12" s="1"/>
  <c r="X187" i="12" s="1"/>
  <c r="AD187" i="12" s="1"/>
  <c r="F192" i="12"/>
  <c r="L192" i="12" s="1"/>
  <c r="R192" i="12" s="1"/>
  <c r="V192" i="12" s="1"/>
  <c r="AB192" i="12" s="1"/>
  <c r="G192" i="12"/>
  <c r="M192" i="12" s="1"/>
  <c r="S192" i="12" s="1"/>
  <c r="W192" i="12" s="1"/>
  <c r="AC192" i="12" s="1"/>
  <c r="H192" i="12"/>
  <c r="N192" i="12" s="1"/>
  <c r="T192" i="12" s="1"/>
  <c r="X192" i="12" s="1"/>
  <c r="AD192" i="12" s="1"/>
  <c r="F196" i="12"/>
  <c r="L196" i="12" s="1"/>
  <c r="R196" i="12" s="1"/>
  <c r="V196" i="12" s="1"/>
  <c r="AB196" i="12" s="1"/>
  <c r="G196" i="12"/>
  <c r="M196" i="12" s="1"/>
  <c r="S196" i="12" s="1"/>
  <c r="W196" i="12" s="1"/>
  <c r="AC196" i="12" s="1"/>
  <c r="H196" i="12"/>
  <c r="N196" i="12" s="1"/>
  <c r="T196" i="12" s="1"/>
  <c r="X196" i="12" s="1"/>
  <c r="AD196" i="12" s="1"/>
  <c r="F200" i="12"/>
  <c r="L200" i="12" s="1"/>
  <c r="R200" i="12" s="1"/>
  <c r="V200" i="12" s="1"/>
  <c r="AB200" i="12" s="1"/>
  <c r="G200" i="12"/>
  <c r="M200" i="12" s="1"/>
  <c r="S200" i="12" s="1"/>
  <c r="W200" i="12" s="1"/>
  <c r="AC200" i="12" s="1"/>
  <c r="H200" i="12"/>
  <c r="N200" i="12" s="1"/>
  <c r="T200" i="12" s="1"/>
  <c r="X200" i="12" s="1"/>
  <c r="AD200" i="12" s="1"/>
  <c r="F207" i="12"/>
  <c r="L207" i="12" s="1"/>
  <c r="R207" i="12" s="1"/>
  <c r="V207" i="12" s="1"/>
  <c r="AB207" i="12" s="1"/>
  <c r="G207" i="12"/>
  <c r="M207" i="12" s="1"/>
  <c r="S207" i="12" s="1"/>
  <c r="W207" i="12" s="1"/>
  <c r="AC207" i="12" s="1"/>
  <c r="H207" i="12"/>
  <c r="N207" i="12" s="1"/>
  <c r="T207" i="12" s="1"/>
  <c r="X207" i="12" s="1"/>
  <c r="AD207" i="12" s="1"/>
  <c r="F209" i="12"/>
  <c r="L209" i="12" s="1"/>
  <c r="R209" i="12" s="1"/>
  <c r="V209" i="12" s="1"/>
  <c r="AB209" i="12" s="1"/>
  <c r="G209" i="12"/>
  <c r="M209" i="12" s="1"/>
  <c r="S209" i="12" s="1"/>
  <c r="W209" i="12" s="1"/>
  <c r="AC209" i="12" s="1"/>
  <c r="H209" i="12"/>
  <c r="N209" i="12" s="1"/>
  <c r="T209" i="12" s="1"/>
  <c r="X209" i="12" s="1"/>
  <c r="AD209" i="12" s="1"/>
  <c r="F213" i="12"/>
  <c r="L213" i="12" s="1"/>
  <c r="R213" i="12" s="1"/>
  <c r="V213" i="12" s="1"/>
  <c r="AB213" i="12" s="1"/>
  <c r="G213" i="12"/>
  <c r="M213" i="12" s="1"/>
  <c r="S213" i="12" s="1"/>
  <c r="W213" i="12" s="1"/>
  <c r="AC213" i="12" s="1"/>
  <c r="H213" i="12"/>
  <c r="N213" i="12" s="1"/>
  <c r="T213" i="12" s="1"/>
  <c r="X213" i="12" s="1"/>
  <c r="AD213" i="12" s="1"/>
  <c r="F215" i="12"/>
  <c r="L215" i="12" s="1"/>
  <c r="R215" i="12" s="1"/>
  <c r="V215" i="12" s="1"/>
  <c r="AB215" i="12" s="1"/>
  <c r="G215" i="12"/>
  <c r="M215" i="12" s="1"/>
  <c r="S215" i="12" s="1"/>
  <c r="W215" i="12" s="1"/>
  <c r="AC215" i="12" s="1"/>
  <c r="H215" i="12"/>
  <c r="N215" i="12" s="1"/>
  <c r="T215" i="12" s="1"/>
  <c r="X215" i="12" s="1"/>
  <c r="AD215" i="12" s="1"/>
  <c r="F219" i="12"/>
  <c r="L219" i="12" s="1"/>
  <c r="R219" i="12" s="1"/>
  <c r="V219" i="12" s="1"/>
  <c r="AB219" i="12" s="1"/>
  <c r="G219" i="12"/>
  <c r="M219" i="12" s="1"/>
  <c r="S219" i="12" s="1"/>
  <c r="W219" i="12" s="1"/>
  <c r="AC219" i="12" s="1"/>
  <c r="H219" i="12"/>
  <c r="N219" i="12" s="1"/>
  <c r="T219" i="12" s="1"/>
  <c r="X219" i="12" s="1"/>
  <c r="AD219" i="12" s="1"/>
  <c r="F222" i="12"/>
  <c r="L222" i="12" s="1"/>
  <c r="R222" i="12" s="1"/>
  <c r="V222" i="12" s="1"/>
  <c r="AB222" i="12" s="1"/>
  <c r="G222" i="12"/>
  <c r="M222" i="12" s="1"/>
  <c r="S222" i="12" s="1"/>
  <c r="W222" i="12" s="1"/>
  <c r="AC222" i="12" s="1"/>
  <c r="H222" i="12"/>
  <c r="N222" i="12" s="1"/>
  <c r="T222" i="12" s="1"/>
  <c r="X222" i="12" s="1"/>
  <c r="AD222" i="12" s="1"/>
  <c r="F236" i="12"/>
  <c r="L236" i="12" s="1"/>
  <c r="R236" i="12" s="1"/>
  <c r="V236" i="12" s="1"/>
  <c r="AB236" i="12" s="1"/>
  <c r="G236" i="12"/>
  <c r="M236" i="12" s="1"/>
  <c r="S236" i="12" s="1"/>
  <c r="W236" i="12" s="1"/>
  <c r="AC236" i="12" s="1"/>
  <c r="H236" i="12"/>
  <c r="N236" i="12" s="1"/>
  <c r="T236" i="12" s="1"/>
  <c r="X236" i="12" s="1"/>
  <c r="AD236" i="12" s="1"/>
  <c r="F238" i="12"/>
  <c r="L238" i="12" s="1"/>
  <c r="R238" i="12" s="1"/>
  <c r="V238" i="12" s="1"/>
  <c r="AB238" i="12" s="1"/>
  <c r="G238" i="12"/>
  <c r="M238" i="12" s="1"/>
  <c r="S238" i="12" s="1"/>
  <c r="W238" i="12" s="1"/>
  <c r="AC238" i="12" s="1"/>
  <c r="H238" i="12"/>
  <c r="N238" i="12" s="1"/>
  <c r="T238" i="12" s="1"/>
  <c r="X238" i="12" s="1"/>
  <c r="AD238" i="12" s="1"/>
  <c r="F250" i="12"/>
  <c r="L250" i="12" s="1"/>
  <c r="R250" i="12" s="1"/>
  <c r="V250" i="12" s="1"/>
  <c r="AB250" i="12" s="1"/>
  <c r="G250" i="12"/>
  <c r="M250" i="12" s="1"/>
  <c r="S250" i="12" s="1"/>
  <c r="W250" i="12" s="1"/>
  <c r="AC250" i="12" s="1"/>
  <c r="H250" i="12"/>
  <c r="N250" i="12" s="1"/>
  <c r="T250" i="12" s="1"/>
  <c r="X250" i="12" s="1"/>
  <c r="AD250" i="12" s="1"/>
  <c r="F252" i="12"/>
  <c r="L252" i="12" s="1"/>
  <c r="R252" i="12" s="1"/>
  <c r="V252" i="12" s="1"/>
  <c r="AB252" i="12" s="1"/>
  <c r="G252" i="12"/>
  <c r="M252" i="12" s="1"/>
  <c r="S252" i="12" s="1"/>
  <c r="W252" i="12" s="1"/>
  <c r="AC252" i="12" s="1"/>
  <c r="H252" i="12"/>
  <c r="N252" i="12" s="1"/>
  <c r="T252" i="12" s="1"/>
  <c r="X252" i="12" s="1"/>
  <c r="AD252" i="12" s="1"/>
  <c r="F261" i="12"/>
  <c r="L261" i="12" s="1"/>
  <c r="R261" i="12" s="1"/>
  <c r="V261" i="12" s="1"/>
  <c r="AB261" i="12" s="1"/>
  <c r="G261" i="12"/>
  <c r="M261" i="12" s="1"/>
  <c r="S261" i="12" s="1"/>
  <c r="W261" i="12" s="1"/>
  <c r="AC261" i="12" s="1"/>
  <c r="H261" i="12"/>
  <c r="N261" i="12" s="1"/>
  <c r="T261" i="12" s="1"/>
  <c r="X261" i="12" s="1"/>
  <c r="AD261" i="12" s="1"/>
  <c r="F265" i="12"/>
  <c r="L265" i="12" s="1"/>
  <c r="R265" i="12" s="1"/>
  <c r="V265" i="12" s="1"/>
  <c r="AB265" i="12" s="1"/>
  <c r="G265" i="12"/>
  <c r="M265" i="12" s="1"/>
  <c r="S265" i="12" s="1"/>
  <c r="W265" i="12" s="1"/>
  <c r="AC265" i="12" s="1"/>
  <c r="H265" i="12"/>
  <c r="N265" i="12" s="1"/>
  <c r="T265" i="12" s="1"/>
  <c r="X265" i="12" s="1"/>
  <c r="AD265" i="12" s="1"/>
  <c r="F267" i="12"/>
  <c r="L267" i="12" s="1"/>
  <c r="R267" i="12" s="1"/>
  <c r="V267" i="12" s="1"/>
  <c r="AB267" i="12" s="1"/>
  <c r="G267" i="12"/>
  <c r="M267" i="12" s="1"/>
  <c r="S267" i="12" s="1"/>
  <c r="W267" i="12" s="1"/>
  <c r="AC267" i="12" s="1"/>
  <c r="H267" i="12"/>
  <c r="N267" i="12" s="1"/>
  <c r="T267" i="12" s="1"/>
  <c r="X267" i="12" s="1"/>
  <c r="AD267" i="12" s="1"/>
  <c r="F271" i="12"/>
  <c r="L271" i="12" s="1"/>
  <c r="R271" i="12" s="1"/>
  <c r="V271" i="12" s="1"/>
  <c r="AB271" i="12" s="1"/>
  <c r="G271" i="12"/>
  <c r="M271" i="12" s="1"/>
  <c r="S271" i="12" s="1"/>
  <c r="W271" i="12" s="1"/>
  <c r="AC271" i="12" s="1"/>
  <c r="H271" i="12"/>
  <c r="N271" i="12" s="1"/>
  <c r="T271" i="12" s="1"/>
  <c r="X271" i="12" s="1"/>
  <c r="AD271" i="12" s="1"/>
  <c r="F277" i="12"/>
  <c r="L277" i="12" s="1"/>
  <c r="R277" i="12" s="1"/>
  <c r="V277" i="12" s="1"/>
  <c r="AB277" i="12" s="1"/>
  <c r="G277" i="12"/>
  <c r="M277" i="12" s="1"/>
  <c r="S277" i="12" s="1"/>
  <c r="W277" i="12" s="1"/>
  <c r="AC277" i="12" s="1"/>
  <c r="H277" i="12"/>
  <c r="N277" i="12" s="1"/>
  <c r="T277" i="12" s="1"/>
  <c r="X277" i="12" s="1"/>
  <c r="AD277" i="12" s="1"/>
  <c r="F281" i="12"/>
  <c r="L281" i="12" s="1"/>
  <c r="R281" i="12" s="1"/>
  <c r="V281" i="12" s="1"/>
  <c r="AB281" i="12" s="1"/>
  <c r="G281" i="12"/>
  <c r="M281" i="12" s="1"/>
  <c r="S281" i="12" s="1"/>
  <c r="W281" i="12" s="1"/>
  <c r="AC281" i="12" s="1"/>
  <c r="H281" i="12"/>
  <c r="N281" i="12" s="1"/>
  <c r="T281" i="12" s="1"/>
  <c r="X281" i="12" s="1"/>
  <c r="AD281" i="12" s="1"/>
  <c r="F283" i="12"/>
  <c r="L283" i="12" s="1"/>
  <c r="R283" i="12" s="1"/>
  <c r="V283" i="12" s="1"/>
  <c r="AB283" i="12" s="1"/>
  <c r="G283" i="12"/>
  <c r="M283" i="12" s="1"/>
  <c r="S283" i="12" s="1"/>
  <c r="W283" i="12" s="1"/>
  <c r="AC283" i="12" s="1"/>
  <c r="H283" i="12"/>
  <c r="N283" i="12" s="1"/>
  <c r="T283" i="12" s="1"/>
  <c r="X283" i="12" s="1"/>
  <c r="AD283" i="12" s="1"/>
  <c r="F288" i="12"/>
  <c r="L288" i="12" s="1"/>
  <c r="R288" i="12" s="1"/>
  <c r="V288" i="12" s="1"/>
  <c r="AB288" i="12" s="1"/>
  <c r="G288" i="12"/>
  <c r="M288" i="12" s="1"/>
  <c r="S288" i="12" s="1"/>
  <c r="W288" i="12" s="1"/>
  <c r="AC288" i="12" s="1"/>
  <c r="H288" i="12"/>
  <c r="N288" i="12" s="1"/>
  <c r="T288" i="12" s="1"/>
  <c r="X288" i="12" s="1"/>
  <c r="AD288" i="12" s="1"/>
  <c r="F290" i="12"/>
  <c r="L290" i="12" s="1"/>
  <c r="R290" i="12" s="1"/>
  <c r="V290" i="12" s="1"/>
  <c r="AB290" i="12" s="1"/>
  <c r="G290" i="12"/>
  <c r="M290" i="12" s="1"/>
  <c r="S290" i="12" s="1"/>
  <c r="W290" i="12" s="1"/>
  <c r="AC290" i="12" s="1"/>
  <c r="H290" i="12"/>
  <c r="N290" i="12" s="1"/>
  <c r="T290" i="12" s="1"/>
  <c r="X290" i="12" s="1"/>
  <c r="AD290" i="12" s="1"/>
  <c r="F301" i="12"/>
  <c r="L301" i="12" s="1"/>
  <c r="R301" i="12" s="1"/>
  <c r="V301" i="12" s="1"/>
  <c r="AB301" i="12" s="1"/>
  <c r="G301" i="12"/>
  <c r="M301" i="12" s="1"/>
  <c r="S301" i="12" s="1"/>
  <c r="W301" i="12" s="1"/>
  <c r="AC301" i="12" s="1"/>
  <c r="H301" i="12"/>
  <c r="N301" i="12" s="1"/>
  <c r="T301" i="12" s="1"/>
  <c r="X301" i="12" s="1"/>
  <c r="AD301" i="12" s="1"/>
  <c r="F304" i="12"/>
  <c r="L304" i="12" s="1"/>
  <c r="R304" i="12" s="1"/>
  <c r="V304" i="12" s="1"/>
  <c r="AB304" i="12" s="1"/>
  <c r="G304" i="12"/>
  <c r="M304" i="12" s="1"/>
  <c r="S304" i="12" s="1"/>
  <c r="W304" i="12" s="1"/>
  <c r="AC304" i="12" s="1"/>
  <c r="H304" i="12"/>
  <c r="N304" i="12" s="1"/>
  <c r="T304" i="12" s="1"/>
  <c r="X304" i="12" s="1"/>
  <c r="AD304" i="12" s="1"/>
  <c r="F309" i="12"/>
  <c r="L309" i="12" s="1"/>
  <c r="R309" i="12" s="1"/>
  <c r="V309" i="12" s="1"/>
  <c r="AB309" i="12" s="1"/>
  <c r="G309" i="12"/>
  <c r="M309" i="12" s="1"/>
  <c r="S309" i="12" s="1"/>
  <c r="W309" i="12" s="1"/>
  <c r="AC309" i="12" s="1"/>
  <c r="H309" i="12"/>
  <c r="N309" i="12" s="1"/>
  <c r="T309" i="12" s="1"/>
  <c r="X309" i="12" s="1"/>
  <c r="AD309" i="12" s="1"/>
  <c r="F312" i="12"/>
  <c r="L312" i="12" s="1"/>
  <c r="R312" i="12" s="1"/>
  <c r="V312" i="12" s="1"/>
  <c r="AB312" i="12" s="1"/>
  <c r="G312" i="12"/>
  <c r="M312" i="12" s="1"/>
  <c r="S312" i="12" s="1"/>
  <c r="W312" i="12" s="1"/>
  <c r="AC312" i="12" s="1"/>
  <c r="H312" i="12"/>
  <c r="N312" i="12" s="1"/>
  <c r="T312" i="12" s="1"/>
  <c r="X312" i="12" s="1"/>
  <c r="AD312" i="12" s="1"/>
  <c r="F316" i="12"/>
  <c r="L316" i="12" s="1"/>
  <c r="R316" i="12" s="1"/>
  <c r="V316" i="12" s="1"/>
  <c r="AB316" i="12" s="1"/>
  <c r="G316" i="12"/>
  <c r="M316" i="12" s="1"/>
  <c r="S316" i="12" s="1"/>
  <c r="W316" i="12" s="1"/>
  <c r="AC316" i="12" s="1"/>
  <c r="H316" i="12"/>
  <c r="N316" i="12" s="1"/>
  <c r="T316" i="12" s="1"/>
  <c r="X316" i="12" s="1"/>
  <c r="AD316" i="12" s="1"/>
  <c r="F320" i="12"/>
  <c r="L320" i="12" s="1"/>
  <c r="R320" i="12" s="1"/>
  <c r="V320" i="12" s="1"/>
  <c r="AB320" i="12" s="1"/>
  <c r="G320" i="12"/>
  <c r="M320" i="12" s="1"/>
  <c r="S320" i="12" s="1"/>
  <c r="W320" i="12" s="1"/>
  <c r="AC320" i="12" s="1"/>
  <c r="H320" i="12"/>
  <c r="N320" i="12" s="1"/>
  <c r="T320" i="12" s="1"/>
  <c r="X320" i="12" s="1"/>
  <c r="AD320" i="12" s="1"/>
  <c r="F325" i="12"/>
  <c r="L325" i="12" s="1"/>
  <c r="R325" i="12" s="1"/>
  <c r="V325" i="12" s="1"/>
  <c r="AB325" i="12" s="1"/>
  <c r="G325" i="12"/>
  <c r="M325" i="12" s="1"/>
  <c r="S325" i="12" s="1"/>
  <c r="W325" i="12" s="1"/>
  <c r="AC325" i="12" s="1"/>
  <c r="H325" i="12"/>
  <c r="N325" i="12" s="1"/>
  <c r="T325" i="12" s="1"/>
  <c r="X325" i="12" s="1"/>
  <c r="AD325" i="12" s="1"/>
  <c r="F331" i="12"/>
  <c r="L331" i="12" s="1"/>
  <c r="R331" i="12" s="1"/>
  <c r="V331" i="12" s="1"/>
  <c r="AB331" i="12" s="1"/>
  <c r="G331" i="12"/>
  <c r="M331" i="12" s="1"/>
  <c r="S331" i="12" s="1"/>
  <c r="W331" i="12" s="1"/>
  <c r="AC331" i="12" s="1"/>
  <c r="H331" i="12"/>
  <c r="N331" i="12" s="1"/>
  <c r="T331" i="12" s="1"/>
  <c r="X331" i="12" s="1"/>
  <c r="AD331" i="12" s="1"/>
  <c r="F338" i="12"/>
  <c r="L338" i="12" s="1"/>
  <c r="R338" i="12" s="1"/>
  <c r="V338" i="12" s="1"/>
  <c r="AB338" i="12" s="1"/>
  <c r="G338" i="12"/>
  <c r="M338" i="12" s="1"/>
  <c r="S338" i="12" s="1"/>
  <c r="W338" i="12" s="1"/>
  <c r="AC338" i="12" s="1"/>
  <c r="H338" i="12"/>
  <c r="N338" i="12" s="1"/>
  <c r="T338" i="12" s="1"/>
  <c r="X338" i="12" s="1"/>
  <c r="AD338" i="12" s="1"/>
  <c r="F342" i="12"/>
  <c r="L342" i="12" s="1"/>
  <c r="R342" i="12" s="1"/>
  <c r="V342" i="12" s="1"/>
  <c r="AB342" i="12" s="1"/>
  <c r="G342" i="12"/>
  <c r="M342" i="12" s="1"/>
  <c r="S342" i="12" s="1"/>
  <c r="W342" i="12" s="1"/>
  <c r="AC342" i="12" s="1"/>
  <c r="H342" i="12"/>
  <c r="N342" i="12" s="1"/>
  <c r="T342" i="12" s="1"/>
  <c r="X342" i="12" s="1"/>
  <c r="AD342" i="12" s="1"/>
  <c r="F345" i="12"/>
  <c r="L345" i="12" s="1"/>
  <c r="R345" i="12" s="1"/>
  <c r="V345" i="12" s="1"/>
  <c r="AB345" i="12" s="1"/>
  <c r="G345" i="12"/>
  <c r="M345" i="12" s="1"/>
  <c r="S345" i="12" s="1"/>
  <c r="W345" i="12" s="1"/>
  <c r="AC345" i="12" s="1"/>
  <c r="H345" i="12"/>
  <c r="N345" i="12" s="1"/>
  <c r="T345" i="12" s="1"/>
  <c r="X345" i="12" s="1"/>
  <c r="AD345" i="12" s="1"/>
  <c r="F348" i="12"/>
  <c r="L348" i="12" s="1"/>
  <c r="R348" i="12" s="1"/>
  <c r="V348" i="12" s="1"/>
  <c r="AB348" i="12" s="1"/>
  <c r="G348" i="12"/>
  <c r="M348" i="12" s="1"/>
  <c r="S348" i="12" s="1"/>
  <c r="W348" i="12" s="1"/>
  <c r="AC348" i="12" s="1"/>
  <c r="H348" i="12"/>
  <c r="N348" i="12" s="1"/>
  <c r="T348" i="12" s="1"/>
  <c r="X348" i="12" s="1"/>
  <c r="AD348" i="12" s="1"/>
  <c r="F352" i="12"/>
  <c r="L352" i="12" s="1"/>
  <c r="R352" i="12" s="1"/>
  <c r="V352" i="12" s="1"/>
  <c r="AB352" i="12" s="1"/>
  <c r="G352" i="12"/>
  <c r="M352" i="12" s="1"/>
  <c r="S352" i="12" s="1"/>
  <c r="W352" i="12" s="1"/>
  <c r="AC352" i="12" s="1"/>
  <c r="H352" i="12"/>
  <c r="N352" i="12" s="1"/>
  <c r="T352" i="12" s="1"/>
  <c r="X352" i="12" s="1"/>
  <c r="AD352" i="12" s="1"/>
  <c r="F357" i="12"/>
  <c r="L357" i="12" s="1"/>
  <c r="R357" i="12" s="1"/>
  <c r="V357" i="12" s="1"/>
  <c r="AB357" i="12" s="1"/>
  <c r="G357" i="12"/>
  <c r="M357" i="12" s="1"/>
  <c r="S357" i="12" s="1"/>
  <c r="W357" i="12" s="1"/>
  <c r="AC357" i="12" s="1"/>
  <c r="H357" i="12"/>
  <c r="N357" i="12" s="1"/>
  <c r="T357" i="12" s="1"/>
  <c r="X357" i="12" s="1"/>
  <c r="AD357" i="12" s="1"/>
  <c r="F363" i="12"/>
  <c r="L363" i="12" s="1"/>
  <c r="R363" i="12" s="1"/>
  <c r="V363" i="12" s="1"/>
  <c r="AB363" i="12" s="1"/>
  <c r="G363" i="12"/>
  <c r="M363" i="12" s="1"/>
  <c r="S363" i="12" s="1"/>
  <c r="W363" i="12" s="1"/>
  <c r="AC363" i="12" s="1"/>
  <c r="H363" i="12"/>
  <c r="N363" i="12" s="1"/>
  <c r="T363" i="12" s="1"/>
  <c r="X363" i="12" s="1"/>
  <c r="AD363" i="12" s="1"/>
  <c r="F367" i="12"/>
  <c r="L367" i="12" s="1"/>
  <c r="R367" i="12" s="1"/>
  <c r="V367" i="12" s="1"/>
  <c r="AB367" i="12" s="1"/>
  <c r="G367" i="12"/>
  <c r="M367" i="12" s="1"/>
  <c r="S367" i="12" s="1"/>
  <c r="W367" i="12" s="1"/>
  <c r="AC367" i="12" s="1"/>
  <c r="H367" i="12"/>
  <c r="N367" i="12" s="1"/>
  <c r="T367" i="12" s="1"/>
  <c r="X367" i="12" s="1"/>
  <c r="AD367" i="12" s="1"/>
  <c r="F374" i="12"/>
  <c r="L374" i="12" s="1"/>
  <c r="R374" i="12" s="1"/>
  <c r="V374" i="12" s="1"/>
  <c r="AB374" i="12" s="1"/>
  <c r="G374" i="12"/>
  <c r="M374" i="12" s="1"/>
  <c r="S374" i="12" s="1"/>
  <c r="W374" i="12" s="1"/>
  <c r="AC374" i="12" s="1"/>
  <c r="H374" i="12"/>
  <c r="N374" i="12" s="1"/>
  <c r="T374" i="12" s="1"/>
  <c r="X374" i="12" s="1"/>
  <c r="AD374" i="12" s="1"/>
  <c r="F382" i="12"/>
  <c r="L382" i="12" s="1"/>
  <c r="R382" i="12" s="1"/>
  <c r="V382" i="12" s="1"/>
  <c r="AB382" i="12" s="1"/>
  <c r="G382" i="12"/>
  <c r="M382" i="12" s="1"/>
  <c r="S382" i="12" s="1"/>
  <c r="W382" i="12" s="1"/>
  <c r="AC382" i="12" s="1"/>
  <c r="H382" i="12"/>
  <c r="N382" i="12" s="1"/>
  <c r="T382" i="12" s="1"/>
  <c r="X382" i="12" s="1"/>
  <c r="AD382" i="12" s="1"/>
  <c r="F386" i="12"/>
  <c r="L386" i="12" s="1"/>
  <c r="R386" i="12" s="1"/>
  <c r="V386" i="12" s="1"/>
  <c r="AB386" i="12" s="1"/>
  <c r="G386" i="12"/>
  <c r="M386" i="12" s="1"/>
  <c r="S386" i="12" s="1"/>
  <c r="W386" i="12" s="1"/>
  <c r="AC386" i="12" s="1"/>
  <c r="H386" i="12"/>
  <c r="N386" i="12" s="1"/>
  <c r="T386" i="12" s="1"/>
  <c r="X386" i="12" s="1"/>
  <c r="AD386" i="12" s="1"/>
  <c r="F398" i="12"/>
  <c r="L398" i="12" s="1"/>
  <c r="R398" i="12" s="1"/>
  <c r="V398" i="12" s="1"/>
  <c r="AB398" i="12" s="1"/>
  <c r="G398" i="12"/>
  <c r="M398" i="12" s="1"/>
  <c r="S398" i="12" s="1"/>
  <c r="W398" i="12" s="1"/>
  <c r="AC398" i="12" s="1"/>
  <c r="H398" i="12"/>
  <c r="N398" i="12" s="1"/>
  <c r="T398" i="12" s="1"/>
  <c r="X398" i="12" s="1"/>
  <c r="AD398" i="12" s="1"/>
  <c r="F402" i="12"/>
  <c r="L402" i="12" s="1"/>
  <c r="R402" i="12" s="1"/>
  <c r="V402" i="12" s="1"/>
  <c r="AB402" i="12" s="1"/>
  <c r="G402" i="12"/>
  <c r="M402" i="12" s="1"/>
  <c r="S402" i="12" s="1"/>
  <c r="W402" i="12" s="1"/>
  <c r="AC402" i="12" s="1"/>
  <c r="H402" i="12"/>
  <c r="N402" i="12" s="1"/>
  <c r="T402" i="12" s="1"/>
  <c r="X402" i="12" s="1"/>
  <c r="AD402" i="12" s="1"/>
  <c r="F407" i="12"/>
  <c r="L407" i="12" s="1"/>
  <c r="R407" i="12" s="1"/>
  <c r="V407" i="12" s="1"/>
  <c r="AB407" i="12" s="1"/>
  <c r="G407" i="12"/>
  <c r="M407" i="12" s="1"/>
  <c r="S407" i="12" s="1"/>
  <c r="W407" i="12" s="1"/>
  <c r="AC407" i="12" s="1"/>
  <c r="H407" i="12"/>
  <c r="N407" i="12" s="1"/>
  <c r="T407" i="12" s="1"/>
  <c r="X407" i="12" s="1"/>
  <c r="AD407" i="12" s="1"/>
  <c r="F409" i="12"/>
  <c r="L409" i="12" s="1"/>
  <c r="R409" i="12" s="1"/>
  <c r="V409" i="12" s="1"/>
  <c r="AB409" i="12" s="1"/>
  <c r="G409" i="12"/>
  <c r="M409" i="12" s="1"/>
  <c r="S409" i="12" s="1"/>
  <c r="W409" i="12" s="1"/>
  <c r="AC409" i="12" s="1"/>
  <c r="H409" i="12"/>
  <c r="N409" i="12" s="1"/>
  <c r="T409" i="12" s="1"/>
  <c r="X409" i="12" s="1"/>
  <c r="AD409" i="12" s="1"/>
  <c r="F413" i="12"/>
  <c r="L413" i="12" s="1"/>
  <c r="R413" i="12" s="1"/>
  <c r="V413" i="12" s="1"/>
  <c r="AB413" i="12" s="1"/>
  <c r="G413" i="12"/>
  <c r="M413" i="12" s="1"/>
  <c r="S413" i="12" s="1"/>
  <c r="W413" i="12" s="1"/>
  <c r="AC413" i="12" s="1"/>
  <c r="H413" i="12"/>
  <c r="N413" i="12" s="1"/>
  <c r="T413" i="12" s="1"/>
  <c r="X413" i="12" s="1"/>
  <c r="AD413" i="12" s="1"/>
  <c r="F420" i="12"/>
  <c r="L420" i="12" s="1"/>
  <c r="R420" i="12" s="1"/>
  <c r="V420" i="12" s="1"/>
  <c r="AB420" i="12" s="1"/>
  <c r="G420" i="12"/>
  <c r="M420" i="12" s="1"/>
  <c r="S420" i="12" s="1"/>
  <c r="W420" i="12" s="1"/>
  <c r="AC420" i="12" s="1"/>
  <c r="H420" i="12"/>
  <c r="N420" i="12" s="1"/>
  <c r="T420" i="12" s="1"/>
  <c r="X420" i="12" s="1"/>
  <c r="AD420" i="12" s="1"/>
  <c r="F425" i="12"/>
  <c r="L425" i="12" s="1"/>
  <c r="R425" i="12" s="1"/>
  <c r="V425" i="12" s="1"/>
  <c r="AB425" i="12" s="1"/>
  <c r="G425" i="12"/>
  <c r="M425" i="12" s="1"/>
  <c r="S425" i="12" s="1"/>
  <c r="W425" i="12" s="1"/>
  <c r="AC425" i="12" s="1"/>
  <c r="H425" i="12"/>
  <c r="N425" i="12" s="1"/>
  <c r="T425" i="12" s="1"/>
  <c r="X425" i="12" s="1"/>
  <c r="AD425" i="12" s="1"/>
  <c r="F427" i="12"/>
  <c r="L427" i="12" s="1"/>
  <c r="R427" i="12" s="1"/>
  <c r="V427" i="12" s="1"/>
  <c r="AB427" i="12" s="1"/>
  <c r="G427" i="12"/>
  <c r="M427" i="12" s="1"/>
  <c r="S427" i="12" s="1"/>
  <c r="W427" i="12" s="1"/>
  <c r="AC427" i="12" s="1"/>
  <c r="H427" i="12"/>
  <c r="N427" i="12" s="1"/>
  <c r="T427" i="12" s="1"/>
  <c r="X427" i="12" s="1"/>
  <c r="AD427" i="12" s="1"/>
  <c r="F431" i="12"/>
  <c r="L431" i="12" s="1"/>
  <c r="R431" i="12" s="1"/>
  <c r="V431" i="12" s="1"/>
  <c r="AB431" i="12" s="1"/>
  <c r="G431" i="12"/>
  <c r="M431" i="12" s="1"/>
  <c r="S431" i="12" s="1"/>
  <c r="W431" i="12" s="1"/>
  <c r="AC431" i="12" s="1"/>
  <c r="H431" i="12"/>
  <c r="N431" i="12" s="1"/>
  <c r="T431" i="12" s="1"/>
  <c r="X431" i="12" s="1"/>
  <c r="AD431" i="12" s="1"/>
  <c r="F433" i="12"/>
  <c r="L433" i="12" s="1"/>
  <c r="R433" i="12" s="1"/>
  <c r="V433" i="12" s="1"/>
  <c r="AB433" i="12" s="1"/>
  <c r="G433" i="12"/>
  <c r="M433" i="12" s="1"/>
  <c r="S433" i="12" s="1"/>
  <c r="W433" i="12" s="1"/>
  <c r="AC433" i="12" s="1"/>
  <c r="H433" i="12"/>
  <c r="N433" i="12" s="1"/>
  <c r="T433" i="12" s="1"/>
  <c r="X433" i="12" s="1"/>
  <c r="AD433" i="12" s="1"/>
  <c r="F437" i="12"/>
  <c r="L437" i="12" s="1"/>
  <c r="R437" i="12" s="1"/>
  <c r="V437" i="12" s="1"/>
  <c r="AB437" i="12" s="1"/>
  <c r="G437" i="12"/>
  <c r="M437" i="12" s="1"/>
  <c r="S437" i="12" s="1"/>
  <c r="W437" i="12" s="1"/>
  <c r="AC437" i="12" s="1"/>
  <c r="H437" i="12"/>
  <c r="N437" i="12" s="1"/>
  <c r="T437" i="12" s="1"/>
  <c r="X437" i="12" s="1"/>
  <c r="AD437" i="12" s="1"/>
  <c r="F444" i="12"/>
  <c r="L444" i="12" s="1"/>
  <c r="R444" i="12" s="1"/>
  <c r="V444" i="12" s="1"/>
  <c r="AB444" i="12" s="1"/>
  <c r="G444" i="12"/>
  <c r="M444" i="12" s="1"/>
  <c r="S444" i="12" s="1"/>
  <c r="W444" i="12" s="1"/>
  <c r="AC444" i="12" s="1"/>
  <c r="H444" i="12"/>
  <c r="N444" i="12" s="1"/>
  <c r="T444" i="12" s="1"/>
  <c r="X444" i="12" s="1"/>
  <c r="AD444" i="12" s="1"/>
  <c r="F450" i="12"/>
  <c r="L450" i="12" s="1"/>
  <c r="R450" i="12" s="1"/>
  <c r="V450" i="12" s="1"/>
  <c r="AB450" i="12" s="1"/>
  <c r="G450" i="12"/>
  <c r="M450" i="12" s="1"/>
  <c r="S450" i="12" s="1"/>
  <c r="W450" i="12" s="1"/>
  <c r="AC450" i="12" s="1"/>
  <c r="H450" i="12"/>
  <c r="N450" i="12" s="1"/>
  <c r="T450" i="12" s="1"/>
  <c r="X450" i="12" s="1"/>
  <c r="AD450" i="12" s="1"/>
  <c r="F455" i="12"/>
  <c r="L455" i="12" s="1"/>
  <c r="R455" i="12" s="1"/>
  <c r="V455" i="12" s="1"/>
  <c r="AB455" i="12" s="1"/>
  <c r="G455" i="12"/>
  <c r="M455" i="12" s="1"/>
  <c r="S455" i="12" s="1"/>
  <c r="W455" i="12" s="1"/>
  <c r="AC455" i="12" s="1"/>
  <c r="H455" i="12"/>
  <c r="N455" i="12" s="1"/>
  <c r="T455" i="12" s="1"/>
  <c r="X455" i="12" s="1"/>
  <c r="AD455" i="12" s="1"/>
  <c r="F459" i="12"/>
  <c r="L459" i="12" s="1"/>
  <c r="R459" i="12" s="1"/>
  <c r="V459" i="12" s="1"/>
  <c r="AB459" i="12" s="1"/>
  <c r="G459" i="12"/>
  <c r="M459" i="12" s="1"/>
  <c r="S459" i="12" s="1"/>
  <c r="W459" i="12" s="1"/>
  <c r="AC459" i="12" s="1"/>
  <c r="H459" i="12"/>
  <c r="N459" i="12" s="1"/>
  <c r="T459" i="12" s="1"/>
  <c r="X459" i="12" s="1"/>
  <c r="AD459" i="12" s="1"/>
  <c r="F461" i="12"/>
  <c r="L461" i="12" s="1"/>
  <c r="R461" i="12" s="1"/>
  <c r="V461" i="12" s="1"/>
  <c r="AB461" i="12" s="1"/>
  <c r="G461" i="12"/>
  <c r="M461" i="12" s="1"/>
  <c r="S461" i="12" s="1"/>
  <c r="W461" i="12" s="1"/>
  <c r="AC461" i="12" s="1"/>
  <c r="H461" i="12"/>
  <c r="N461" i="12" s="1"/>
  <c r="T461" i="12" s="1"/>
  <c r="X461" i="12" s="1"/>
  <c r="AD461" i="12" s="1"/>
  <c r="F464" i="12"/>
  <c r="L464" i="12" s="1"/>
  <c r="R464" i="12" s="1"/>
  <c r="V464" i="12" s="1"/>
  <c r="AB464" i="12" s="1"/>
  <c r="G464" i="12"/>
  <c r="M464" i="12" s="1"/>
  <c r="S464" i="12" s="1"/>
  <c r="W464" i="12" s="1"/>
  <c r="AC464" i="12" s="1"/>
  <c r="H464" i="12"/>
  <c r="N464" i="12" s="1"/>
  <c r="T464" i="12" s="1"/>
  <c r="X464" i="12" s="1"/>
  <c r="AD464" i="12" s="1"/>
  <c r="F470" i="12"/>
  <c r="L470" i="12" s="1"/>
  <c r="R470" i="12" s="1"/>
  <c r="V470" i="12" s="1"/>
  <c r="AB470" i="12" s="1"/>
  <c r="G470" i="12"/>
  <c r="M470" i="12" s="1"/>
  <c r="S470" i="12" s="1"/>
  <c r="W470" i="12" s="1"/>
  <c r="AC470" i="12" s="1"/>
  <c r="H470" i="12"/>
  <c r="N470" i="12" s="1"/>
  <c r="T470" i="12" s="1"/>
  <c r="X470" i="12" s="1"/>
  <c r="AD470" i="12" s="1"/>
  <c r="F475" i="12"/>
  <c r="L475" i="12" s="1"/>
  <c r="R475" i="12" s="1"/>
  <c r="V475" i="12" s="1"/>
  <c r="AB475" i="12" s="1"/>
  <c r="G475" i="12"/>
  <c r="M475" i="12" s="1"/>
  <c r="S475" i="12" s="1"/>
  <c r="W475" i="12" s="1"/>
  <c r="AC475" i="12" s="1"/>
  <c r="H475" i="12"/>
  <c r="N475" i="12" s="1"/>
  <c r="T475" i="12" s="1"/>
  <c r="X475" i="12" s="1"/>
  <c r="AD475" i="12" s="1"/>
  <c r="F479" i="12"/>
  <c r="L479" i="12" s="1"/>
  <c r="R479" i="12" s="1"/>
  <c r="V479" i="12" s="1"/>
  <c r="AB479" i="12" s="1"/>
  <c r="G479" i="12"/>
  <c r="M479" i="12" s="1"/>
  <c r="S479" i="12" s="1"/>
  <c r="W479" i="12" s="1"/>
  <c r="AC479" i="12" s="1"/>
  <c r="H479" i="12"/>
  <c r="N479" i="12" s="1"/>
  <c r="T479" i="12" s="1"/>
  <c r="X479" i="12" s="1"/>
  <c r="AD479" i="12" s="1"/>
  <c r="F483" i="12"/>
  <c r="L483" i="12" s="1"/>
  <c r="R483" i="12" s="1"/>
  <c r="V483" i="12" s="1"/>
  <c r="AB483" i="12" s="1"/>
  <c r="G483" i="12"/>
  <c r="M483" i="12" s="1"/>
  <c r="S483" i="12" s="1"/>
  <c r="W483" i="12" s="1"/>
  <c r="AC483" i="12" s="1"/>
  <c r="H483" i="12"/>
  <c r="N483" i="12" s="1"/>
  <c r="T483" i="12" s="1"/>
  <c r="X483" i="12" s="1"/>
  <c r="AD483" i="12" s="1"/>
  <c r="F487" i="12"/>
  <c r="L487" i="12" s="1"/>
  <c r="R487" i="12" s="1"/>
  <c r="V487" i="12" s="1"/>
  <c r="AB487" i="12" s="1"/>
  <c r="G487" i="12"/>
  <c r="M487" i="12" s="1"/>
  <c r="S487" i="12" s="1"/>
  <c r="W487" i="12" s="1"/>
  <c r="AC487" i="12" s="1"/>
  <c r="H487" i="12"/>
  <c r="N487" i="12" s="1"/>
  <c r="T487" i="12" s="1"/>
  <c r="X487" i="12" s="1"/>
  <c r="AD487" i="12" s="1"/>
  <c r="F494" i="12"/>
  <c r="L494" i="12" s="1"/>
  <c r="R494" i="12" s="1"/>
  <c r="V494" i="12" s="1"/>
  <c r="AB494" i="12" s="1"/>
  <c r="G494" i="12"/>
  <c r="M494" i="12" s="1"/>
  <c r="S494" i="12" s="1"/>
  <c r="W494" i="12" s="1"/>
  <c r="AC494" i="12" s="1"/>
  <c r="H494" i="12"/>
  <c r="N494" i="12" s="1"/>
  <c r="T494" i="12" s="1"/>
  <c r="X494" i="12" s="1"/>
  <c r="AD494" i="12" s="1"/>
  <c r="F498" i="12"/>
  <c r="L498" i="12" s="1"/>
  <c r="R498" i="12" s="1"/>
  <c r="V498" i="12" s="1"/>
  <c r="AB498" i="12" s="1"/>
  <c r="G498" i="12"/>
  <c r="M498" i="12" s="1"/>
  <c r="S498" i="12" s="1"/>
  <c r="W498" i="12" s="1"/>
  <c r="AC498" i="12" s="1"/>
  <c r="H498" i="12"/>
  <c r="N498" i="12" s="1"/>
  <c r="T498" i="12" s="1"/>
  <c r="X498" i="12" s="1"/>
  <c r="AD498" i="12" s="1"/>
  <c r="F501" i="12"/>
  <c r="L501" i="12" s="1"/>
  <c r="R501" i="12" s="1"/>
  <c r="V501" i="12" s="1"/>
  <c r="AB501" i="12" s="1"/>
  <c r="G501" i="12"/>
  <c r="M501" i="12" s="1"/>
  <c r="S501" i="12" s="1"/>
  <c r="W501" i="12" s="1"/>
  <c r="AC501" i="12" s="1"/>
  <c r="H501" i="12"/>
  <c r="N501" i="12" s="1"/>
  <c r="T501" i="12" s="1"/>
  <c r="X501" i="12" s="1"/>
  <c r="AD501" i="12" s="1"/>
  <c r="F505" i="12"/>
  <c r="L505" i="12" s="1"/>
  <c r="R505" i="12" s="1"/>
  <c r="V505" i="12" s="1"/>
  <c r="AB505" i="12" s="1"/>
  <c r="G505" i="12"/>
  <c r="M505" i="12" s="1"/>
  <c r="S505" i="12" s="1"/>
  <c r="W505" i="12" s="1"/>
  <c r="AC505" i="12" s="1"/>
  <c r="H505" i="12"/>
  <c r="N505" i="12" s="1"/>
  <c r="T505" i="12" s="1"/>
  <c r="X505" i="12" s="1"/>
  <c r="AD505" i="12" s="1"/>
  <c r="F508" i="12"/>
  <c r="L508" i="12" s="1"/>
  <c r="R508" i="12" s="1"/>
  <c r="V508" i="12" s="1"/>
  <c r="AB508" i="12" s="1"/>
  <c r="G508" i="12"/>
  <c r="M508" i="12" s="1"/>
  <c r="S508" i="12" s="1"/>
  <c r="W508" i="12" s="1"/>
  <c r="AC508" i="12" s="1"/>
  <c r="H508" i="12"/>
  <c r="N508" i="12" s="1"/>
  <c r="T508" i="12" s="1"/>
  <c r="X508" i="12" s="1"/>
  <c r="AD508" i="12" s="1"/>
  <c r="F512" i="12"/>
  <c r="L512" i="12" s="1"/>
  <c r="R512" i="12" s="1"/>
  <c r="V512" i="12" s="1"/>
  <c r="AB512" i="12" s="1"/>
  <c r="G512" i="12"/>
  <c r="M512" i="12" s="1"/>
  <c r="S512" i="12" s="1"/>
  <c r="W512" i="12" s="1"/>
  <c r="AC512" i="12" s="1"/>
  <c r="H512" i="12"/>
  <c r="N512" i="12" s="1"/>
  <c r="T512" i="12" s="1"/>
  <c r="X512" i="12" s="1"/>
  <c r="AD512" i="12" s="1"/>
  <c r="F516" i="12"/>
  <c r="L516" i="12" s="1"/>
  <c r="R516" i="12" s="1"/>
  <c r="V516" i="12" s="1"/>
  <c r="AB516" i="12" s="1"/>
  <c r="G516" i="12"/>
  <c r="M516" i="12" s="1"/>
  <c r="S516" i="12" s="1"/>
  <c r="W516" i="12" s="1"/>
  <c r="AC516" i="12" s="1"/>
  <c r="H516" i="12"/>
  <c r="N516" i="12" s="1"/>
  <c r="T516" i="12" s="1"/>
  <c r="X516" i="12" s="1"/>
  <c r="AD516" i="12" s="1"/>
  <c r="F520" i="12"/>
  <c r="L520" i="12" s="1"/>
  <c r="R520" i="12" s="1"/>
  <c r="V520" i="12" s="1"/>
  <c r="AB520" i="12" s="1"/>
  <c r="G520" i="12"/>
  <c r="M520" i="12" s="1"/>
  <c r="S520" i="12" s="1"/>
  <c r="W520" i="12" s="1"/>
  <c r="AC520" i="12" s="1"/>
  <c r="H520" i="12"/>
  <c r="N520" i="12" s="1"/>
  <c r="T520" i="12" s="1"/>
  <c r="X520" i="12" s="1"/>
  <c r="AD520" i="12" s="1"/>
  <c r="F524" i="12"/>
  <c r="L524" i="12" s="1"/>
  <c r="R524" i="12" s="1"/>
  <c r="V524" i="12" s="1"/>
  <c r="AB524" i="12" s="1"/>
  <c r="G524" i="12"/>
  <c r="M524" i="12" s="1"/>
  <c r="S524" i="12" s="1"/>
  <c r="W524" i="12" s="1"/>
  <c r="AC524" i="12" s="1"/>
  <c r="H524" i="12"/>
  <c r="N524" i="12" s="1"/>
  <c r="T524" i="12" s="1"/>
  <c r="X524" i="12" s="1"/>
  <c r="AD524" i="12" s="1"/>
  <c r="F526" i="12"/>
  <c r="L526" i="12" s="1"/>
  <c r="R526" i="12" s="1"/>
  <c r="V526" i="12" s="1"/>
  <c r="AB526" i="12" s="1"/>
  <c r="G526" i="12"/>
  <c r="M526" i="12" s="1"/>
  <c r="S526" i="12" s="1"/>
  <c r="W526" i="12" s="1"/>
  <c r="AC526" i="12" s="1"/>
  <c r="H526" i="12"/>
  <c r="N526" i="12" s="1"/>
  <c r="T526" i="12" s="1"/>
  <c r="X526" i="12" s="1"/>
  <c r="AD526" i="12" s="1"/>
  <c r="F531" i="12"/>
  <c r="L531" i="12" s="1"/>
  <c r="R531" i="12" s="1"/>
  <c r="V531" i="12" s="1"/>
  <c r="AB531" i="12" s="1"/>
  <c r="G531" i="12"/>
  <c r="M531" i="12" s="1"/>
  <c r="S531" i="12" s="1"/>
  <c r="W531" i="12" s="1"/>
  <c r="AC531" i="12" s="1"/>
  <c r="H531" i="12"/>
  <c r="N531" i="12" s="1"/>
  <c r="T531" i="12" s="1"/>
  <c r="X531" i="12" s="1"/>
  <c r="AD531" i="12" s="1"/>
  <c r="F534" i="12"/>
  <c r="L534" i="12" s="1"/>
  <c r="R534" i="12" s="1"/>
  <c r="V534" i="12" s="1"/>
  <c r="AB534" i="12" s="1"/>
  <c r="G534" i="12"/>
  <c r="M534" i="12" s="1"/>
  <c r="S534" i="12" s="1"/>
  <c r="W534" i="12" s="1"/>
  <c r="AC534" i="12" s="1"/>
  <c r="H534" i="12"/>
  <c r="N534" i="12" s="1"/>
  <c r="T534" i="12" s="1"/>
  <c r="X534" i="12" s="1"/>
  <c r="AD534" i="12" s="1"/>
  <c r="F538" i="12"/>
  <c r="L538" i="12" s="1"/>
  <c r="R538" i="12" s="1"/>
  <c r="V538" i="12" s="1"/>
  <c r="AB538" i="12" s="1"/>
  <c r="G538" i="12"/>
  <c r="M538" i="12" s="1"/>
  <c r="S538" i="12" s="1"/>
  <c r="W538" i="12" s="1"/>
  <c r="AC538" i="12" s="1"/>
  <c r="H538" i="12"/>
  <c r="N538" i="12" s="1"/>
  <c r="T538" i="12" s="1"/>
  <c r="X538" i="12" s="1"/>
  <c r="AD538" i="12" s="1"/>
  <c r="F542" i="12"/>
  <c r="L542" i="12" s="1"/>
  <c r="R542" i="12" s="1"/>
  <c r="V542" i="12" s="1"/>
  <c r="AB542" i="12" s="1"/>
  <c r="G542" i="12"/>
  <c r="M542" i="12" s="1"/>
  <c r="S542" i="12" s="1"/>
  <c r="W542" i="12" s="1"/>
  <c r="AC542" i="12" s="1"/>
  <c r="H542" i="12"/>
  <c r="N542" i="12" s="1"/>
  <c r="T542" i="12" s="1"/>
  <c r="X542" i="12" s="1"/>
  <c r="AD542" i="12" s="1"/>
  <c r="F548" i="12"/>
  <c r="L548" i="12" s="1"/>
  <c r="R548" i="12" s="1"/>
  <c r="V548" i="12" s="1"/>
  <c r="AB548" i="12" s="1"/>
  <c r="G548" i="12"/>
  <c r="M548" i="12" s="1"/>
  <c r="S548" i="12" s="1"/>
  <c r="W548" i="12" s="1"/>
  <c r="AC548" i="12" s="1"/>
  <c r="H548" i="12"/>
  <c r="N548" i="12" s="1"/>
  <c r="T548" i="12" s="1"/>
  <c r="X548" i="12" s="1"/>
  <c r="AD548" i="12" s="1"/>
  <c r="F552" i="12"/>
  <c r="L552" i="12" s="1"/>
  <c r="R552" i="12" s="1"/>
  <c r="V552" i="12" s="1"/>
  <c r="AB552" i="12" s="1"/>
  <c r="G552" i="12"/>
  <c r="M552" i="12" s="1"/>
  <c r="S552" i="12" s="1"/>
  <c r="W552" i="12" s="1"/>
  <c r="AC552" i="12" s="1"/>
  <c r="H552" i="12"/>
  <c r="N552" i="12" s="1"/>
  <c r="T552" i="12" s="1"/>
  <c r="X552" i="12" s="1"/>
  <c r="AD552" i="12" s="1"/>
  <c r="F559" i="12"/>
  <c r="L559" i="12" s="1"/>
  <c r="R559" i="12" s="1"/>
  <c r="V559" i="12" s="1"/>
  <c r="AB559" i="12" s="1"/>
  <c r="G559" i="12"/>
  <c r="M559" i="12" s="1"/>
  <c r="S559" i="12" s="1"/>
  <c r="W559" i="12" s="1"/>
  <c r="AC559" i="12" s="1"/>
  <c r="H559" i="12"/>
  <c r="N559" i="12" s="1"/>
  <c r="T559" i="12" s="1"/>
  <c r="X559" i="12" s="1"/>
  <c r="AD559" i="12" s="1"/>
  <c r="F565" i="12"/>
  <c r="L565" i="12" s="1"/>
  <c r="R565" i="12" s="1"/>
  <c r="V565" i="12" s="1"/>
  <c r="AB565" i="12" s="1"/>
  <c r="G565" i="12"/>
  <c r="M565" i="12" s="1"/>
  <c r="S565" i="12" s="1"/>
  <c r="W565" i="12" s="1"/>
  <c r="AC565" i="12" s="1"/>
  <c r="H565" i="12"/>
  <c r="N565" i="12" s="1"/>
  <c r="T565" i="12" s="1"/>
  <c r="X565" i="12" s="1"/>
  <c r="AD565" i="12" s="1"/>
  <c r="F568" i="12"/>
  <c r="L568" i="12" s="1"/>
  <c r="R568" i="12" s="1"/>
  <c r="V568" i="12" s="1"/>
  <c r="AB568" i="12" s="1"/>
  <c r="G568" i="12"/>
  <c r="M568" i="12" s="1"/>
  <c r="S568" i="12" s="1"/>
  <c r="W568" i="12" s="1"/>
  <c r="AC568" i="12" s="1"/>
  <c r="H568" i="12"/>
  <c r="N568" i="12" s="1"/>
  <c r="T568" i="12" s="1"/>
  <c r="X568" i="12" s="1"/>
  <c r="AD568" i="12" s="1"/>
  <c r="F573" i="12"/>
  <c r="L573" i="12" s="1"/>
  <c r="R573" i="12" s="1"/>
  <c r="V573" i="12" s="1"/>
  <c r="AB573" i="12" s="1"/>
  <c r="G573" i="12"/>
  <c r="M573" i="12" s="1"/>
  <c r="S573" i="12" s="1"/>
  <c r="W573" i="12" s="1"/>
  <c r="AC573" i="12" s="1"/>
  <c r="H573" i="12"/>
  <c r="N573" i="12" s="1"/>
  <c r="T573" i="12" s="1"/>
  <c r="X573" i="12" s="1"/>
  <c r="AD573" i="12" s="1"/>
  <c r="F578" i="12"/>
  <c r="L578" i="12" s="1"/>
  <c r="R578" i="12" s="1"/>
  <c r="V578" i="12" s="1"/>
  <c r="AB578" i="12" s="1"/>
  <c r="G578" i="12"/>
  <c r="M578" i="12" s="1"/>
  <c r="S578" i="12" s="1"/>
  <c r="W578" i="12" s="1"/>
  <c r="AC578" i="12" s="1"/>
  <c r="H578" i="12"/>
  <c r="N578" i="12" s="1"/>
  <c r="T578" i="12" s="1"/>
  <c r="X578" i="12" s="1"/>
  <c r="AD578" i="12" s="1"/>
  <c r="F581" i="12"/>
  <c r="L581" i="12" s="1"/>
  <c r="R581" i="12" s="1"/>
  <c r="V581" i="12" s="1"/>
  <c r="AB581" i="12" s="1"/>
  <c r="G581" i="12"/>
  <c r="M581" i="12" s="1"/>
  <c r="S581" i="12" s="1"/>
  <c r="W581" i="12" s="1"/>
  <c r="AC581" i="12" s="1"/>
  <c r="H581" i="12"/>
  <c r="N581" i="12" s="1"/>
  <c r="T581" i="12" s="1"/>
  <c r="X581" i="12" s="1"/>
  <c r="AD581" i="12" s="1"/>
  <c r="F587" i="12"/>
  <c r="L587" i="12" s="1"/>
  <c r="R587" i="12" s="1"/>
  <c r="V587" i="12" s="1"/>
  <c r="AB587" i="12" s="1"/>
  <c r="G587" i="12"/>
  <c r="M587" i="12" s="1"/>
  <c r="S587" i="12" s="1"/>
  <c r="W587" i="12" s="1"/>
  <c r="AC587" i="12" s="1"/>
  <c r="H587" i="12"/>
  <c r="N587" i="12" s="1"/>
  <c r="T587" i="12" s="1"/>
  <c r="X587" i="12" s="1"/>
  <c r="AD587" i="12" s="1"/>
  <c r="F590" i="12"/>
  <c r="L590" i="12" s="1"/>
  <c r="R590" i="12" s="1"/>
  <c r="V590" i="12" s="1"/>
  <c r="AB590" i="12" s="1"/>
  <c r="G590" i="12"/>
  <c r="M590" i="12" s="1"/>
  <c r="S590" i="12" s="1"/>
  <c r="W590" i="12" s="1"/>
  <c r="AC590" i="12" s="1"/>
  <c r="H590" i="12"/>
  <c r="N590" i="12" s="1"/>
  <c r="T590" i="12" s="1"/>
  <c r="X590" i="12" s="1"/>
  <c r="AD590" i="12" s="1"/>
  <c r="F593" i="12"/>
  <c r="L593" i="12" s="1"/>
  <c r="R593" i="12" s="1"/>
  <c r="V593" i="12" s="1"/>
  <c r="AB593" i="12" s="1"/>
  <c r="G593" i="12"/>
  <c r="M593" i="12" s="1"/>
  <c r="S593" i="12" s="1"/>
  <c r="W593" i="12" s="1"/>
  <c r="AC593" i="12" s="1"/>
  <c r="H593" i="12"/>
  <c r="N593" i="12" s="1"/>
  <c r="T593" i="12" s="1"/>
  <c r="X593" i="12" s="1"/>
  <c r="AD593" i="12" s="1"/>
  <c r="F596" i="12"/>
  <c r="L596" i="12" s="1"/>
  <c r="R596" i="12" s="1"/>
  <c r="V596" i="12" s="1"/>
  <c r="AB596" i="12" s="1"/>
  <c r="G596" i="12"/>
  <c r="M596" i="12" s="1"/>
  <c r="S596" i="12" s="1"/>
  <c r="W596" i="12" s="1"/>
  <c r="AC596" i="12" s="1"/>
  <c r="H596" i="12"/>
  <c r="N596" i="12" s="1"/>
  <c r="T596" i="12" s="1"/>
  <c r="X596" i="12" s="1"/>
  <c r="AD596" i="12" s="1"/>
  <c r="F599" i="12"/>
  <c r="L599" i="12" s="1"/>
  <c r="R599" i="12" s="1"/>
  <c r="V599" i="12" s="1"/>
  <c r="AB599" i="12" s="1"/>
  <c r="G599" i="12"/>
  <c r="M599" i="12" s="1"/>
  <c r="S599" i="12" s="1"/>
  <c r="W599" i="12" s="1"/>
  <c r="AC599" i="12" s="1"/>
  <c r="H599" i="12"/>
  <c r="N599" i="12" s="1"/>
  <c r="T599" i="12" s="1"/>
  <c r="X599" i="12" s="1"/>
  <c r="AD599" i="12" s="1"/>
  <c r="F604" i="12"/>
  <c r="L604" i="12" s="1"/>
  <c r="R604" i="12" s="1"/>
  <c r="V604" i="12" s="1"/>
  <c r="AB604" i="12" s="1"/>
  <c r="G604" i="12"/>
  <c r="M604" i="12" s="1"/>
  <c r="S604" i="12" s="1"/>
  <c r="W604" i="12" s="1"/>
  <c r="AC604" i="12" s="1"/>
  <c r="H604" i="12"/>
  <c r="N604" i="12" s="1"/>
  <c r="T604" i="12" s="1"/>
  <c r="X604" i="12" s="1"/>
  <c r="AD604" i="12" s="1"/>
  <c r="F606" i="12"/>
  <c r="L606" i="12" s="1"/>
  <c r="R606" i="12" s="1"/>
  <c r="V606" i="12" s="1"/>
  <c r="AB606" i="12" s="1"/>
  <c r="G606" i="12"/>
  <c r="M606" i="12" s="1"/>
  <c r="S606" i="12" s="1"/>
  <c r="W606" i="12" s="1"/>
  <c r="AC606" i="12" s="1"/>
  <c r="H606" i="12"/>
  <c r="N606" i="12" s="1"/>
  <c r="T606" i="12" s="1"/>
  <c r="X606" i="12" s="1"/>
  <c r="AD606" i="12" s="1"/>
  <c r="F610" i="12"/>
  <c r="L610" i="12" s="1"/>
  <c r="R610" i="12" s="1"/>
  <c r="V610" i="12" s="1"/>
  <c r="AB610" i="12" s="1"/>
  <c r="G610" i="12"/>
  <c r="M610" i="12" s="1"/>
  <c r="S610" i="12" s="1"/>
  <c r="W610" i="12" s="1"/>
  <c r="AC610" i="12" s="1"/>
  <c r="H610" i="12"/>
  <c r="N610" i="12" s="1"/>
  <c r="T610" i="12" s="1"/>
  <c r="X610" i="12" s="1"/>
  <c r="AD610" i="12" s="1"/>
  <c r="F617" i="12"/>
  <c r="L617" i="12" s="1"/>
  <c r="R617" i="12" s="1"/>
  <c r="V617" i="12" s="1"/>
  <c r="AB617" i="12" s="1"/>
  <c r="G617" i="12"/>
  <c r="M617" i="12" s="1"/>
  <c r="S617" i="12" s="1"/>
  <c r="W617" i="12" s="1"/>
  <c r="AC617" i="12" s="1"/>
  <c r="H617" i="12"/>
  <c r="N617" i="12" s="1"/>
  <c r="T617" i="12" s="1"/>
  <c r="X617" i="12" s="1"/>
  <c r="AD617" i="12" s="1"/>
  <c r="F622" i="12"/>
  <c r="L622" i="12" s="1"/>
  <c r="R622" i="12" s="1"/>
  <c r="V622" i="12" s="1"/>
  <c r="AB622" i="12" s="1"/>
  <c r="G622" i="12"/>
  <c r="M622" i="12" s="1"/>
  <c r="S622" i="12" s="1"/>
  <c r="W622" i="12" s="1"/>
  <c r="AC622" i="12" s="1"/>
  <c r="H622" i="12"/>
  <c r="N622" i="12" s="1"/>
  <c r="T622" i="12" s="1"/>
  <c r="X622" i="12" s="1"/>
  <c r="AD622" i="12" s="1"/>
  <c r="F625" i="12"/>
  <c r="L625" i="12" s="1"/>
  <c r="R625" i="12" s="1"/>
  <c r="V625" i="12" s="1"/>
  <c r="AB625" i="12" s="1"/>
  <c r="G625" i="12"/>
  <c r="M625" i="12" s="1"/>
  <c r="S625" i="12" s="1"/>
  <c r="W625" i="12" s="1"/>
  <c r="AC625" i="12" s="1"/>
  <c r="H625" i="12"/>
  <c r="N625" i="12" s="1"/>
  <c r="T625" i="12" s="1"/>
  <c r="X625" i="12" s="1"/>
  <c r="AD625" i="12" s="1"/>
  <c r="F630" i="12"/>
  <c r="L630" i="12" s="1"/>
  <c r="R630" i="12" s="1"/>
  <c r="V630" i="12" s="1"/>
  <c r="AB630" i="12" s="1"/>
  <c r="G630" i="12"/>
  <c r="M630" i="12" s="1"/>
  <c r="S630" i="12" s="1"/>
  <c r="W630" i="12" s="1"/>
  <c r="AC630" i="12" s="1"/>
  <c r="H630" i="12"/>
  <c r="N630" i="12" s="1"/>
  <c r="T630" i="12" s="1"/>
  <c r="X630" i="12" s="1"/>
  <c r="AD630" i="12" s="1"/>
  <c r="F637" i="12"/>
  <c r="L637" i="12" s="1"/>
  <c r="R637" i="12" s="1"/>
  <c r="V637" i="12" s="1"/>
  <c r="AB637" i="12" s="1"/>
  <c r="G637" i="12"/>
  <c r="M637" i="12" s="1"/>
  <c r="S637" i="12" s="1"/>
  <c r="W637" i="12" s="1"/>
  <c r="AC637" i="12" s="1"/>
  <c r="H637" i="12"/>
  <c r="N637" i="12" s="1"/>
  <c r="T637" i="12" s="1"/>
  <c r="X637" i="12" s="1"/>
  <c r="AD637" i="12" s="1"/>
  <c r="F639" i="12"/>
  <c r="L639" i="12" s="1"/>
  <c r="R639" i="12" s="1"/>
  <c r="V639" i="12" s="1"/>
  <c r="AB639" i="12" s="1"/>
  <c r="G639" i="12"/>
  <c r="M639" i="12" s="1"/>
  <c r="S639" i="12" s="1"/>
  <c r="W639" i="12" s="1"/>
  <c r="AC639" i="12" s="1"/>
  <c r="H639" i="12"/>
  <c r="N639" i="12" s="1"/>
  <c r="T639" i="12" s="1"/>
  <c r="X639" i="12" s="1"/>
  <c r="AD639" i="12" s="1"/>
  <c r="F643" i="12"/>
  <c r="L643" i="12" s="1"/>
  <c r="R643" i="12" s="1"/>
  <c r="V643" i="12" s="1"/>
  <c r="AB643" i="12" s="1"/>
  <c r="G643" i="12"/>
  <c r="M643" i="12" s="1"/>
  <c r="S643" i="12" s="1"/>
  <c r="W643" i="12" s="1"/>
  <c r="AC643" i="12" s="1"/>
  <c r="H643" i="12"/>
  <c r="N643" i="12" s="1"/>
  <c r="T643" i="12" s="1"/>
  <c r="X643" i="12" s="1"/>
  <c r="AD643" i="12" s="1"/>
  <c r="F645" i="12"/>
  <c r="L645" i="12" s="1"/>
  <c r="R645" i="12" s="1"/>
  <c r="V645" i="12" s="1"/>
  <c r="AB645" i="12" s="1"/>
  <c r="G645" i="12"/>
  <c r="M645" i="12" s="1"/>
  <c r="S645" i="12" s="1"/>
  <c r="W645" i="12" s="1"/>
  <c r="AC645" i="12" s="1"/>
  <c r="H645" i="12"/>
  <c r="N645" i="12" s="1"/>
  <c r="T645" i="12" s="1"/>
  <c r="X645" i="12" s="1"/>
  <c r="AD645" i="12" s="1"/>
  <c r="F650" i="12"/>
  <c r="L650" i="12" s="1"/>
  <c r="R650" i="12" s="1"/>
  <c r="V650" i="12" s="1"/>
  <c r="AB650" i="12" s="1"/>
  <c r="G650" i="12"/>
  <c r="M650" i="12" s="1"/>
  <c r="S650" i="12" s="1"/>
  <c r="W650" i="12" s="1"/>
  <c r="AC650" i="12" s="1"/>
  <c r="H650" i="12"/>
  <c r="N650" i="12" s="1"/>
  <c r="T650" i="12" s="1"/>
  <c r="X650" i="12" s="1"/>
  <c r="AD650" i="12" s="1"/>
  <c r="F653" i="12"/>
  <c r="L653" i="12" s="1"/>
  <c r="R653" i="12" s="1"/>
  <c r="V653" i="12" s="1"/>
  <c r="AB653" i="12" s="1"/>
  <c r="G653" i="12"/>
  <c r="M653" i="12" s="1"/>
  <c r="S653" i="12" s="1"/>
  <c r="W653" i="12" s="1"/>
  <c r="AC653" i="12" s="1"/>
  <c r="H653" i="12"/>
  <c r="N653" i="12" s="1"/>
  <c r="T653" i="12" s="1"/>
  <c r="X653" i="12" s="1"/>
  <c r="AD653" i="12" s="1"/>
  <c r="F656" i="12"/>
  <c r="L656" i="12" s="1"/>
  <c r="R656" i="12" s="1"/>
  <c r="V656" i="12" s="1"/>
  <c r="AB656" i="12" s="1"/>
  <c r="G656" i="12"/>
  <c r="M656" i="12" s="1"/>
  <c r="S656" i="12" s="1"/>
  <c r="W656" i="12" s="1"/>
  <c r="AC656" i="12" s="1"/>
  <c r="H656" i="12"/>
  <c r="N656" i="12" s="1"/>
  <c r="T656" i="12" s="1"/>
  <c r="X656" i="12" s="1"/>
  <c r="AD656" i="12" s="1"/>
  <c r="F663" i="12"/>
  <c r="L663" i="12" s="1"/>
  <c r="R663" i="12" s="1"/>
  <c r="V663" i="12" s="1"/>
  <c r="AB663" i="12" s="1"/>
  <c r="G663" i="12"/>
  <c r="M663" i="12" s="1"/>
  <c r="S663" i="12" s="1"/>
  <c r="W663" i="12" s="1"/>
  <c r="AC663" i="12" s="1"/>
  <c r="H663" i="12"/>
  <c r="N663" i="12" s="1"/>
  <c r="T663" i="12" s="1"/>
  <c r="X663" i="12" s="1"/>
  <c r="AD663" i="12" s="1"/>
  <c r="F668" i="12"/>
  <c r="L668" i="12" s="1"/>
  <c r="R668" i="12" s="1"/>
  <c r="V668" i="12" s="1"/>
  <c r="AB668" i="12" s="1"/>
  <c r="G668" i="12"/>
  <c r="M668" i="12" s="1"/>
  <c r="S668" i="12" s="1"/>
  <c r="W668" i="12" s="1"/>
  <c r="AC668" i="12" s="1"/>
  <c r="H668" i="12"/>
  <c r="N668" i="12" s="1"/>
  <c r="T668" i="12" s="1"/>
  <c r="X668" i="12" s="1"/>
  <c r="AD668" i="12" s="1"/>
  <c r="F675" i="12"/>
  <c r="L675" i="12" s="1"/>
  <c r="R675" i="12" s="1"/>
  <c r="V675" i="12" s="1"/>
  <c r="AB675" i="12" s="1"/>
  <c r="G675" i="12"/>
  <c r="M675" i="12" s="1"/>
  <c r="S675" i="12" s="1"/>
  <c r="W675" i="12" s="1"/>
  <c r="AC675" i="12" s="1"/>
  <c r="H675" i="12"/>
  <c r="N675" i="12" s="1"/>
  <c r="T675" i="12" s="1"/>
  <c r="X675" i="12" s="1"/>
  <c r="AD675" i="12" s="1"/>
  <c r="F677" i="12"/>
  <c r="L677" i="12" s="1"/>
  <c r="R677" i="12" s="1"/>
  <c r="V677" i="12" s="1"/>
  <c r="AB677" i="12" s="1"/>
  <c r="G677" i="12"/>
  <c r="M677" i="12" s="1"/>
  <c r="S677" i="12" s="1"/>
  <c r="W677" i="12" s="1"/>
  <c r="AC677" i="12" s="1"/>
  <c r="H677" i="12"/>
  <c r="N677" i="12" s="1"/>
  <c r="T677" i="12" s="1"/>
  <c r="X677" i="12" s="1"/>
  <c r="AD677" i="12" s="1"/>
  <c r="F685" i="12"/>
  <c r="L685" i="12" s="1"/>
  <c r="R685" i="12" s="1"/>
  <c r="V685" i="12" s="1"/>
  <c r="AB685" i="12" s="1"/>
  <c r="G685" i="12"/>
  <c r="M685" i="12" s="1"/>
  <c r="S685" i="12" s="1"/>
  <c r="W685" i="12" s="1"/>
  <c r="AC685" i="12" s="1"/>
  <c r="H685" i="12"/>
  <c r="N685" i="12" s="1"/>
  <c r="T685" i="12" s="1"/>
  <c r="X685" i="12" s="1"/>
  <c r="AD685" i="12" s="1"/>
  <c r="F688" i="12"/>
  <c r="L688" i="12" s="1"/>
  <c r="R688" i="12" s="1"/>
  <c r="V688" i="12" s="1"/>
  <c r="AB688" i="12" s="1"/>
  <c r="G688" i="12"/>
  <c r="M688" i="12" s="1"/>
  <c r="S688" i="12" s="1"/>
  <c r="W688" i="12" s="1"/>
  <c r="AC688" i="12" s="1"/>
  <c r="H688" i="12"/>
  <c r="N688" i="12" s="1"/>
  <c r="T688" i="12" s="1"/>
  <c r="X688" i="12" s="1"/>
  <c r="AD688" i="12" s="1"/>
  <c r="F693" i="12"/>
  <c r="L693" i="12" s="1"/>
  <c r="R693" i="12" s="1"/>
  <c r="V693" i="12" s="1"/>
  <c r="AB693" i="12" s="1"/>
  <c r="G693" i="12"/>
  <c r="M693" i="12" s="1"/>
  <c r="S693" i="12" s="1"/>
  <c r="W693" i="12" s="1"/>
  <c r="AC693" i="12" s="1"/>
  <c r="H693" i="12"/>
  <c r="N693" i="12" s="1"/>
  <c r="T693" i="12" s="1"/>
  <c r="X693" i="12" s="1"/>
  <c r="AD693" i="12" s="1"/>
  <c r="F695" i="12"/>
  <c r="L695" i="12" s="1"/>
  <c r="R695" i="12" s="1"/>
  <c r="V695" i="12" s="1"/>
  <c r="AB695" i="12" s="1"/>
  <c r="G695" i="12"/>
  <c r="M695" i="12" s="1"/>
  <c r="S695" i="12" s="1"/>
  <c r="W695" i="12" s="1"/>
  <c r="AC695" i="12" s="1"/>
  <c r="H695" i="12"/>
  <c r="N695" i="12" s="1"/>
  <c r="T695" i="12" s="1"/>
  <c r="X695" i="12" s="1"/>
  <c r="AD695" i="12" s="1"/>
  <c r="F698" i="12"/>
  <c r="L698" i="12" s="1"/>
  <c r="R698" i="12" s="1"/>
  <c r="V698" i="12" s="1"/>
  <c r="AB698" i="12" s="1"/>
  <c r="G698" i="12"/>
  <c r="M698" i="12" s="1"/>
  <c r="S698" i="12" s="1"/>
  <c r="W698" i="12" s="1"/>
  <c r="AC698" i="12" s="1"/>
  <c r="H698" i="12"/>
  <c r="N698" i="12" s="1"/>
  <c r="T698" i="12" s="1"/>
  <c r="X698" i="12" s="1"/>
  <c r="AD698" i="12" s="1"/>
  <c r="F703" i="12"/>
  <c r="L703" i="12" s="1"/>
  <c r="R703" i="12" s="1"/>
  <c r="V703" i="12" s="1"/>
  <c r="AB703" i="12" s="1"/>
  <c r="G703" i="12"/>
  <c r="M703" i="12" s="1"/>
  <c r="S703" i="12" s="1"/>
  <c r="W703" i="12" s="1"/>
  <c r="AC703" i="12" s="1"/>
  <c r="H703" i="12"/>
  <c r="N703" i="12" s="1"/>
  <c r="T703" i="12" s="1"/>
  <c r="X703" i="12" s="1"/>
  <c r="AD703" i="12" s="1"/>
  <c r="F705" i="12"/>
  <c r="L705" i="12" s="1"/>
  <c r="R705" i="12" s="1"/>
  <c r="V705" i="12" s="1"/>
  <c r="AB705" i="12" s="1"/>
  <c r="G705" i="12"/>
  <c r="M705" i="12" s="1"/>
  <c r="S705" i="12" s="1"/>
  <c r="W705" i="12" s="1"/>
  <c r="AC705" i="12" s="1"/>
  <c r="H705" i="12"/>
  <c r="N705" i="12" s="1"/>
  <c r="T705" i="12" s="1"/>
  <c r="X705" i="12" s="1"/>
  <c r="AD705" i="12" s="1"/>
  <c r="F710" i="12"/>
  <c r="L710" i="12" s="1"/>
  <c r="R710" i="12" s="1"/>
  <c r="V710" i="12" s="1"/>
  <c r="AB710" i="12" s="1"/>
  <c r="G710" i="12"/>
  <c r="M710" i="12" s="1"/>
  <c r="S710" i="12" s="1"/>
  <c r="W710" i="12" s="1"/>
  <c r="AC710" i="12" s="1"/>
  <c r="H710" i="12"/>
  <c r="N710" i="12" s="1"/>
  <c r="T710" i="12" s="1"/>
  <c r="X710" i="12" s="1"/>
  <c r="AD710" i="12" s="1"/>
  <c r="F713" i="12"/>
  <c r="L713" i="12" s="1"/>
  <c r="R713" i="12" s="1"/>
  <c r="V713" i="12" s="1"/>
  <c r="AB713" i="12" s="1"/>
  <c r="G713" i="12"/>
  <c r="M713" i="12" s="1"/>
  <c r="S713" i="12" s="1"/>
  <c r="W713" i="12" s="1"/>
  <c r="AC713" i="12" s="1"/>
  <c r="H713" i="12"/>
  <c r="N713" i="12" s="1"/>
  <c r="T713" i="12" s="1"/>
  <c r="X713" i="12" s="1"/>
  <c r="AD713" i="12" s="1"/>
  <c r="F716" i="12"/>
  <c r="L716" i="12" s="1"/>
  <c r="R716" i="12" s="1"/>
  <c r="V716" i="12" s="1"/>
  <c r="AB716" i="12" s="1"/>
  <c r="G716" i="12"/>
  <c r="M716" i="12" s="1"/>
  <c r="S716" i="12" s="1"/>
  <c r="W716" i="12" s="1"/>
  <c r="AC716" i="12" s="1"/>
  <c r="H716" i="12"/>
  <c r="N716" i="12" s="1"/>
  <c r="T716" i="12" s="1"/>
  <c r="X716" i="12" s="1"/>
  <c r="AD716" i="12" s="1"/>
  <c r="F719" i="12"/>
  <c r="L719" i="12" s="1"/>
  <c r="R719" i="12" s="1"/>
  <c r="V719" i="12" s="1"/>
  <c r="AB719" i="12" s="1"/>
  <c r="G719" i="12"/>
  <c r="M719" i="12" s="1"/>
  <c r="S719" i="12" s="1"/>
  <c r="W719" i="12" s="1"/>
  <c r="AC719" i="12" s="1"/>
  <c r="H719" i="12"/>
  <c r="N719" i="12" s="1"/>
  <c r="T719" i="12" s="1"/>
  <c r="X719" i="12" s="1"/>
  <c r="AD719" i="12" s="1"/>
  <c r="F723" i="12"/>
  <c r="L723" i="12" s="1"/>
  <c r="R723" i="12" s="1"/>
  <c r="V723" i="12" s="1"/>
  <c r="AB723" i="12" s="1"/>
  <c r="G723" i="12"/>
  <c r="M723" i="12" s="1"/>
  <c r="S723" i="12" s="1"/>
  <c r="W723" i="12" s="1"/>
  <c r="AC723" i="12" s="1"/>
  <c r="H723" i="12"/>
  <c r="N723" i="12" s="1"/>
  <c r="T723" i="12" s="1"/>
  <c r="X723" i="12" s="1"/>
  <c r="AD723" i="12" s="1"/>
  <c r="F726" i="12"/>
  <c r="L726" i="12" s="1"/>
  <c r="R726" i="12" s="1"/>
  <c r="V726" i="12" s="1"/>
  <c r="AB726" i="12" s="1"/>
  <c r="G726" i="12"/>
  <c r="M726" i="12" s="1"/>
  <c r="S726" i="12" s="1"/>
  <c r="W726" i="12" s="1"/>
  <c r="AC726" i="12" s="1"/>
  <c r="H726" i="12"/>
  <c r="N726" i="12" s="1"/>
  <c r="T726" i="12" s="1"/>
  <c r="X726" i="12" s="1"/>
  <c r="AD726" i="12" s="1"/>
  <c r="F730" i="12"/>
  <c r="L730" i="12" s="1"/>
  <c r="R730" i="12" s="1"/>
  <c r="V730" i="12" s="1"/>
  <c r="AB730" i="12" s="1"/>
  <c r="G730" i="12"/>
  <c r="M730" i="12" s="1"/>
  <c r="S730" i="12" s="1"/>
  <c r="W730" i="12" s="1"/>
  <c r="AC730" i="12" s="1"/>
  <c r="H730" i="12"/>
  <c r="N730" i="12" s="1"/>
  <c r="T730" i="12" s="1"/>
  <c r="X730" i="12" s="1"/>
  <c r="AD730" i="12" s="1"/>
  <c r="F732" i="12"/>
  <c r="L732" i="12" s="1"/>
  <c r="R732" i="12" s="1"/>
  <c r="V732" i="12" s="1"/>
  <c r="AB732" i="12" s="1"/>
  <c r="G732" i="12"/>
  <c r="M732" i="12" s="1"/>
  <c r="S732" i="12" s="1"/>
  <c r="W732" i="12" s="1"/>
  <c r="AC732" i="12" s="1"/>
  <c r="H732" i="12"/>
  <c r="N732" i="12" s="1"/>
  <c r="T732" i="12" s="1"/>
  <c r="X732" i="12" s="1"/>
  <c r="AD732" i="12" s="1"/>
  <c r="F738" i="12"/>
  <c r="L738" i="12" s="1"/>
  <c r="R738" i="12" s="1"/>
  <c r="V738" i="12" s="1"/>
  <c r="AB738" i="12" s="1"/>
  <c r="G738" i="12"/>
  <c r="M738" i="12" s="1"/>
  <c r="S738" i="12" s="1"/>
  <c r="W738" i="12" s="1"/>
  <c r="AC738" i="12" s="1"/>
  <c r="H738" i="12"/>
  <c r="N738" i="12" s="1"/>
  <c r="T738" i="12" s="1"/>
  <c r="X738" i="12" s="1"/>
  <c r="AD738" i="12" s="1"/>
  <c r="F741" i="12"/>
  <c r="L741" i="12" s="1"/>
  <c r="R741" i="12" s="1"/>
  <c r="V741" i="12" s="1"/>
  <c r="AB741" i="12" s="1"/>
  <c r="G741" i="12"/>
  <c r="M741" i="12" s="1"/>
  <c r="S741" i="12" s="1"/>
  <c r="W741" i="12" s="1"/>
  <c r="AC741" i="12" s="1"/>
  <c r="H741" i="12"/>
  <c r="N741" i="12" s="1"/>
  <c r="T741" i="12" s="1"/>
  <c r="X741" i="12" s="1"/>
  <c r="AD741" i="12" s="1"/>
  <c r="F743" i="12"/>
  <c r="L743" i="12" s="1"/>
  <c r="R743" i="12" s="1"/>
  <c r="V743" i="12" s="1"/>
  <c r="AB743" i="12" s="1"/>
  <c r="G743" i="12"/>
  <c r="M743" i="12" s="1"/>
  <c r="S743" i="12" s="1"/>
  <c r="W743" i="12" s="1"/>
  <c r="AC743" i="12" s="1"/>
  <c r="H743" i="12"/>
  <c r="N743" i="12" s="1"/>
  <c r="T743" i="12" s="1"/>
  <c r="X743" i="12" s="1"/>
  <c r="AD743" i="12" s="1"/>
  <c r="F747" i="12"/>
  <c r="L747" i="12" s="1"/>
  <c r="R747" i="12" s="1"/>
  <c r="V747" i="12" s="1"/>
  <c r="AB747" i="12" s="1"/>
  <c r="G747" i="12"/>
  <c r="M747" i="12" s="1"/>
  <c r="S747" i="12" s="1"/>
  <c r="W747" i="12" s="1"/>
  <c r="AC747" i="12" s="1"/>
  <c r="H747" i="12"/>
  <c r="N747" i="12" s="1"/>
  <c r="T747" i="12" s="1"/>
  <c r="X747" i="12" s="1"/>
  <c r="AD747" i="12" s="1"/>
  <c r="F751" i="12"/>
  <c r="L751" i="12" s="1"/>
  <c r="R751" i="12" s="1"/>
  <c r="V751" i="12" s="1"/>
  <c r="AB751" i="12" s="1"/>
  <c r="G751" i="12"/>
  <c r="M751" i="12" s="1"/>
  <c r="S751" i="12" s="1"/>
  <c r="W751" i="12" s="1"/>
  <c r="AC751" i="12" s="1"/>
  <c r="H751" i="12"/>
  <c r="N751" i="12" s="1"/>
  <c r="T751" i="12" s="1"/>
  <c r="X751" i="12" s="1"/>
  <c r="AD751" i="12" s="1"/>
  <c r="F755" i="12"/>
  <c r="L755" i="12" s="1"/>
  <c r="R755" i="12" s="1"/>
  <c r="V755" i="12" s="1"/>
  <c r="AB755" i="12" s="1"/>
  <c r="G755" i="12"/>
  <c r="M755" i="12" s="1"/>
  <c r="S755" i="12" s="1"/>
  <c r="W755" i="12" s="1"/>
  <c r="AC755" i="12" s="1"/>
  <c r="H755" i="12"/>
  <c r="N755" i="12" s="1"/>
  <c r="T755" i="12" s="1"/>
  <c r="X755" i="12" s="1"/>
  <c r="AD755" i="12" s="1"/>
  <c r="F759" i="12"/>
  <c r="L759" i="12" s="1"/>
  <c r="R759" i="12" s="1"/>
  <c r="V759" i="12" s="1"/>
  <c r="AB759" i="12" s="1"/>
  <c r="G759" i="12"/>
  <c r="M759" i="12" s="1"/>
  <c r="S759" i="12" s="1"/>
  <c r="W759" i="12" s="1"/>
  <c r="AC759" i="12" s="1"/>
  <c r="H759" i="12"/>
  <c r="N759" i="12" s="1"/>
  <c r="T759" i="12" s="1"/>
  <c r="X759" i="12" s="1"/>
  <c r="AD759" i="12" s="1"/>
  <c r="F762" i="12"/>
  <c r="L762" i="12" s="1"/>
  <c r="R762" i="12" s="1"/>
  <c r="V762" i="12" s="1"/>
  <c r="AB762" i="12" s="1"/>
  <c r="G762" i="12"/>
  <c r="M762" i="12" s="1"/>
  <c r="S762" i="12" s="1"/>
  <c r="W762" i="12" s="1"/>
  <c r="AC762" i="12" s="1"/>
  <c r="H762" i="12"/>
  <c r="N762" i="12" s="1"/>
  <c r="T762" i="12" s="1"/>
  <c r="X762" i="12" s="1"/>
  <c r="AD762" i="12" s="1"/>
  <c r="F769" i="12"/>
  <c r="L769" i="12" s="1"/>
  <c r="R769" i="12" s="1"/>
  <c r="V769" i="12" s="1"/>
  <c r="AB769" i="12" s="1"/>
  <c r="G769" i="12"/>
  <c r="M769" i="12" s="1"/>
  <c r="S769" i="12" s="1"/>
  <c r="W769" i="12" s="1"/>
  <c r="AC769" i="12" s="1"/>
  <c r="H769" i="12"/>
  <c r="N769" i="12" s="1"/>
  <c r="T769" i="12" s="1"/>
  <c r="X769" i="12" s="1"/>
  <c r="AD769" i="12" s="1"/>
  <c r="F772" i="12"/>
  <c r="L772" i="12" s="1"/>
  <c r="R772" i="12" s="1"/>
  <c r="V772" i="12" s="1"/>
  <c r="AB772" i="12" s="1"/>
  <c r="G772" i="12"/>
  <c r="M772" i="12" s="1"/>
  <c r="S772" i="12" s="1"/>
  <c r="W772" i="12" s="1"/>
  <c r="AC772" i="12" s="1"/>
  <c r="H772" i="12"/>
  <c r="N772" i="12" s="1"/>
  <c r="T772" i="12" s="1"/>
  <c r="X772" i="12" s="1"/>
  <c r="AD772" i="12" s="1"/>
  <c r="F775" i="12"/>
  <c r="L775" i="12" s="1"/>
  <c r="R775" i="12" s="1"/>
  <c r="V775" i="12" s="1"/>
  <c r="AB775" i="12" s="1"/>
  <c r="G775" i="12"/>
  <c r="M775" i="12" s="1"/>
  <c r="S775" i="12" s="1"/>
  <c r="W775" i="12" s="1"/>
  <c r="AC775" i="12" s="1"/>
  <c r="H775" i="12"/>
  <c r="N775" i="12" s="1"/>
  <c r="T775" i="12" s="1"/>
  <c r="X775" i="12" s="1"/>
  <c r="AD775" i="12" s="1"/>
  <c r="F777" i="12"/>
  <c r="L777" i="12" s="1"/>
  <c r="R777" i="12" s="1"/>
  <c r="V777" i="12" s="1"/>
  <c r="AB777" i="12" s="1"/>
  <c r="G777" i="12"/>
  <c r="M777" i="12" s="1"/>
  <c r="S777" i="12" s="1"/>
  <c r="W777" i="12" s="1"/>
  <c r="AC777" i="12" s="1"/>
  <c r="H777" i="12"/>
  <c r="N777" i="12" s="1"/>
  <c r="T777" i="12" s="1"/>
  <c r="X777" i="12" s="1"/>
  <c r="AD777" i="12" s="1"/>
  <c r="F781" i="12"/>
  <c r="L781" i="12" s="1"/>
  <c r="R781" i="12" s="1"/>
  <c r="V781" i="12" s="1"/>
  <c r="AB781" i="12" s="1"/>
  <c r="G781" i="12"/>
  <c r="M781" i="12" s="1"/>
  <c r="S781" i="12" s="1"/>
  <c r="W781" i="12" s="1"/>
  <c r="AC781" i="12" s="1"/>
  <c r="H781" i="12"/>
  <c r="N781" i="12" s="1"/>
  <c r="T781" i="12" s="1"/>
  <c r="X781" i="12" s="1"/>
  <c r="AD781" i="12" s="1"/>
  <c r="F785" i="12"/>
  <c r="L785" i="12" s="1"/>
  <c r="R785" i="12" s="1"/>
  <c r="V785" i="12" s="1"/>
  <c r="AB785" i="12" s="1"/>
  <c r="G785" i="12"/>
  <c r="M785" i="12" s="1"/>
  <c r="S785" i="12" s="1"/>
  <c r="W785" i="12" s="1"/>
  <c r="AC785" i="12" s="1"/>
  <c r="H785" i="12"/>
  <c r="N785" i="12" s="1"/>
  <c r="T785" i="12" s="1"/>
  <c r="X785" i="12" s="1"/>
  <c r="AD785" i="12" s="1"/>
  <c r="F787" i="12"/>
  <c r="L787" i="12" s="1"/>
  <c r="R787" i="12" s="1"/>
  <c r="V787" i="12" s="1"/>
  <c r="AB787" i="12" s="1"/>
  <c r="G787" i="12"/>
  <c r="M787" i="12" s="1"/>
  <c r="S787" i="12" s="1"/>
  <c r="W787" i="12" s="1"/>
  <c r="AC787" i="12" s="1"/>
  <c r="H787" i="12"/>
  <c r="N787" i="12" s="1"/>
  <c r="T787" i="12" s="1"/>
  <c r="X787" i="12" s="1"/>
  <c r="AD787" i="12" s="1"/>
  <c r="F792" i="12"/>
  <c r="L792" i="12" s="1"/>
  <c r="R792" i="12" s="1"/>
  <c r="V792" i="12" s="1"/>
  <c r="AB792" i="12" s="1"/>
  <c r="G792" i="12"/>
  <c r="M792" i="12" s="1"/>
  <c r="S792" i="12" s="1"/>
  <c r="W792" i="12" s="1"/>
  <c r="AC792" i="12" s="1"/>
  <c r="H792" i="12"/>
  <c r="N792" i="12" s="1"/>
  <c r="T792" i="12" s="1"/>
  <c r="X792" i="12" s="1"/>
  <c r="AD792" i="12" s="1"/>
  <c r="F796" i="12"/>
  <c r="L796" i="12" s="1"/>
  <c r="R796" i="12" s="1"/>
  <c r="V796" i="12" s="1"/>
  <c r="AB796" i="12" s="1"/>
  <c r="G796" i="12"/>
  <c r="M796" i="12" s="1"/>
  <c r="S796" i="12" s="1"/>
  <c r="W796" i="12" s="1"/>
  <c r="AC796" i="12" s="1"/>
  <c r="H796" i="12"/>
  <c r="N796" i="12" s="1"/>
  <c r="T796" i="12" s="1"/>
  <c r="X796" i="12" s="1"/>
  <c r="AD796" i="12" s="1"/>
  <c r="F798" i="12"/>
  <c r="L798" i="12" s="1"/>
  <c r="R798" i="12" s="1"/>
  <c r="V798" i="12" s="1"/>
  <c r="AB798" i="12" s="1"/>
  <c r="G798" i="12"/>
  <c r="M798" i="12" s="1"/>
  <c r="S798" i="12" s="1"/>
  <c r="W798" i="12" s="1"/>
  <c r="AC798" i="12" s="1"/>
  <c r="H798" i="12"/>
  <c r="N798" i="12" s="1"/>
  <c r="T798" i="12" s="1"/>
  <c r="X798" i="12" s="1"/>
  <c r="AD798" i="12" s="1"/>
  <c r="F802" i="12"/>
  <c r="L802" i="12" s="1"/>
  <c r="R802" i="12" s="1"/>
  <c r="V802" i="12" s="1"/>
  <c r="AB802" i="12" s="1"/>
  <c r="G802" i="12"/>
  <c r="M802" i="12" s="1"/>
  <c r="S802" i="12" s="1"/>
  <c r="W802" i="12" s="1"/>
  <c r="AC802" i="12" s="1"/>
  <c r="H802" i="12"/>
  <c r="N802" i="12" s="1"/>
  <c r="T802" i="12" s="1"/>
  <c r="X802" i="12" s="1"/>
  <c r="AD802" i="12" s="1"/>
  <c r="F813" i="12"/>
  <c r="L813" i="12" s="1"/>
  <c r="R813" i="12" s="1"/>
  <c r="V813" i="12" s="1"/>
  <c r="AB813" i="12" s="1"/>
  <c r="G813" i="12"/>
  <c r="M813" i="12" s="1"/>
  <c r="S813" i="12" s="1"/>
  <c r="W813" i="12" s="1"/>
  <c r="AC813" i="12" s="1"/>
  <c r="H813" i="12"/>
  <c r="N813" i="12" s="1"/>
  <c r="T813" i="12" s="1"/>
  <c r="X813" i="12" s="1"/>
  <c r="AD813" i="12" s="1"/>
  <c r="F815" i="12"/>
  <c r="L815" i="12" s="1"/>
  <c r="R815" i="12" s="1"/>
  <c r="V815" i="12" s="1"/>
  <c r="AB815" i="12" s="1"/>
  <c r="G815" i="12"/>
  <c r="M815" i="12" s="1"/>
  <c r="S815" i="12" s="1"/>
  <c r="W815" i="12" s="1"/>
  <c r="AC815" i="12" s="1"/>
  <c r="H815" i="12"/>
  <c r="N815" i="12" s="1"/>
  <c r="T815" i="12" s="1"/>
  <c r="X815" i="12" s="1"/>
  <c r="AD815" i="12" s="1"/>
  <c r="F822" i="12"/>
  <c r="L822" i="12" s="1"/>
  <c r="R822" i="12" s="1"/>
  <c r="V822" i="12" s="1"/>
  <c r="AB822" i="12" s="1"/>
  <c r="G822" i="12"/>
  <c r="M822" i="12" s="1"/>
  <c r="S822" i="12" s="1"/>
  <c r="W822" i="12" s="1"/>
  <c r="AC822" i="12" s="1"/>
  <c r="H822" i="12"/>
  <c r="N822" i="12" s="1"/>
  <c r="T822" i="12" s="1"/>
  <c r="X822" i="12" s="1"/>
  <c r="AD822" i="12" s="1"/>
  <c r="F825" i="12"/>
  <c r="L825" i="12" s="1"/>
  <c r="R825" i="12" s="1"/>
  <c r="V825" i="12" s="1"/>
  <c r="AB825" i="12" s="1"/>
  <c r="G825" i="12"/>
  <c r="M825" i="12" s="1"/>
  <c r="S825" i="12" s="1"/>
  <c r="W825" i="12" s="1"/>
  <c r="AC825" i="12" s="1"/>
  <c r="H825" i="12"/>
  <c r="N825" i="12" s="1"/>
  <c r="T825" i="12" s="1"/>
  <c r="X825" i="12" s="1"/>
  <c r="AD825" i="12" s="1"/>
  <c r="F831" i="12"/>
  <c r="L831" i="12" s="1"/>
  <c r="R831" i="12" s="1"/>
  <c r="V831" i="12" s="1"/>
  <c r="AB831" i="12" s="1"/>
  <c r="G831" i="12"/>
  <c r="M831" i="12" s="1"/>
  <c r="S831" i="12" s="1"/>
  <c r="W831" i="12" s="1"/>
  <c r="AC831" i="12" s="1"/>
  <c r="H831" i="12"/>
  <c r="N831" i="12" s="1"/>
  <c r="T831" i="12" s="1"/>
  <c r="X831" i="12" s="1"/>
  <c r="AD831" i="12" s="1"/>
  <c r="F834" i="12"/>
  <c r="L834" i="12" s="1"/>
  <c r="R834" i="12" s="1"/>
  <c r="V834" i="12" s="1"/>
  <c r="AB834" i="12" s="1"/>
  <c r="G834" i="12"/>
  <c r="M834" i="12" s="1"/>
  <c r="S834" i="12" s="1"/>
  <c r="W834" i="12" s="1"/>
  <c r="AC834" i="12" s="1"/>
  <c r="H834" i="12"/>
  <c r="N834" i="12" s="1"/>
  <c r="T834" i="12" s="1"/>
  <c r="X834" i="12" s="1"/>
  <c r="AD834" i="12" s="1"/>
  <c r="F838" i="12"/>
  <c r="L838" i="12" s="1"/>
  <c r="R838" i="12" s="1"/>
  <c r="V838" i="12" s="1"/>
  <c r="AB838" i="12" s="1"/>
  <c r="G838" i="12"/>
  <c r="M838" i="12" s="1"/>
  <c r="S838" i="12" s="1"/>
  <c r="W838" i="12" s="1"/>
  <c r="AC838" i="12" s="1"/>
  <c r="H838" i="12"/>
  <c r="N838" i="12" s="1"/>
  <c r="T838" i="12" s="1"/>
  <c r="X838" i="12" s="1"/>
  <c r="AD838" i="12" s="1"/>
  <c r="F842" i="12"/>
  <c r="L842" i="12" s="1"/>
  <c r="R842" i="12" s="1"/>
  <c r="V842" i="12" s="1"/>
  <c r="AB842" i="12" s="1"/>
  <c r="G842" i="12"/>
  <c r="M842" i="12" s="1"/>
  <c r="S842" i="12" s="1"/>
  <c r="W842" i="12" s="1"/>
  <c r="AC842" i="12" s="1"/>
  <c r="H842" i="12"/>
  <c r="N842" i="12" s="1"/>
  <c r="T842" i="12" s="1"/>
  <c r="X842" i="12" s="1"/>
  <c r="AD842" i="12" s="1"/>
  <c r="F846" i="12"/>
  <c r="L846" i="12" s="1"/>
  <c r="R846" i="12" s="1"/>
  <c r="V846" i="12" s="1"/>
  <c r="AB846" i="12" s="1"/>
  <c r="G846" i="12"/>
  <c r="M846" i="12" s="1"/>
  <c r="S846" i="12" s="1"/>
  <c r="W846" i="12" s="1"/>
  <c r="AC846" i="12" s="1"/>
  <c r="H846" i="12"/>
  <c r="N846" i="12" s="1"/>
  <c r="T846" i="12" s="1"/>
  <c r="X846" i="12" s="1"/>
  <c r="AD846" i="12" s="1"/>
  <c r="F868" i="12"/>
  <c r="L868" i="12" s="1"/>
  <c r="R868" i="12" s="1"/>
  <c r="V868" i="12" s="1"/>
  <c r="AB868" i="12" s="1"/>
  <c r="G868" i="12"/>
  <c r="M868" i="12" s="1"/>
  <c r="S868" i="12" s="1"/>
  <c r="W868" i="12" s="1"/>
  <c r="AC868" i="12" s="1"/>
  <c r="H868" i="12"/>
  <c r="N868" i="12" s="1"/>
  <c r="T868" i="12" s="1"/>
  <c r="X868" i="12" s="1"/>
  <c r="AD868" i="12" s="1"/>
  <c r="F872" i="12"/>
  <c r="L872" i="12" s="1"/>
  <c r="R872" i="12" s="1"/>
  <c r="V872" i="12" s="1"/>
  <c r="AB872" i="12" s="1"/>
  <c r="G872" i="12"/>
  <c r="M872" i="12" s="1"/>
  <c r="S872" i="12" s="1"/>
  <c r="W872" i="12" s="1"/>
  <c r="AC872" i="12" s="1"/>
  <c r="H872" i="12"/>
  <c r="N872" i="12" s="1"/>
  <c r="T872" i="12" s="1"/>
  <c r="X872" i="12" s="1"/>
  <c r="AD872" i="12" s="1"/>
  <c r="F876" i="12"/>
  <c r="L876" i="12" s="1"/>
  <c r="R876" i="12" s="1"/>
  <c r="V876" i="12" s="1"/>
  <c r="AB876" i="12" s="1"/>
  <c r="G876" i="12"/>
  <c r="M876" i="12" s="1"/>
  <c r="S876" i="12" s="1"/>
  <c r="W876" i="12" s="1"/>
  <c r="AC876" i="12" s="1"/>
  <c r="H876" i="12"/>
  <c r="N876" i="12" s="1"/>
  <c r="T876" i="12" s="1"/>
  <c r="X876" i="12" s="1"/>
  <c r="AD876" i="12" s="1"/>
  <c r="F880" i="12"/>
  <c r="L880" i="12" s="1"/>
  <c r="R880" i="12" s="1"/>
  <c r="V880" i="12" s="1"/>
  <c r="AB880" i="12" s="1"/>
  <c r="G880" i="12"/>
  <c r="M880" i="12" s="1"/>
  <c r="S880" i="12" s="1"/>
  <c r="W880" i="12" s="1"/>
  <c r="AC880" i="12" s="1"/>
  <c r="H880" i="12"/>
  <c r="N880" i="12" s="1"/>
  <c r="T880" i="12" s="1"/>
  <c r="X880" i="12" s="1"/>
  <c r="AD880" i="12" s="1"/>
  <c r="F888" i="12"/>
  <c r="L888" i="12" s="1"/>
  <c r="R888" i="12" s="1"/>
  <c r="V888" i="12" s="1"/>
  <c r="AB888" i="12" s="1"/>
  <c r="G888" i="12"/>
  <c r="M888" i="12" s="1"/>
  <c r="S888" i="12" s="1"/>
  <c r="W888" i="12" s="1"/>
  <c r="AC888" i="12" s="1"/>
  <c r="H888" i="12"/>
  <c r="N888" i="12" s="1"/>
  <c r="T888" i="12" s="1"/>
  <c r="X888" i="12" s="1"/>
  <c r="AD888" i="12" s="1"/>
  <c r="F891" i="12"/>
  <c r="L891" i="12" s="1"/>
  <c r="R891" i="12" s="1"/>
  <c r="V891" i="12" s="1"/>
  <c r="AB891" i="12" s="1"/>
  <c r="G891" i="12"/>
  <c r="M891" i="12" s="1"/>
  <c r="S891" i="12" s="1"/>
  <c r="W891" i="12" s="1"/>
  <c r="AC891" i="12" s="1"/>
  <c r="H891" i="12"/>
  <c r="N891" i="12" s="1"/>
  <c r="T891" i="12" s="1"/>
  <c r="X891" i="12" s="1"/>
  <c r="AD891" i="12" s="1"/>
  <c r="F912" i="12"/>
  <c r="L912" i="12" s="1"/>
  <c r="R912" i="12" s="1"/>
  <c r="V912" i="12" s="1"/>
  <c r="AB912" i="12" s="1"/>
  <c r="G912" i="12"/>
  <c r="M912" i="12" s="1"/>
  <c r="S912" i="12" s="1"/>
  <c r="W912" i="12" s="1"/>
  <c r="AC912" i="12" s="1"/>
  <c r="H912" i="12"/>
  <c r="N912" i="12" s="1"/>
  <c r="T912" i="12" s="1"/>
  <c r="X912" i="12" s="1"/>
  <c r="AD912" i="12" s="1"/>
  <c r="F922" i="12"/>
  <c r="L922" i="12" s="1"/>
  <c r="R922" i="12" s="1"/>
  <c r="V922" i="12" s="1"/>
  <c r="AB922" i="12" s="1"/>
  <c r="G922" i="12"/>
  <c r="M922" i="12" s="1"/>
  <c r="S922" i="12" s="1"/>
  <c r="W922" i="12" s="1"/>
  <c r="AC922" i="12" s="1"/>
  <c r="H922" i="12"/>
  <c r="N922" i="12" s="1"/>
  <c r="T922" i="12" s="1"/>
  <c r="X922" i="12" s="1"/>
  <c r="AD922" i="12" s="1"/>
  <c r="F930" i="12"/>
  <c r="L930" i="12" s="1"/>
  <c r="R930" i="12" s="1"/>
  <c r="V930" i="12" s="1"/>
  <c r="AB930" i="12" s="1"/>
  <c r="G930" i="12"/>
  <c r="M930" i="12" s="1"/>
  <c r="S930" i="12" s="1"/>
  <c r="W930" i="12" s="1"/>
  <c r="AC930" i="12" s="1"/>
  <c r="H930" i="12"/>
  <c r="N930" i="12" s="1"/>
  <c r="T930" i="12" s="1"/>
  <c r="X930" i="12" s="1"/>
  <c r="AD930" i="12" s="1"/>
  <c r="F938" i="12"/>
  <c r="L938" i="12" s="1"/>
  <c r="R938" i="12" s="1"/>
  <c r="V938" i="12" s="1"/>
  <c r="AB938" i="12" s="1"/>
  <c r="G938" i="12"/>
  <c r="M938" i="12" s="1"/>
  <c r="S938" i="12" s="1"/>
  <c r="W938" i="12" s="1"/>
  <c r="AC938" i="12" s="1"/>
  <c r="H938" i="12"/>
  <c r="N938" i="12" s="1"/>
  <c r="T938" i="12" s="1"/>
  <c r="X938" i="12" s="1"/>
  <c r="AD938" i="12" s="1"/>
  <c r="F946" i="12"/>
  <c r="L946" i="12" s="1"/>
  <c r="R946" i="12" s="1"/>
  <c r="V946" i="12" s="1"/>
  <c r="AB946" i="12" s="1"/>
  <c r="G946" i="12"/>
  <c r="M946" i="12" s="1"/>
  <c r="S946" i="12" s="1"/>
  <c r="W946" i="12" s="1"/>
  <c r="AC946" i="12" s="1"/>
  <c r="H946" i="12"/>
  <c r="N946" i="12" s="1"/>
  <c r="T946" i="12" s="1"/>
  <c r="X946" i="12" s="1"/>
  <c r="AD946" i="12" s="1"/>
  <c r="F950" i="12"/>
  <c r="L950" i="12" s="1"/>
  <c r="R950" i="12" s="1"/>
  <c r="V950" i="12" s="1"/>
  <c r="AB950" i="12" s="1"/>
  <c r="G950" i="12"/>
  <c r="M950" i="12" s="1"/>
  <c r="S950" i="12" s="1"/>
  <c r="W950" i="12" s="1"/>
  <c r="AC950" i="12" s="1"/>
  <c r="H950" i="12"/>
  <c r="N950" i="12" s="1"/>
  <c r="T950" i="12" s="1"/>
  <c r="X950" i="12" s="1"/>
  <c r="AD950" i="12" s="1"/>
  <c r="F954" i="12"/>
  <c r="L954" i="12" s="1"/>
  <c r="R954" i="12" s="1"/>
  <c r="V954" i="12" s="1"/>
  <c r="AB954" i="12" s="1"/>
  <c r="G954" i="12"/>
  <c r="M954" i="12" s="1"/>
  <c r="S954" i="12" s="1"/>
  <c r="W954" i="12" s="1"/>
  <c r="AC954" i="12" s="1"/>
  <c r="H954" i="12"/>
  <c r="N954" i="12" s="1"/>
  <c r="T954" i="12" s="1"/>
  <c r="X954" i="12" s="1"/>
  <c r="AD954" i="12" s="1"/>
  <c r="F958" i="12"/>
  <c r="L958" i="12" s="1"/>
  <c r="R958" i="12" s="1"/>
  <c r="V958" i="12" s="1"/>
  <c r="AB958" i="12" s="1"/>
  <c r="G958" i="12"/>
  <c r="M958" i="12" s="1"/>
  <c r="S958" i="12" s="1"/>
  <c r="W958" i="12" s="1"/>
  <c r="AC958" i="12" s="1"/>
  <c r="H958" i="12"/>
  <c r="N958" i="12" s="1"/>
  <c r="T958" i="12" s="1"/>
  <c r="X958" i="12" s="1"/>
  <c r="AD958" i="12" s="1"/>
  <c r="F966" i="12"/>
  <c r="L966" i="12" s="1"/>
  <c r="R966" i="12" s="1"/>
  <c r="V966" i="12" s="1"/>
  <c r="AB966" i="12" s="1"/>
  <c r="G966" i="12"/>
  <c r="M966" i="12" s="1"/>
  <c r="S966" i="12" s="1"/>
  <c r="W966" i="12" s="1"/>
  <c r="AC966" i="12" s="1"/>
  <c r="H966" i="12"/>
  <c r="N966" i="12" s="1"/>
  <c r="T966" i="12" s="1"/>
  <c r="X966" i="12" s="1"/>
  <c r="AD966" i="12" s="1"/>
  <c r="F970" i="12"/>
  <c r="L970" i="12" s="1"/>
  <c r="R970" i="12" s="1"/>
  <c r="V970" i="12" s="1"/>
  <c r="AB970" i="12" s="1"/>
  <c r="G970" i="12"/>
  <c r="M970" i="12" s="1"/>
  <c r="S970" i="12" s="1"/>
  <c r="W970" i="12" s="1"/>
  <c r="AC970" i="12" s="1"/>
  <c r="H970" i="12"/>
  <c r="N970" i="12" s="1"/>
  <c r="T970" i="12" s="1"/>
  <c r="X970" i="12" s="1"/>
  <c r="AD970" i="12" s="1"/>
  <c r="F972" i="12"/>
  <c r="L972" i="12" s="1"/>
  <c r="R972" i="12" s="1"/>
  <c r="V972" i="12" s="1"/>
  <c r="AB972" i="12" s="1"/>
  <c r="G972" i="12"/>
  <c r="M972" i="12" s="1"/>
  <c r="S972" i="12" s="1"/>
  <c r="W972" i="12" s="1"/>
  <c r="AC972" i="12" s="1"/>
  <c r="H972" i="12"/>
  <c r="N972" i="12" s="1"/>
  <c r="T972" i="12" s="1"/>
  <c r="X972" i="12" s="1"/>
  <c r="AD972" i="12" s="1"/>
  <c r="F976" i="12"/>
  <c r="L976" i="12" s="1"/>
  <c r="R976" i="12" s="1"/>
  <c r="V976" i="12" s="1"/>
  <c r="AB976" i="12" s="1"/>
  <c r="G976" i="12"/>
  <c r="M976" i="12" s="1"/>
  <c r="S976" i="12" s="1"/>
  <c r="W976" i="12" s="1"/>
  <c r="AC976" i="12" s="1"/>
  <c r="H976" i="12"/>
  <c r="N976" i="12" s="1"/>
  <c r="T976" i="12" s="1"/>
  <c r="X976" i="12" s="1"/>
  <c r="AD976" i="12" s="1"/>
  <c r="F980" i="12"/>
  <c r="L980" i="12" s="1"/>
  <c r="R980" i="12" s="1"/>
  <c r="V980" i="12" s="1"/>
  <c r="AB980" i="12" s="1"/>
  <c r="G980" i="12"/>
  <c r="M980" i="12" s="1"/>
  <c r="S980" i="12" s="1"/>
  <c r="W980" i="12" s="1"/>
  <c r="AC980" i="12" s="1"/>
  <c r="H980" i="12"/>
  <c r="N980" i="12" s="1"/>
  <c r="T980" i="12" s="1"/>
  <c r="X980" i="12" s="1"/>
  <c r="AD980" i="12" s="1"/>
  <c r="F1009" i="12"/>
  <c r="L1009" i="12" s="1"/>
  <c r="R1009" i="12" s="1"/>
  <c r="V1009" i="12" s="1"/>
  <c r="AB1009" i="12" s="1"/>
  <c r="G1009" i="12"/>
  <c r="M1009" i="12" s="1"/>
  <c r="S1009" i="12" s="1"/>
  <c r="W1009" i="12" s="1"/>
  <c r="AC1009" i="12" s="1"/>
  <c r="H1009" i="12"/>
  <c r="N1009" i="12" s="1"/>
  <c r="T1009" i="12" s="1"/>
  <c r="X1009" i="12" s="1"/>
  <c r="AD1009" i="12" s="1"/>
  <c r="F1013" i="12"/>
  <c r="L1013" i="12" s="1"/>
  <c r="R1013" i="12" s="1"/>
  <c r="V1013" i="12" s="1"/>
  <c r="AB1013" i="12" s="1"/>
  <c r="G1013" i="12"/>
  <c r="M1013" i="12" s="1"/>
  <c r="S1013" i="12" s="1"/>
  <c r="W1013" i="12" s="1"/>
  <c r="AC1013" i="12" s="1"/>
  <c r="H1013" i="12"/>
  <c r="N1013" i="12" s="1"/>
  <c r="T1013" i="12" s="1"/>
  <c r="X1013" i="12" s="1"/>
  <c r="AD1013" i="12" s="1"/>
  <c r="F1033" i="12"/>
  <c r="L1033" i="12" s="1"/>
  <c r="R1033" i="12" s="1"/>
  <c r="V1033" i="12" s="1"/>
  <c r="AB1033" i="12" s="1"/>
  <c r="G1033" i="12"/>
  <c r="M1033" i="12" s="1"/>
  <c r="S1033" i="12" s="1"/>
  <c r="W1033" i="12" s="1"/>
  <c r="AC1033" i="12" s="1"/>
  <c r="H1033" i="12"/>
  <c r="N1033" i="12" s="1"/>
  <c r="T1033" i="12" s="1"/>
  <c r="X1033" i="12" s="1"/>
  <c r="AD1033" i="12" s="1"/>
  <c r="F1037" i="12"/>
  <c r="L1037" i="12" s="1"/>
  <c r="R1037" i="12" s="1"/>
  <c r="V1037" i="12" s="1"/>
  <c r="AB1037" i="12" s="1"/>
  <c r="G1037" i="12"/>
  <c r="M1037" i="12" s="1"/>
  <c r="S1037" i="12" s="1"/>
  <c r="W1037" i="12" s="1"/>
  <c r="AC1037" i="12" s="1"/>
  <c r="H1037" i="12"/>
  <c r="N1037" i="12" s="1"/>
  <c r="T1037" i="12" s="1"/>
  <c r="X1037" i="12" s="1"/>
  <c r="AD1037" i="12" s="1"/>
  <c r="F1045" i="12"/>
  <c r="L1045" i="12" s="1"/>
  <c r="R1045" i="12" s="1"/>
  <c r="V1045" i="12" s="1"/>
  <c r="AB1045" i="12" s="1"/>
  <c r="G1045" i="12"/>
  <c r="M1045" i="12" s="1"/>
  <c r="S1045" i="12" s="1"/>
  <c r="W1045" i="12" s="1"/>
  <c r="AC1045" i="12" s="1"/>
  <c r="H1045" i="12"/>
  <c r="N1045" i="12" s="1"/>
  <c r="T1045" i="12" s="1"/>
  <c r="X1045" i="12" s="1"/>
  <c r="AD1045" i="12" s="1"/>
  <c r="F1049" i="12"/>
  <c r="L1049" i="12" s="1"/>
  <c r="R1049" i="12" s="1"/>
  <c r="V1049" i="12" s="1"/>
  <c r="AB1049" i="12" s="1"/>
  <c r="G1049" i="12"/>
  <c r="M1049" i="12" s="1"/>
  <c r="S1049" i="12" s="1"/>
  <c r="W1049" i="12" s="1"/>
  <c r="AC1049" i="12" s="1"/>
  <c r="H1049" i="12"/>
  <c r="N1049" i="12" s="1"/>
  <c r="T1049" i="12" s="1"/>
  <c r="X1049" i="12" s="1"/>
  <c r="AD1049" i="12" s="1"/>
  <c r="F1065" i="12"/>
  <c r="L1065" i="12" s="1"/>
  <c r="R1065" i="12" s="1"/>
  <c r="V1065" i="12" s="1"/>
  <c r="AB1065" i="12" s="1"/>
  <c r="G1065" i="12"/>
  <c r="M1065" i="12" s="1"/>
  <c r="S1065" i="12" s="1"/>
  <c r="W1065" i="12" s="1"/>
  <c r="AC1065" i="12" s="1"/>
  <c r="H1065" i="12"/>
  <c r="N1065" i="12" s="1"/>
  <c r="T1065" i="12" s="1"/>
  <c r="X1065" i="12" s="1"/>
  <c r="AD1065" i="12" s="1"/>
  <c r="F1070" i="12"/>
  <c r="L1070" i="12" s="1"/>
  <c r="R1070" i="12" s="1"/>
  <c r="V1070" i="12" s="1"/>
  <c r="AB1070" i="12" s="1"/>
  <c r="G1070" i="12"/>
  <c r="M1070" i="12" s="1"/>
  <c r="S1070" i="12" s="1"/>
  <c r="W1070" i="12" s="1"/>
  <c r="AC1070" i="12" s="1"/>
  <c r="H1070" i="12"/>
  <c r="N1070" i="12" s="1"/>
  <c r="T1070" i="12" s="1"/>
  <c r="X1070" i="12" s="1"/>
  <c r="AD1070" i="12" s="1"/>
  <c r="F1073" i="12"/>
  <c r="L1073" i="12" s="1"/>
  <c r="R1073" i="12" s="1"/>
  <c r="V1073" i="12" s="1"/>
  <c r="AB1073" i="12" s="1"/>
  <c r="G1073" i="12"/>
  <c r="M1073" i="12" s="1"/>
  <c r="S1073" i="12" s="1"/>
  <c r="W1073" i="12" s="1"/>
  <c r="AC1073" i="12" s="1"/>
  <c r="H1073" i="12"/>
  <c r="N1073" i="12" s="1"/>
  <c r="T1073" i="12" s="1"/>
  <c r="X1073" i="12" s="1"/>
  <c r="AD1073" i="12" s="1"/>
  <c r="F1075" i="12"/>
  <c r="L1075" i="12" s="1"/>
  <c r="R1075" i="12" s="1"/>
  <c r="V1075" i="12" s="1"/>
  <c r="AB1075" i="12" s="1"/>
  <c r="G1075" i="12"/>
  <c r="M1075" i="12" s="1"/>
  <c r="S1075" i="12" s="1"/>
  <c r="W1075" i="12" s="1"/>
  <c r="AC1075" i="12" s="1"/>
  <c r="H1075" i="12"/>
  <c r="N1075" i="12" s="1"/>
  <c r="T1075" i="12" s="1"/>
  <c r="X1075" i="12" s="1"/>
  <c r="AD1075" i="12" s="1"/>
  <c r="F1081" i="12"/>
  <c r="L1081" i="12" s="1"/>
  <c r="R1081" i="12" s="1"/>
  <c r="V1081" i="12" s="1"/>
  <c r="AB1081" i="12" s="1"/>
  <c r="G1081" i="12"/>
  <c r="M1081" i="12" s="1"/>
  <c r="S1081" i="12" s="1"/>
  <c r="W1081" i="12" s="1"/>
  <c r="AC1081" i="12" s="1"/>
  <c r="H1081" i="12"/>
  <c r="N1081" i="12" s="1"/>
  <c r="T1081" i="12" s="1"/>
  <c r="X1081" i="12" s="1"/>
  <c r="AD1081" i="12" s="1"/>
  <c r="F1083" i="12"/>
  <c r="L1083" i="12" s="1"/>
  <c r="R1083" i="12" s="1"/>
  <c r="V1083" i="12" s="1"/>
  <c r="AB1083" i="12" s="1"/>
  <c r="G1083" i="12"/>
  <c r="M1083" i="12" s="1"/>
  <c r="S1083" i="12" s="1"/>
  <c r="W1083" i="12" s="1"/>
  <c r="AC1083" i="12" s="1"/>
  <c r="H1083" i="12"/>
  <c r="N1083" i="12" s="1"/>
  <c r="T1083" i="12" s="1"/>
  <c r="X1083" i="12" s="1"/>
  <c r="AD1083" i="12" s="1"/>
  <c r="F1093" i="12"/>
  <c r="L1093" i="12" s="1"/>
  <c r="R1093" i="12" s="1"/>
  <c r="V1093" i="12" s="1"/>
  <c r="AB1093" i="12" s="1"/>
  <c r="G1093" i="12"/>
  <c r="M1093" i="12" s="1"/>
  <c r="S1093" i="12" s="1"/>
  <c r="W1093" i="12" s="1"/>
  <c r="AC1093" i="12" s="1"/>
  <c r="H1093" i="12"/>
  <c r="N1093" i="12" s="1"/>
  <c r="T1093" i="12" s="1"/>
  <c r="X1093" i="12" s="1"/>
  <c r="AD1093" i="12" s="1"/>
  <c r="F1101" i="12"/>
  <c r="L1101" i="12" s="1"/>
  <c r="R1101" i="12" s="1"/>
  <c r="V1101" i="12" s="1"/>
  <c r="AB1101" i="12" s="1"/>
  <c r="G1101" i="12"/>
  <c r="M1101" i="12" s="1"/>
  <c r="S1101" i="12" s="1"/>
  <c r="W1101" i="12" s="1"/>
  <c r="AC1101" i="12" s="1"/>
  <c r="H1101" i="12"/>
  <c r="N1101" i="12" s="1"/>
  <c r="T1101" i="12" s="1"/>
  <c r="X1101" i="12" s="1"/>
  <c r="AD1101" i="12" s="1"/>
  <c r="F1106" i="12"/>
  <c r="L1106" i="12" s="1"/>
  <c r="R1106" i="12" s="1"/>
  <c r="V1106" i="12" s="1"/>
  <c r="AB1106" i="12" s="1"/>
  <c r="G1106" i="12"/>
  <c r="M1106" i="12" s="1"/>
  <c r="S1106" i="12" s="1"/>
  <c r="W1106" i="12" s="1"/>
  <c r="AC1106" i="12" s="1"/>
  <c r="H1106" i="12"/>
  <c r="N1106" i="12" s="1"/>
  <c r="T1106" i="12" s="1"/>
  <c r="X1106" i="12" s="1"/>
  <c r="AD1106" i="12" s="1"/>
  <c r="F1109" i="12"/>
  <c r="L1109" i="12" s="1"/>
  <c r="R1109" i="12" s="1"/>
  <c r="V1109" i="12" s="1"/>
  <c r="AB1109" i="12" s="1"/>
  <c r="G1109" i="12"/>
  <c r="M1109" i="12" s="1"/>
  <c r="S1109" i="12" s="1"/>
  <c r="W1109" i="12" s="1"/>
  <c r="AC1109" i="12" s="1"/>
  <c r="H1109" i="12"/>
  <c r="N1109" i="12" s="1"/>
  <c r="T1109" i="12" s="1"/>
  <c r="X1109" i="12" s="1"/>
  <c r="AD1109" i="12" s="1"/>
  <c r="F1115" i="12"/>
  <c r="L1115" i="12" s="1"/>
  <c r="R1115" i="12" s="1"/>
  <c r="V1115" i="12" s="1"/>
  <c r="AB1115" i="12" s="1"/>
  <c r="G1115" i="12"/>
  <c r="M1115" i="12" s="1"/>
  <c r="S1115" i="12" s="1"/>
  <c r="W1115" i="12" s="1"/>
  <c r="AC1115" i="12" s="1"/>
  <c r="H1115" i="12"/>
  <c r="N1115" i="12" s="1"/>
  <c r="T1115" i="12" s="1"/>
  <c r="X1115" i="12" s="1"/>
  <c r="AD1115" i="12" s="1"/>
  <c r="F1118" i="12"/>
  <c r="L1118" i="12" s="1"/>
  <c r="R1118" i="12" s="1"/>
  <c r="V1118" i="12" s="1"/>
  <c r="AB1118" i="12" s="1"/>
  <c r="G1118" i="12"/>
  <c r="M1118" i="12" s="1"/>
  <c r="S1118" i="12" s="1"/>
  <c r="W1118" i="12" s="1"/>
  <c r="AC1118" i="12" s="1"/>
  <c r="H1118" i="12"/>
  <c r="N1118" i="12" s="1"/>
  <c r="T1118" i="12" s="1"/>
  <c r="X1118" i="12" s="1"/>
  <c r="AD1118" i="12" s="1"/>
  <c r="F1121" i="12"/>
  <c r="L1121" i="12" s="1"/>
  <c r="R1121" i="12" s="1"/>
  <c r="V1121" i="12" s="1"/>
  <c r="AB1121" i="12" s="1"/>
  <c r="G1121" i="12"/>
  <c r="M1121" i="12" s="1"/>
  <c r="S1121" i="12" s="1"/>
  <c r="W1121" i="12" s="1"/>
  <c r="AC1121" i="12" s="1"/>
  <c r="H1121" i="12"/>
  <c r="N1121" i="12" s="1"/>
  <c r="T1121" i="12" s="1"/>
  <c r="X1121" i="12" s="1"/>
  <c r="AD1121" i="12" s="1"/>
  <c r="F1128" i="12"/>
  <c r="L1128" i="12" s="1"/>
  <c r="R1128" i="12" s="1"/>
  <c r="V1128" i="12" s="1"/>
  <c r="AB1128" i="12" s="1"/>
  <c r="G1128" i="12"/>
  <c r="M1128" i="12" s="1"/>
  <c r="S1128" i="12" s="1"/>
  <c r="W1128" i="12" s="1"/>
  <c r="AC1128" i="12" s="1"/>
  <c r="H1128" i="12"/>
  <c r="N1128" i="12" s="1"/>
  <c r="T1128" i="12" s="1"/>
  <c r="X1128" i="12" s="1"/>
  <c r="AD1128" i="12" s="1"/>
  <c r="F1147" i="12"/>
  <c r="L1147" i="12" s="1"/>
  <c r="R1147" i="12" s="1"/>
  <c r="V1147" i="12" s="1"/>
  <c r="AB1147" i="12" s="1"/>
  <c r="G1147" i="12"/>
  <c r="M1147" i="12" s="1"/>
  <c r="S1147" i="12" s="1"/>
  <c r="W1147" i="12" s="1"/>
  <c r="AC1147" i="12" s="1"/>
  <c r="H1147" i="12"/>
  <c r="N1147" i="12" s="1"/>
  <c r="T1147" i="12" s="1"/>
  <c r="X1147" i="12" s="1"/>
  <c r="AD1147" i="12" s="1"/>
  <c r="F1152" i="12"/>
  <c r="L1152" i="12" s="1"/>
  <c r="R1152" i="12" s="1"/>
  <c r="V1152" i="12" s="1"/>
  <c r="AB1152" i="12" s="1"/>
  <c r="G1152" i="12"/>
  <c r="M1152" i="12" s="1"/>
  <c r="S1152" i="12" s="1"/>
  <c r="W1152" i="12" s="1"/>
  <c r="AC1152" i="12" s="1"/>
  <c r="H1152" i="12"/>
  <c r="N1152" i="12" s="1"/>
  <c r="T1152" i="12" s="1"/>
  <c r="X1152" i="12" s="1"/>
  <c r="AD1152" i="12" s="1"/>
  <c r="F1157" i="12"/>
  <c r="L1157" i="12" s="1"/>
  <c r="R1157" i="12" s="1"/>
  <c r="V1157" i="12" s="1"/>
  <c r="AB1157" i="12" s="1"/>
  <c r="G1157" i="12"/>
  <c r="M1157" i="12" s="1"/>
  <c r="S1157" i="12" s="1"/>
  <c r="W1157" i="12" s="1"/>
  <c r="AC1157" i="12" s="1"/>
  <c r="H1157" i="12"/>
  <c r="N1157" i="12" s="1"/>
  <c r="T1157" i="12" s="1"/>
  <c r="X1157" i="12" s="1"/>
  <c r="AD1157" i="12" s="1"/>
  <c r="F1164" i="12"/>
  <c r="L1164" i="12" s="1"/>
  <c r="R1164" i="12" s="1"/>
  <c r="V1164" i="12" s="1"/>
  <c r="AB1164" i="12" s="1"/>
  <c r="G1164" i="12"/>
  <c r="M1164" i="12" s="1"/>
  <c r="S1164" i="12" s="1"/>
  <c r="W1164" i="12" s="1"/>
  <c r="AC1164" i="12" s="1"/>
  <c r="H1164" i="12"/>
  <c r="N1164" i="12" s="1"/>
  <c r="T1164" i="12" s="1"/>
  <c r="X1164" i="12" s="1"/>
  <c r="AD1164" i="12" s="1"/>
  <c r="F1171" i="12"/>
  <c r="L1171" i="12" s="1"/>
  <c r="R1171" i="12" s="1"/>
  <c r="V1171" i="12" s="1"/>
  <c r="AB1171" i="12" s="1"/>
  <c r="G1171" i="12"/>
  <c r="M1171" i="12" s="1"/>
  <c r="S1171" i="12" s="1"/>
  <c r="W1171" i="12" s="1"/>
  <c r="AC1171" i="12" s="1"/>
  <c r="H1171" i="12"/>
  <c r="N1171" i="12" s="1"/>
  <c r="T1171" i="12" s="1"/>
  <c r="X1171" i="12" s="1"/>
  <c r="AD1171" i="12" s="1"/>
  <c r="F1175" i="12"/>
  <c r="L1175" i="12" s="1"/>
  <c r="R1175" i="12" s="1"/>
  <c r="V1175" i="12" s="1"/>
  <c r="AB1175" i="12" s="1"/>
  <c r="G1175" i="12"/>
  <c r="M1175" i="12" s="1"/>
  <c r="S1175" i="12" s="1"/>
  <c r="W1175" i="12" s="1"/>
  <c r="AC1175" i="12" s="1"/>
  <c r="H1175" i="12"/>
  <c r="N1175" i="12" s="1"/>
  <c r="T1175" i="12" s="1"/>
  <c r="X1175" i="12" s="1"/>
  <c r="AD1175" i="12" s="1"/>
  <c r="F1179" i="12"/>
  <c r="L1179" i="12" s="1"/>
  <c r="R1179" i="12" s="1"/>
  <c r="V1179" i="12" s="1"/>
  <c r="AB1179" i="12" s="1"/>
  <c r="G1179" i="12"/>
  <c r="M1179" i="12" s="1"/>
  <c r="S1179" i="12" s="1"/>
  <c r="W1179" i="12" s="1"/>
  <c r="AC1179" i="12" s="1"/>
  <c r="H1179" i="12"/>
  <c r="N1179" i="12" s="1"/>
  <c r="T1179" i="12" s="1"/>
  <c r="X1179" i="12" s="1"/>
  <c r="AD1179" i="12" s="1"/>
  <c r="F1183" i="12"/>
  <c r="L1183" i="12" s="1"/>
  <c r="R1183" i="12" s="1"/>
  <c r="V1183" i="12" s="1"/>
  <c r="AB1183" i="12" s="1"/>
  <c r="G1183" i="12"/>
  <c r="M1183" i="12" s="1"/>
  <c r="S1183" i="12" s="1"/>
  <c r="W1183" i="12" s="1"/>
  <c r="AC1183" i="12" s="1"/>
  <c r="H1183" i="12"/>
  <c r="N1183" i="12" s="1"/>
  <c r="T1183" i="12" s="1"/>
  <c r="X1183" i="12" s="1"/>
  <c r="AD1183" i="12" s="1"/>
  <c r="F1188" i="12"/>
  <c r="L1188" i="12" s="1"/>
  <c r="R1188" i="12" s="1"/>
  <c r="V1188" i="12" s="1"/>
  <c r="AB1188" i="12" s="1"/>
  <c r="G1188" i="12"/>
  <c r="M1188" i="12" s="1"/>
  <c r="S1188" i="12" s="1"/>
  <c r="W1188" i="12" s="1"/>
  <c r="AC1188" i="12" s="1"/>
  <c r="H1188" i="12"/>
  <c r="N1188" i="12" s="1"/>
  <c r="T1188" i="12" s="1"/>
  <c r="X1188" i="12" s="1"/>
  <c r="AD1188" i="12" s="1"/>
  <c r="F1196" i="12"/>
  <c r="L1196" i="12" s="1"/>
  <c r="R1196" i="12" s="1"/>
  <c r="V1196" i="12" s="1"/>
  <c r="AB1196" i="12" s="1"/>
  <c r="G1196" i="12"/>
  <c r="M1196" i="12" s="1"/>
  <c r="S1196" i="12" s="1"/>
  <c r="W1196" i="12" s="1"/>
  <c r="AC1196" i="12" s="1"/>
  <c r="H1196" i="12"/>
  <c r="N1196" i="12" s="1"/>
  <c r="T1196" i="12" s="1"/>
  <c r="X1196" i="12" s="1"/>
  <c r="AD1196" i="12" s="1"/>
  <c r="F1208" i="12"/>
  <c r="L1208" i="12" s="1"/>
  <c r="R1208" i="12" s="1"/>
  <c r="V1208" i="12" s="1"/>
  <c r="AB1208" i="12" s="1"/>
  <c r="G1208" i="12"/>
  <c r="M1208" i="12" s="1"/>
  <c r="S1208" i="12" s="1"/>
  <c r="W1208" i="12" s="1"/>
  <c r="AC1208" i="12" s="1"/>
  <c r="H1208" i="12"/>
  <c r="N1208" i="12" s="1"/>
  <c r="T1208" i="12" s="1"/>
  <c r="X1208" i="12" s="1"/>
  <c r="AD1208" i="12" s="1"/>
  <c r="F1212" i="12"/>
  <c r="L1212" i="12" s="1"/>
  <c r="R1212" i="12" s="1"/>
  <c r="V1212" i="12" s="1"/>
  <c r="AB1212" i="12" s="1"/>
  <c r="G1212" i="12"/>
  <c r="M1212" i="12" s="1"/>
  <c r="S1212" i="12" s="1"/>
  <c r="W1212" i="12" s="1"/>
  <c r="AC1212" i="12" s="1"/>
  <c r="H1212" i="12"/>
  <c r="N1212" i="12" s="1"/>
  <c r="T1212" i="12" s="1"/>
  <c r="X1212" i="12" s="1"/>
  <c r="AD1212" i="12" s="1"/>
  <c r="F1230" i="12"/>
  <c r="L1230" i="12" s="1"/>
  <c r="R1230" i="12" s="1"/>
  <c r="V1230" i="12" s="1"/>
  <c r="AB1230" i="12" s="1"/>
  <c r="G1230" i="12"/>
  <c r="M1230" i="12" s="1"/>
  <c r="S1230" i="12" s="1"/>
  <c r="W1230" i="12" s="1"/>
  <c r="AC1230" i="12" s="1"/>
  <c r="H1230" i="12"/>
  <c r="N1230" i="12" s="1"/>
  <c r="T1230" i="12" s="1"/>
  <c r="X1230" i="12" s="1"/>
  <c r="AD1230" i="12" s="1"/>
  <c r="F1235" i="12"/>
  <c r="L1235" i="12" s="1"/>
  <c r="R1235" i="12" s="1"/>
  <c r="V1235" i="12" s="1"/>
  <c r="AB1235" i="12" s="1"/>
  <c r="G1235" i="12"/>
  <c r="M1235" i="12" s="1"/>
  <c r="S1235" i="12" s="1"/>
  <c r="W1235" i="12" s="1"/>
  <c r="AC1235" i="12" s="1"/>
  <c r="H1235" i="12"/>
  <c r="N1235" i="12" s="1"/>
  <c r="T1235" i="12" s="1"/>
  <c r="X1235" i="12" s="1"/>
  <c r="AD1235" i="12" s="1"/>
  <c r="F1249" i="12"/>
  <c r="L1249" i="12" s="1"/>
  <c r="R1249" i="12" s="1"/>
  <c r="V1249" i="12" s="1"/>
  <c r="AB1249" i="12" s="1"/>
  <c r="G1249" i="12"/>
  <c r="M1249" i="12" s="1"/>
  <c r="S1249" i="12" s="1"/>
  <c r="W1249" i="12" s="1"/>
  <c r="AC1249" i="12" s="1"/>
  <c r="H1249" i="12"/>
  <c r="N1249" i="12" s="1"/>
  <c r="T1249" i="12" s="1"/>
  <c r="X1249" i="12" s="1"/>
  <c r="AD1249" i="12" s="1"/>
  <c r="F1257" i="12"/>
  <c r="L1257" i="12" s="1"/>
  <c r="R1257" i="12" s="1"/>
  <c r="V1257" i="12" s="1"/>
  <c r="AB1257" i="12" s="1"/>
  <c r="G1257" i="12"/>
  <c r="M1257" i="12" s="1"/>
  <c r="S1257" i="12" s="1"/>
  <c r="W1257" i="12" s="1"/>
  <c r="AC1257" i="12" s="1"/>
  <c r="H1257" i="12"/>
  <c r="N1257" i="12" s="1"/>
  <c r="T1257" i="12" s="1"/>
  <c r="X1257" i="12" s="1"/>
  <c r="AD1257" i="12" s="1"/>
  <c r="F1261" i="12"/>
  <c r="L1261" i="12" s="1"/>
  <c r="R1261" i="12" s="1"/>
  <c r="V1261" i="12" s="1"/>
  <c r="AB1261" i="12" s="1"/>
  <c r="G1261" i="12"/>
  <c r="M1261" i="12" s="1"/>
  <c r="S1261" i="12" s="1"/>
  <c r="W1261" i="12" s="1"/>
  <c r="AC1261" i="12" s="1"/>
  <c r="H1261" i="12"/>
  <c r="N1261" i="12" s="1"/>
  <c r="T1261" i="12" s="1"/>
  <c r="X1261" i="12" s="1"/>
  <c r="AD1261" i="12" s="1"/>
  <c r="F1269" i="12"/>
  <c r="L1269" i="12" s="1"/>
  <c r="R1269" i="12" s="1"/>
  <c r="V1269" i="12" s="1"/>
  <c r="AB1269" i="12" s="1"/>
  <c r="G1269" i="12"/>
  <c r="M1269" i="12" s="1"/>
  <c r="S1269" i="12" s="1"/>
  <c r="W1269" i="12" s="1"/>
  <c r="AC1269" i="12" s="1"/>
  <c r="H1269" i="12"/>
  <c r="N1269" i="12" s="1"/>
  <c r="T1269" i="12" s="1"/>
  <c r="X1269" i="12" s="1"/>
  <c r="AD1269" i="12" s="1"/>
  <c r="F1273" i="12"/>
  <c r="L1273" i="12" s="1"/>
  <c r="R1273" i="12" s="1"/>
  <c r="V1273" i="12" s="1"/>
  <c r="AB1273" i="12" s="1"/>
  <c r="G1273" i="12"/>
  <c r="M1273" i="12" s="1"/>
  <c r="S1273" i="12" s="1"/>
  <c r="W1273" i="12" s="1"/>
  <c r="AC1273" i="12" s="1"/>
  <c r="H1273" i="12"/>
  <c r="N1273" i="12" s="1"/>
  <c r="T1273" i="12" s="1"/>
  <c r="X1273" i="12" s="1"/>
  <c r="AD1273" i="12" s="1"/>
  <c r="F1277" i="12"/>
  <c r="L1277" i="12" s="1"/>
  <c r="R1277" i="12" s="1"/>
  <c r="V1277" i="12" s="1"/>
  <c r="AB1277" i="12" s="1"/>
  <c r="G1277" i="12"/>
  <c r="M1277" i="12" s="1"/>
  <c r="S1277" i="12" s="1"/>
  <c r="W1277" i="12" s="1"/>
  <c r="AC1277" i="12" s="1"/>
  <c r="H1277" i="12"/>
  <c r="N1277" i="12" s="1"/>
  <c r="T1277" i="12" s="1"/>
  <c r="X1277" i="12" s="1"/>
  <c r="AD1277" i="12" s="1"/>
  <c r="F1281" i="12"/>
  <c r="L1281" i="12" s="1"/>
  <c r="R1281" i="12" s="1"/>
  <c r="V1281" i="12" s="1"/>
  <c r="AB1281" i="12" s="1"/>
  <c r="G1281" i="12"/>
  <c r="M1281" i="12" s="1"/>
  <c r="S1281" i="12" s="1"/>
  <c r="W1281" i="12" s="1"/>
  <c r="AC1281" i="12" s="1"/>
  <c r="H1281" i="12"/>
  <c r="N1281" i="12" s="1"/>
  <c r="T1281" i="12" s="1"/>
  <c r="X1281" i="12" s="1"/>
  <c r="AD1281" i="12" s="1"/>
  <c r="F1285" i="12"/>
  <c r="L1285" i="12" s="1"/>
  <c r="R1285" i="12" s="1"/>
  <c r="V1285" i="12" s="1"/>
  <c r="AB1285" i="12" s="1"/>
  <c r="G1285" i="12"/>
  <c r="M1285" i="12" s="1"/>
  <c r="S1285" i="12" s="1"/>
  <c r="W1285" i="12" s="1"/>
  <c r="AC1285" i="12" s="1"/>
  <c r="H1285" i="12"/>
  <c r="N1285" i="12" s="1"/>
  <c r="T1285" i="12" s="1"/>
  <c r="X1285" i="12" s="1"/>
  <c r="AD1285" i="12" s="1"/>
  <c r="F1293" i="12"/>
  <c r="L1293" i="12" s="1"/>
  <c r="R1293" i="12" s="1"/>
  <c r="V1293" i="12" s="1"/>
  <c r="AB1293" i="12" s="1"/>
  <c r="G1293" i="12"/>
  <c r="M1293" i="12" s="1"/>
  <c r="S1293" i="12" s="1"/>
  <c r="W1293" i="12" s="1"/>
  <c r="AC1293" i="12" s="1"/>
  <c r="H1293" i="12"/>
  <c r="N1293" i="12" s="1"/>
  <c r="T1293" i="12" s="1"/>
  <c r="X1293" i="12" s="1"/>
  <c r="AD1293" i="12" s="1"/>
  <c r="F1297" i="12"/>
  <c r="L1297" i="12" s="1"/>
  <c r="R1297" i="12" s="1"/>
  <c r="V1297" i="12" s="1"/>
  <c r="AB1297" i="12" s="1"/>
  <c r="G1297" i="12"/>
  <c r="M1297" i="12" s="1"/>
  <c r="S1297" i="12" s="1"/>
  <c r="W1297" i="12" s="1"/>
  <c r="AC1297" i="12" s="1"/>
  <c r="H1297" i="12"/>
  <c r="N1297" i="12" s="1"/>
  <c r="T1297" i="12" s="1"/>
  <c r="X1297" i="12" s="1"/>
  <c r="AD1297" i="12" s="1"/>
  <c r="F1301" i="12"/>
  <c r="L1301" i="12" s="1"/>
  <c r="R1301" i="12" s="1"/>
  <c r="V1301" i="12" s="1"/>
  <c r="AB1301" i="12" s="1"/>
  <c r="G1301" i="12"/>
  <c r="M1301" i="12" s="1"/>
  <c r="S1301" i="12" s="1"/>
  <c r="W1301" i="12" s="1"/>
  <c r="AC1301" i="12" s="1"/>
  <c r="H1301" i="12"/>
  <c r="N1301" i="12" s="1"/>
  <c r="T1301" i="12" s="1"/>
  <c r="X1301" i="12" s="1"/>
  <c r="AD1301" i="12" s="1"/>
  <c r="F1305" i="12"/>
  <c r="L1305" i="12" s="1"/>
  <c r="R1305" i="12" s="1"/>
  <c r="V1305" i="12" s="1"/>
  <c r="AB1305" i="12" s="1"/>
  <c r="G1305" i="12"/>
  <c r="M1305" i="12" s="1"/>
  <c r="S1305" i="12" s="1"/>
  <c r="W1305" i="12" s="1"/>
  <c r="AC1305" i="12" s="1"/>
  <c r="H1305" i="12"/>
  <c r="N1305" i="12" s="1"/>
  <c r="T1305" i="12" s="1"/>
  <c r="X1305" i="12" s="1"/>
  <c r="AD1305" i="12" s="1"/>
  <c r="F1309" i="12"/>
  <c r="L1309" i="12" s="1"/>
  <c r="R1309" i="12" s="1"/>
  <c r="V1309" i="12" s="1"/>
  <c r="AB1309" i="12" s="1"/>
  <c r="G1309" i="12"/>
  <c r="M1309" i="12" s="1"/>
  <c r="S1309" i="12" s="1"/>
  <c r="W1309" i="12" s="1"/>
  <c r="AC1309" i="12" s="1"/>
  <c r="H1309" i="12"/>
  <c r="N1309" i="12" s="1"/>
  <c r="T1309" i="12" s="1"/>
  <c r="X1309" i="12" s="1"/>
  <c r="AD1309" i="12" s="1"/>
  <c r="F1313" i="12"/>
  <c r="L1313" i="12" s="1"/>
  <c r="R1313" i="12" s="1"/>
  <c r="V1313" i="12" s="1"/>
  <c r="AB1313" i="12" s="1"/>
  <c r="G1313" i="12"/>
  <c r="M1313" i="12" s="1"/>
  <c r="S1313" i="12" s="1"/>
  <c r="W1313" i="12" s="1"/>
  <c r="AC1313" i="12" s="1"/>
  <c r="H1313" i="12"/>
  <c r="N1313" i="12" s="1"/>
  <c r="T1313" i="12" s="1"/>
  <c r="X1313" i="12" s="1"/>
  <c r="AD1313" i="12" s="1"/>
  <c r="F1317" i="12"/>
  <c r="L1317" i="12" s="1"/>
  <c r="R1317" i="12" s="1"/>
  <c r="V1317" i="12" s="1"/>
  <c r="AB1317" i="12" s="1"/>
  <c r="G1317" i="12"/>
  <c r="M1317" i="12" s="1"/>
  <c r="S1317" i="12" s="1"/>
  <c r="W1317" i="12" s="1"/>
  <c r="AC1317" i="12" s="1"/>
  <c r="H1317" i="12"/>
  <c r="N1317" i="12" s="1"/>
  <c r="T1317" i="12" s="1"/>
  <c r="X1317" i="12" s="1"/>
  <c r="AD1317" i="12" s="1"/>
  <c r="F1321" i="12"/>
  <c r="L1321" i="12" s="1"/>
  <c r="R1321" i="12" s="1"/>
  <c r="V1321" i="12" s="1"/>
  <c r="AB1321" i="12" s="1"/>
  <c r="G1321" i="12"/>
  <c r="M1321" i="12" s="1"/>
  <c r="S1321" i="12" s="1"/>
  <c r="W1321" i="12" s="1"/>
  <c r="AC1321" i="12" s="1"/>
  <c r="H1321" i="12"/>
  <c r="N1321" i="12" s="1"/>
  <c r="T1321" i="12" s="1"/>
  <c r="X1321" i="12" s="1"/>
  <c r="AD1321" i="12" s="1"/>
  <c r="F1325" i="12"/>
  <c r="L1325" i="12" s="1"/>
  <c r="R1325" i="12" s="1"/>
  <c r="V1325" i="12" s="1"/>
  <c r="AB1325" i="12" s="1"/>
  <c r="G1325" i="12"/>
  <c r="M1325" i="12" s="1"/>
  <c r="S1325" i="12" s="1"/>
  <c r="W1325" i="12" s="1"/>
  <c r="AC1325" i="12" s="1"/>
  <c r="H1325" i="12"/>
  <c r="N1325" i="12" s="1"/>
  <c r="T1325" i="12" s="1"/>
  <c r="X1325" i="12" s="1"/>
  <c r="AD1325" i="12" s="1"/>
  <c r="F1329" i="12"/>
  <c r="L1329" i="12" s="1"/>
  <c r="R1329" i="12" s="1"/>
  <c r="V1329" i="12" s="1"/>
  <c r="AB1329" i="12" s="1"/>
  <c r="G1329" i="12"/>
  <c r="M1329" i="12" s="1"/>
  <c r="S1329" i="12" s="1"/>
  <c r="W1329" i="12" s="1"/>
  <c r="AC1329" i="12" s="1"/>
  <c r="H1329" i="12"/>
  <c r="N1329" i="12" s="1"/>
  <c r="T1329" i="12" s="1"/>
  <c r="X1329" i="12" s="1"/>
  <c r="AD1329" i="12" s="1"/>
  <c r="F1333" i="12"/>
  <c r="L1333" i="12" s="1"/>
  <c r="R1333" i="12" s="1"/>
  <c r="V1333" i="12" s="1"/>
  <c r="AB1333" i="12" s="1"/>
  <c r="G1333" i="12"/>
  <c r="M1333" i="12" s="1"/>
  <c r="S1333" i="12" s="1"/>
  <c r="W1333" i="12" s="1"/>
  <c r="AC1333" i="12" s="1"/>
  <c r="H1333" i="12"/>
  <c r="N1333" i="12" s="1"/>
  <c r="T1333" i="12" s="1"/>
  <c r="X1333" i="12" s="1"/>
  <c r="AD1333" i="12" s="1"/>
  <c r="F1337" i="12"/>
  <c r="L1337" i="12" s="1"/>
  <c r="R1337" i="12" s="1"/>
  <c r="V1337" i="12" s="1"/>
  <c r="AB1337" i="12" s="1"/>
  <c r="G1337" i="12"/>
  <c r="M1337" i="12" s="1"/>
  <c r="S1337" i="12" s="1"/>
  <c r="W1337" i="12" s="1"/>
  <c r="AC1337" i="12" s="1"/>
  <c r="H1337" i="12"/>
  <c r="N1337" i="12" s="1"/>
  <c r="T1337" i="12" s="1"/>
  <c r="X1337" i="12" s="1"/>
  <c r="AD1337" i="12" s="1"/>
  <c r="F1341" i="12"/>
  <c r="L1341" i="12" s="1"/>
  <c r="R1341" i="12" s="1"/>
  <c r="V1341" i="12" s="1"/>
  <c r="AB1341" i="12" s="1"/>
  <c r="G1341" i="12"/>
  <c r="M1341" i="12" s="1"/>
  <c r="S1341" i="12" s="1"/>
  <c r="W1341" i="12" s="1"/>
  <c r="AC1341" i="12" s="1"/>
  <c r="H1341" i="12"/>
  <c r="N1341" i="12" s="1"/>
  <c r="T1341" i="12" s="1"/>
  <c r="X1341" i="12" s="1"/>
  <c r="AD1341" i="12" s="1"/>
  <c r="F1345" i="12"/>
  <c r="L1345" i="12" s="1"/>
  <c r="R1345" i="12" s="1"/>
  <c r="V1345" i="12" s="1"/>
  <c r="AB1345" i="12" s="1"/>
  <c r="G1345" i="12"/>
  <c r="M1345" i="12" s="1"/>
  <c r="S1345" i="12" s="1"/>
  <c r="W1345" i="12" s="1"/>
  <c r="AC1345" i="12" s="1"/>
  <c r="H1345" i="12"/>
  <c r="N1345" i="12" s="1"/>
  <c r="T1345" i="12" s="1"/>
  <c r="X1345" i="12" s="1"/>
  <c r="AD1345" i="12" s="1"/>
  <c r="F1353" i="12"/>
  <c r="L1353" i="12" s="1"/>
  <c r="R1353" i="12" s="1"/>
  <c r="V1353" i="12" s="1"/>
  <c r="AB1353" i="12" s="1"/>
  <c r="G1353" i="12"/>
  <c r="M1353" i="12" s="1"/>
  <c r="S1353" i="12" s="1"/>
  <c r="W1353" i="12" s="1"/>
  <c r="AC1353" i="12" s="1"/>
  <c r="H1353" i="12"/>
  <c r="N1353" i="12" s="1"/>
  <c r="T1353" i="12" s="1"/>
  <c r="X1353" i="12" s="1"/>
  <c r="AD1353" i="12" s="1"/>
  <c r="F1371" i="12"/>
  <c r="L1371" i="12" s="1"/>
  <c r="R1371" i="12" s="1"/>
  <c r="V1371" i="12" s="1"/>
  <c r="AB1371" i="12" s="1"/>
  <c r="G1371" i="12"/>
  <c r="M1371" i="12" s="1"/>
  <c r="S1371" i="12" s="1"/>
  <c r="W1371" i="12" s="1"/>
  <c r="AC1371" i="12" s="1"/>
  <c r="H1371" i="12"/>
  <c r="N1371" i="12" s="1"/>
  <c r="T1371" i="12" s="1"/>
  <c r="X1371" i="12" s="1"/>
  <c r="AD1371" i="12" s="1"/>
  <c r="F1376" i="12"/>
  <c r="L1376" i="12" s="1"/>
  <c r="R1376" i="12" s="1"/>
  <c r="V1376" i="12" s="1"/>
  <c r="AB1376" i="12" s="1"/>
  <c r="G1376" i="12"/>
  <c r="M1376" i="12" s="1"/>
  <c r="S1376" i="12" s="1"/>
  <c r="W1376" i="12" s="1"/>
  <c r="AC1376" i="12" s="1"/>
  <c r="H1376" i="12"/>
  <c r="N1376" i="12" s="1"/>
  <c r="T1376" i="12" s="1"/>
  <c r="X1376" i="12" s="1"/>
  <c r="AD1376" i="12" s="1"/>
  <c r="F1386" i="12"/>
  <c r="L1386" i="12" s="1"/>
  <c r="R1386" i="12" s="1"/>
  <c r="V1386" i="12" s="1"/>
  <c r="AB1386" i="12" s="1"/>
  <c r="G1386" i="12"/>
  <c r="M1386" i="12" s="1"/>
  <c r="S1386" i="12" s="1"/>
  <c r="W1386" i="12" s="1"/>
  <c r="AC1386" i="12" s="1"/>
  <c r="H1386" i="12"/>
  <c r="N1386" i="12" s="1"/>
  <c r="T1386" i="12" s="1"/>
  <c r="X1386" i="12" s="1"/>
  <c r="AD1386" i="12" s="1"/>
  <c r="F1390" i="12"/>
  <c r="L1390" i="12" s="1"/>
  <c r="R1390" i="12" s="1"/>
  <c r="V1390" i="12" s="1"/>
  <c r="AB1390" i="12" s="1"/>
  <c r="G1390" i="12"/>
  <c r="M1390" i="12" s="1"/>
  <c r="S1390" i="12" s="1"/>
  <c r="W1390" i="12" s="1"/>
  <c r="AC1390" i="12" s="1"/>
  <c r="H1390" i="12"/>
  <c r="N1390" i="12" s="1"/>
  <c r="T1390" i="12" s="1"/>
  <c r="X1390" i="12" s="1"/>
  <c r="AD1390" i="12" s="1"/>
  <c r="F1429" i="12"/>
  <c r="L1429" i="12" s="1"/>
  <c r="R1429" i="12" s="1"/>
  <c r="V1429" i="12" s="1"/>
  <c r="AB1429" i="12" s="1"/>
  <c r="G1429" i="12"/>
  <c r="M1429" i="12" s="1"/>
  <c r="S1429" i="12" s="1"/>
  <c r="W1429" i="12" s="1"/>
  <c r="AC1429" i="12" s="1"/>
  <c r="H1429" i="12"/>
  <c r="N1429" i="12" s="1"/>
  <c r="T1429" i="12" s="1"/>
  <c r="X1429" i="12" s="1"/>
  <c r="AD1429" i="12" s="1"/>
  <c r="F1432" i="12"/>
  <c r="L1432" i="12" s="1"/>
  <c r="R1432" i="12" s="1"/>
  <c r="V1432" i="12" s="1"/>
  <c r="AB1432" i="12" s="1"/>
  <c r="G1432" i="12"/>
  <c r="M1432" i="12" s="1"/>
  <c r="S1432" i="12" s="1"/>
  <c r="W1432" i="12" s="1"/>
  <c r="AC1432" i="12" s="1"/>
  <c r="H1432" i="12"/>
  <c r="N1432" i="12" s="1"/>
  <c r="T1432" i="12" s="1"/>
  <c r="X1432" i="12" s="1"/>
  <c r="AD1432" i="12" s="1"/>
  <c r="F1436" i="12"/>
  <c r="L1436" i="12" s="1"/>
  <c r="R1436" i="12" s="1"/>
  <c r="V1436" i="12" s="1"/>
  <c r="AB1436" i="12" s="1"/>
  <c r="G1436" i="12"/>
  <c r="M1436" i="12" s="1"/>
  <c r="S1436" i="12" s="1"/>
  <c r="W1436" i="12" s="1"/>
  <c r="AC1436" i="12" s="1"/>
  <c r="H1436" i="12"/>
  <c r="N1436" i="12" s="1"/>
  <c r="T1436" i="12" s="1"/>
  <c r="X1436" i="12" s="1"/>
  <c r="AD1436" i="12" s="1"/>
  <c r="F1440" i="12"/>
  <c r="L1440" i="12" s="1"/>
  <c r="R1440" i="12" s="1"/>
  <c r="V1440" i="12" s="1"/>
  <c r="AB1440" i="12" s="1"/>
  <c r="G1440" i="12"/>
  <c r="M1440" i="12" s="1"/>
  <c r="S1440" i="12" s="1"/>
  <c r="W1440" i="12" s="1"/>
  <c r="AC1440" i="12" s="1"/>
  <c r="H1440" i="12"/>
  <c r="N1440" i="12" s="1"/>
  <c r="T1440" i="12" s="1"/>
  <c r="X1440" i="12" s="1"/>
  <c r="AD1440" i="12" s="1"/>
  <c r="F1444" i="12"/>
  <c r="L1444" i="12" s="1"/>
  <c r="R1444" i="12" s="1"/>
  <c r="V1444" i="12" s="1"/>
  <c r="AB1444" i="12" s="1"/>
  <c r="G1444" i="12"/>
  <c r="M1444" i="12" s="1"/>
  <c r="S1444" i="12" s="1"/>
  <c r="W1444" i="12" s="1"/>
  <c r="AC1444" i="12" s="1"/>
  <c r="H1444" i="12"/>
  <c r="N1444" i="12" s="1"/>
  <c r="T1444" i="12" s="1"/>
  <c r="X1444" i="12" s="1"/>
  <c r="AD1444" i="12" s="1"/>
  <c r="F1457" i="12"/>
  <c r="L1457" i="12" s="1"/>
  <c r="R1457" i="12" s="1"/>
  <c r="V1457" i="12" s="1"/>
  <c r="AB1457" i="12" s="1"/>
  <c r="G1457" i="12"/>
  <c r="M1457" i="12" s="1"/>
  <c r="S1457" i="12" s="1"/>
  <c r="W1457" i="12" s="1"/>
  <c r="AC1457" i="12" s="1"/>
  <c r="H1457" i="12"/>
  <c r="N1457" i="12" s="1"/>
  <c r="T1457" i="12" s="1"/>
  <c r="X1457" i="12" s="1"/>
  <c r="AD1457" i="12" s="1"/>
  <c r="F1473" i="12"/>
  <c r="L1473" i="12" s="1"/>
  <c r="R1473" i="12" s="1"/>
  <c r="V1473" i="12" s="1"/>
  <c r="AB1473" i="12" s="1"/>
  <c r="G1473" i="12"/>
  <c r="M1473" i="12" s="1"/>
  <c r="S1473" i="12" s="1"/>
  <c r="W1473" i="12" s="1"/>
  <c r="AC1473" i="12" s="1"/>
  <c r="H1473" i="12"/>
  <c r="N1473" i="12" s="1"/>
  <c r="T1473" i="12" s="1"/>
  <c r="X1473" i="12" s="1"/>
  <c r="AD1473" i="12" s="1"/>
  <c r="F1477" i="12"/>
  <c r="L1477" i="12" s="1"/>
  <c r="R1477" i="12" s="1"/>
  <c r="V1477" i="12" s="1"/>
  <c r="AB1477" i="12" s="1"/>
  <c r="G1477" i="12"/>
  <c r="M1477" i="12" s="1"/>
  <c r="S1477" i="12" s="1"/>
  <c r="W1477" i="12" s="1"/>
  <c r="AC1477" i="12" s="1"/>
  <c r="H1477" i="12"/>
  <c r="N1477" i="12" s="1"/>
  <c r="T1477" i="12" s="1"/>
  <c r="X1477" i="12" s="1"/>
  <c r="AD1477" i="12" s="1"/>
  <c r="F1485" i="12"/>
  <c r="L1485" i="12" s="1"/>
  <c r="R1485" i="12" s="1"/>
  <c r="V1485" i="12" s="1"/>
  <c r="AB1485" i="12" s="1"/>
  <c r="G1485" i="12"/>
  <c r="M1485" i="12" s="1"/>
  <c r="S1485" i="12" s="1"/>
  <c r="W1485" i="12" s="1"/>
  <c r="AC1485" i="12" s="1"/>
  <c r="H1485" i="12"/>
  <c r="N1485" i="12" s="1"/>
  <c r="T1485" i="12" s="1"/>
  <c r="X1485" i="12" s="1"/>
  <c r="AD1485" i="12" s="1"/>
  <c r="F1489" i="12"/>
  <c r="L1489" i="12" s="1"/>
  <c r="R1489" i="12" s="1"/>
  <c r="V1489" i="12" s="1"/>
  <c r="AB1489" i="12" s="1"/>
  <c r="G1489" i="12"/>
  <c r="M1489" i="12" s="1"/>
  <c r="S1489" i="12" s="1"/>
  <c r="W1489" i="12" s="1"/>
  <c r="AC1489" i="12" s="1"/>
  <c r="H1489" i="12"/>
  <c r="N1489" i="12" s="1"/>
  <c r="T1489" i="12" s="1"/>
  <c r="X1489" i="12" s="1"/>
  <c r="AD1489" i="12" s="1"/>
  <c r="F1499" i="12"/>
  <c r="L1499" i="12" s="1"/>
  <c r="R1499" i="12" s="1"/>
  <c r="V1499" i="12" s="1"/>
  <c r="AB1499" i="12" s="1"/>
  <c r="G1499" i="12"/>
  <c r="M1499" i="12" s="1"/>
  <c r="S1499" i="12" s="1"/>
  <c r="W1499" i="12" s="1"/>
  <c r="AC1499" i="12" s="1"/>
  <c r="H1499" i="12"/>
  <c r="N1499" i="12" s="1"/>
  <c r="T1499" i="12" s="1"/>
  <c r="X1499" i="12" s="1"/>
  <c r="AD1499" i="12" s="1"/>
  <c r="F1503" i="12"/>
  <c r="L1503" i="12" s="1"/>
  <c r="R1503" i="12" s="1"/>
  <c r="V1503" i="12" s="1"/>
  <c r="AB1503" i="12" s="1"/>
  <c r="G1503" i="12"/>
  <c r="M1503" i="12" s="1"/>
  <c r="S1503" i="12" s="1"/>
  <c r="W1503" i="12" s="1"/>
  <c r="AC1503" i="12" s="1"/>
  <c r="H1503" i="12"/>
  <c r="N1503" i="12" s="1"/>
  <c r="T1503" i="12" s="1"/>
  <c r="X1503" i="12" s="1"/>
  <c r="AD1503" i="12" s="1"/>
  <c r="F1507" i="12"/>
  <c r="L1507" i="12" s="1"/>
  <c r="R1507" i="12" s="1"/>
  <c r="V1507" i="12" s="1"/>
  <c r="AB1507" i="12" s="1"/>
  <c r="G1507" i="12"/>
  <c r="M1507" i="12" s="1"/>
  <c r="S1507" i="12" s="1"/>
  <c r="W1507" i="12" s="1"/>
  <c r="AC1507" i="12" s="1"/>
  <c r="H1507" i="12"/>
  <c r="N1507" i="12" s="1"/>
  <c r="T1507" i="12" s="1"/>
  <c r="X1507" i="12" s="1"/>
  <c r="AD1507" i="12" s="1"/>
  <c r="F1511" i="12"/>
  <c r="L1511" i="12" s="1"/>
  <c r="R1511" i="12" s="1"/>
  <c r="V1511" i="12" s="1"/>
  <c r="AB1511" i="12" s="1"/>
  <c r="G1511" i="12"/>
  <c r="M1511" i="12" s="1"/>
  <c r="S1511" i="12" s="1"/>
  <c r="W1511" i="12" s="1"/>
  <c r="AC1511" i="12" s="1"/>
  <c r="H1511" i="12"/>
  <c r="N1511" i="12" s="1"/>
  <c r="T1511" i="12" s="1"/>
  <c r="X1511" i="12" s="1"/>
  <c r="AD1511" i="12" s="1"/>
  <c r="F1520" i="12"/>
  <c r="L1520" i="12" s="1"/>
  <c r="R1520" i="12" s="1"/>
  <c r="V1520" i="12" s="1"/>
  <c r="AB1520" i="12" s="1"/>
  <c r="G1520" i="12"/>
  <c r="M1520" i="12" s="1"/>
  <c r="S1520" i="12" s="1"/>
  <c r="W1520" i="12" s="1"/>
  <c r="AC1520" i="12" s="1"/>
  <c r="H1520" i="12"/>
  <c r="N1520" i="12" s="1"/>
  <c r="T1520" i="12" s="1"/>
  <c r="X1520" i="12" s="1"/>
  <c r="AD1520" i="12" s="1"/>
  <c r="F1524" i="12"/>
  <c r="L1524" i="12" s="1"/>
  <c r="R1524" i="12" s="1"/>
  <c r="V1524" i="12" s="1"/>
  <c r="AB1524" i="12" s="1"/>
  <c r="G1524" i="12"/>
  <c r="M1524" i="12" s="1"/>
  <c r="S1524" i="12" s="1"/>
  <c r="W1524" i="12" s="1"/>
  <c r="AC1524" i="12" s="1"/>
  <c r="H1524" i="12"/>
  <c r="N1524" i="12" s="1"/>
  <c r="T1524" i="12" s="1"/>
  <c r="X1524" i="12" s="1"/>
  <c r="AD1524" i="12" s="1"/>
  <c r="F1531" i="12"/>
  <c r="L1531" i="12" s="1"/>
  <c r="R1531" i="12" s="1"/>
  <c r="V1531" i="12" s="1"/>
  <c r="AB1531" i="12" s="1"/>
  <c r="G1531" i="12"/>
  <c r="M1531" i="12" s="1"/>
  <c r="S1531" i="12" s="1"/>
  <c r="W1531" i="12" s="1"/>
  <c r="AC1531" i="12" s="1"/>
  <c r="H1531" i="12"/>
  <c r="N1531" i="12" s="1"/>
  <c r="T1531" i="12" s="1"/>
  <c r="X1531" i="12" s="1"/>
  <c r="AD1531" i="12" s="1"/>
  <c r="F1535" i="12"/>
  <c r="L1535" i="12" s="1"/>
  <c r="R1535" i="12" s="1"/>
  <c r="V1535" i="12" s="1"/>
  <c r="AB1535" i="12" s="1"/>
  <c r="G1535" i="12"/>
  <c r="M1535" i="12" s="1"/>
  <c r="S1535" i="12" s="1"/>
  <c r="W1535" i="12" s="1"/>
  <c r="AC1535" i="12" s="1"/>
  <c r="H1535" i="12"/>
  <c r="N1535" i="12" s="1"/>
  <c r="T1535" i="12" s="1"/>
  <c r="X1535" i="12" s="1"/>
  <c r="AD1535" i="12" s="1"/>
  <c r="F1539" i="12"/>
  <c r="L1539" i="12" s="1"/>
  <c r="R1539" i="12" s="1"/>
  <c r="V1539" i="12" s="1"/>
  <c r="AB1539" i="12" s="1"/>
  <c r="G1539" i="12"/>
  <c r="M1539" i="12" s="1"/>
  <c r="S1539" i="12" s="1"/>
  <c r="W1539" i="12" s="1"/>
  <c r="AC1539" i="12" s="1"/>
  <c r="H1539" i="12"/>
  <c r="N1539" i="12" s="1"/>
  <c r="T1539" i="12" s="1"/>
  <c r="X1539" i="12" s="1"/>
  <c r="AD1539" i="12" s="1"/>
  <c r="F1543" i="12"/>
  <c r="L1543" i="12" s="1"/>
  <c r="R1543" i="12" s="1"/>
  <c r="V1543" i="12" s="1"/>
  <c r="AB1543" i="12" s="1"/>
  <c r="G1543" i="12"/>
  <c r="M1543" i="12" s="1"/>
  <c r="S1543" i="12" s="1"/>
  <c r="W1543" i="12" s="1"/>
  <c r="AC1543" i="12" s="1"/>
  <c r="H1543" i="12"/>
  <c r="N1543" i="12" s="1"/>
  <c r="T1543" i="12" s="1"/>
  <c r="X1543" i="12" s="1"/>
  <c r="AD1543" i="12" s="1"/>
  <c r="F1551" i="12"/>
  <c r="L1551" i="12" s="1"/>
  <c r="R1551" i="12" s="1"/>
  <c r="V1551" i="12" s="1"/>
  <c r="AB1551" i="12" s="1"/>
  <c r="G1551" i="12"/>
  <c r="M1551" i="12" s="1"/>
  <c r="S1551" i="12" s="1"/>
  <c r="W1551" i="12" s="1"/>
  <c r="AC1551" i="12" s="1"/>
  <c r="H1551" i="12"/>
  <c r="N1551" i="12" s="1"/>
  <c r="T1551" i="12" s="1"/>
  <c r="X1551" i="12" s="1"/>
  <c r="AD1551" i="12" s="1"/>
  <c r="F1555" i="12"/>
  <c r="L1555" i="12" s="1"/>
  <c r="R1555" i="12" s="1"/>
  <c r="V1555" i="12" s="1"/>
  <c r="AB1555" i="12" s="1"/>
  <c r="G1555" i="12"/>
  <c r="M1555" i="12" s="1"/>
  <c r="S1555" i="12" s="1"/>
  <c r="W1555" i="12" s="1"/>
  <c r="AC1555" i="12" s="1"/>
  <c r="H1555" i="12"/>
  <c r="N1555" i="12" s="1"/>
  <c r="T1555" i="12" s="1"/>
  <c r="X1555" i="12" s="1"/>
  <c r="AD1555" i="12" s="1"/>
  <c r="F1563" i="12"/>
  <c r="L1563" i="12" s="1"/>
  <c r="R1563" i="12" s="1"/>
  <c r="V1563" i="12" s="1"/>
  <c r="AB1563" i="12" s="1"/>
  <c r="G1563" i="12"/>
  <c r="M1563" i="12" s="1"/>
  <c r="S1563" i="12" s="1"/>
  <c r="W1563" i="12" s="1"/>
  <c r="AC1563" i="12" s="1"/>
  <c r="H1563" i="12"/>
  <c r="N1563" i="12" s="1"/>
  <c r="T1563" i="12" s="1"/>
  <c r="X1563" i="12" s="1"/>
  <c r="AD1563" i="12" s="1"/>
  <c r="F1568" i="12"/>
  <c r="L1568" i="12" s="1"/>
  <c r="R1568" i="12" s="1"/>
  <c r="V1568" i="12" s="1"/>
  <c r="AB1568" i="12" s="1"/>
  <c r="G1568" i="12"/>
  <c r="M1568" i="12" s="1"/>
  <c r="S1568" i="12" s="1"/>
  <c r="W1568" i="12" s="1"/>
  <c r="AC1568" i="12" s="1"/>
  <c r="H1568" i="12"/>
  <c r="N1568" i="12" s="1"/>
  <c r="T1568" i="12" s="1"/>
  <c r="X1568" i="12" s="1"/>
  <c r="AD1568" i="12" s="1"/>
  <c r="F1571" i="12"/>
  <c r="L1571" i="12" s="1"/>
  <c r="R1571" i="12" s="1"/>
  <c r="V1571" i="12" s="1"/>
  <c r="AB1571" i="12" s="1"/>
  <c r="G1571" i="12"/>
  <c r="M1571" i="12" s="1"/>
  <c r="S1571" i="12" s="1"/>
  <c r="W1571" i="12" s="1"/>
  <c r="AC1571" i="12" s="1"/>
  <c r="H1571" i="12"/>
  <c r="N1571" i="12" s="1"/>
  <c r="T1571" i="12" s="1"/>
  <c r="X1571" i="12" s="1"/>
  <c r="AD1571" i="12" s="1"/>
  <c r="F1574" i="12"/>
  <c r="L1574" i="12" s="1"/>
  <c r="R1574" i="12" s="1"/>
  <c r="V1574" i="12" s="1"/>
  <c r="AB1574" i="12" s="1"/>
  <c r="G1574" i="12"/>
  <c r="M1574" i="12" s="1"/>
  <c r="S1574" i="12" s="1"/>
  <c r="W1574" i="12" s="1"/>
  <c r="AC1574" i="12" s="1"/>
  <c r="H1574" i="12"/>
  <c r="N1574" i="12" s="1"/>
  <c r="T1574" i="12" s="1"/>
  <c r="X1574" i="12" s="1"/>
  <c r="AD1574" i="12" s="1"/>
  <c r="F1579" i="12"/>
  <c r="L1579" i="12" s="1"/>
  <c r="R1579" i="12" s="1"/>
  <c r="V1579" i="12" s="1"/>
  <c r="AB1579" i="12" s="1"/>
  <c r="G1579" i="12"/>
  <c r="M1579" i="12" s="1"/>
  <c r="S1579" i="12" s="1"/>
  <c r="W1579" i="12" s="1"/>
  <c r="AC1579" i="12" s="1"/>
  <c r="H1579" i="12"/>
  <c r="N1579" i="12" s="1"/>
  <c r="T1579" i="12" s="1"/>
  <c r="X1579" i="12" s="1"/>
  <c r="AD1579" i="12" s="1"/>
  <c r="F1583" i="12"/>
  <c r="L1583" i="12" s="1"/>
  <c r="R1583" i="12" s="1"/>
  <c r="V1583" i="12" s="1"/>
  <c r="AB1583" i="12" s="1"/>
  <c r="G1583" i="12"/>
  <c r="M1583" i="12" s="1"/>
  <c r="S1583" i="12" s="1"/>
  <c r="W1583" i="12" s="1"/>
  <c r="AC1583" i="12" s="1"/>
  <c r="H1583" i="12"/>
  <c r="N1583" i="12" s="1"/>
  <c r="T1583" i="12" s="1"/>
  <c r="X1583" i="12" s="1"/>
  <c r="AD1583" i="12" s="1"/>
  <c r="F1592" i="12"/>
  <c r="L1592" i="12" s="1"/>
  <c r="R1592" i="12" s="1"/>
  <c r="V1592" i="12" s="1"/>
  <c r="AB1592" i="12" s="1"/>
  <c r="G1592" i="12"/>
  <c r="M1592" i="12" s="1"/>
  <c r="S1592" i="12" s="1"/>
  <c r="W1592" i="12" s="1"/>
  <c r="AC1592" i="12" s="1"/>
  <c r="H1592" i="12"/>
  <c r="N1592" i="12" s="1"/>
  <c r="T1592" i="12" s="1"/>
  <c r="X1592" i="12" s="1"/>
  <c r="AD1592" i="12" s="1"/>
  <c r="F1608" i="12"/>
  <c r="L1608" i="12" s="1"/>
  <c r="R1608" i="12" s="1"/>
  <c r="V1608" i="12" s="1"/>
  <c r="AB1608" i="12" s="1"/>
  <c r="G1608" i="12"/>
  <c r="M1608" i="12" s="1"/>
  <c r="S1608" i="12" s="1"/>
  <c r="W1608" i="12" s="1"/>
  <c r="AC1608" i="12" s="1"/>
  <c r="H1608" i="12"/>
  <c r="N1608" i="12" s="1"/>
  <c r="T1608" i="12" s="1"/>
  <c r="X1608" i="12" s="1"/>
  <c r="AD1608" i="12" s="1"/>
  <c r="F1614" i="12"/>
  <c r="L1614" i="12" s="1"/>
  <c r="R1614" i="12" s="1"/>
  <c r="V1614" i="12" s="1"/>
  <c r="AB1614" i="12" s="1"/>
  <c r="G1614" i="12"/>
  <c r="M1614" i="12" s="1"/>
  <c r="S1614" i="12" s="1"/>
  <c r="W1614" i="12" s="1"/>
  <c r="AC1614" i="12" s="1"/>
  <c r="H1614" i="12"/>
  <c r="N1614" i="12" s="1"/>
  <c r="T1614" i="12" s="1"/>
  <c r="X1614" i="12" s="1"/>
  <c r="AD1614" i="12" s="1"/>
  <c r="F1623" i="12"/>
  <c r="L1623" i="12" s="1"/>
  <c r="R1623" i="12" s="1"/>
  <c r="V1623" i="12" s="1"/>
  <c r="AB1623" i="12" s="1"/>
  <c r="G1623" i="12"/>
  <c r="M1623" i="12" s="1"/>
  <c r="S1623" i="12" s="1"/>
  <c r="W1623" i="12" s="1"/>
  <c r="AC1623" i="12" s="1"/>
  <c r="H1623" i="12"/>
  <c r="N1623" i="12" s="1"/>
  <c r="T1623" i="12" s="1"/>
  <c r="X1623" i="12" s="1"/>
  <c r="AD1623" i="12" s="1"/>
  <c r="F1627" i="12"/>
  <c r="L1627" i="12" s="1"/>
  <c r="R1627" i="12" s="1"/>
  <c r="V1627" i="12" s="1"/>
  <c r="AB1627" i="12" s="1"/>
  <c r="G1627" i="12"/>
  <c r="M1627" i="12" s="1"/>
  <c r="S1627" i="12" s="1"/>
  <c r="W1627" i="12" s="1"/>
  <c r="AC1627" i="12" s="1"/>
  <c r="H1627" i="12"/>
  <c r="N1627" i="12" s="1"/>
  <c r="T1627" i="12" s="1"/>
  <c r="X1627" i="12" s="1"/>
  <c r="AD1627" i="12" s="1"/>
  <c r="F1634" i="12"/>
  <c r="L1634" i="12" s="1"/>
  <c r="R1634" i="12" s="1"/>
  <c r="V1634" i="12" s="1"/>
  <c r="AB1634" i="12" s="1"/>
  <c r="G1634" i="12"/>
  <c r="M1634" i="12" s="1"/>
  <c r="S1634" i="12" s="1"/>
  <c r="W1634" i="12" s="1"/>
  <c r="AC1634" i="12" s="1"/>
  <c r="H1634" i="12"/>
  <c r="N1634" i="12" s="1"/>
  <c r="T1634" i="12" s="1"/>
  <c r="X1634" i="12" s="1"/>
  <c r="AD1634" i="12" s="1"/>
  <c r="F1638" i="12"/>
  <c r="L1638" i="12" s="1"/>
  <c r="R1638" i="12" s="1"/>
  <c r="V1638" i="12" s="1"/>
  <c r="AB1638" i="12" s="1"/>
  <c r="G1638" i="12"/>
  <c r="M1638" i="12" s="1"/>
  <c r="S1638" i="12" s="1"/>
  <c r="W1638" i="12" s="1"/>
  <c r="AC1638" i="12" s="1"/>
  <c r="H1638" i="12"/>
  <c r="N1638" i="12" s="1"/>
  <c r="T1638" i="12" s="1"/>
  <c r="X1638" i="12" s="1"/>
  <c r="AD1638" i="12" s="1"/>
  <c r="F1643" i="12"/>
  <c r="L1643" i="12" s="1"/>
  <c r="R1643" i="12" s="1"/>
  <c r="V1643" i="12" s="1"/>
  <c r="AB1643" i="12" s="1"/>
  <c r="G1643" i="12"/>
  <c r="M1643" i="12" s="1"/>
  <c r="S1643" i="12" s="1"/>
  <c r="W1643" i="12" s="1"/>
  <c r="AC1643" i="12" s="1"/>
  <c r="H1643" i="12"/>
  <c r="N1643" i="12" s="1"/>
  <c r="T1643" i="12" s="1"/>
  <c r="X1643" i="12" s="1"/>
  <c r="AD1643" i="12" s="1"/>
  <c r="F1648" i="12"/>
  <c r="L1648" i="12" s="1"/>
  <c r="R1648" i="12" s="1"/>
  <c r="V1648" i="12" s="1"/>
  <c r="AB1648" i="12" s="1"/>
  <c r="G1648" i="12"/>
  <c r="M1648" i="12" s="1"/>
  <c r="S1648" i="12" s="1"/>
  <c r="W1648" i="12" s="1"/>
  <c r="AC1648" i="12" s="1"/>
  <c r="H1648" i="12"/>
  <c r="N1648" i="12" s="1"/>
  <c r="T1648" i="12" s="1"/>
  <c r="X1648" i="12" s="1"/>
  <c r="AD1648" i="12" s="1"/>
  <c r="F1653" i="12"/>
  <c r="L1653" i="12" s="1"/>
  <c r="R1653" i="12" s="1"/>
  <c r="V1653" i="12" s="1"/>
  <c r="AB1653" i="12" s="1"/>
  <c r="G1653" i="12"/>
  <c r="M1653" i="12" s="1"/>
  <c r="S1653" i="12" s="1"/>
  <c r="W1653" i="12" s="1"/>
  <c r="AC1653" i="12" s="1"/>
  <c r="H1653" i="12"/>
  <c r="N1653" i="12" s="1"/>
  <c r="T1653" i="12" s="1"/>
  <c r="X1653" i="12" s="1"/>
  <c r="AD1653" i="12" s="1"/>
  <c r="F1657" i="12"/>
  <c r="L1657" i="12" s="1"/>
  <c r="R1657" i="12" s="1"/>
  <c r="V1657" i="12" s="1"/>
  <c r="AB1657" i="12" s="1"/>
  <c r="G1657" i="12"/>
  <c r="M1657" i="12" s="1"/>
  <c r="S1657" i="12" s="1"/>
  <c r="W1657" i="12" s="1"/>
  <c r="AC1657" i="12" s="1"/>
  <c r="H1657" i="12"/>
  <c r="N1657" i="12" s="1"/>
  <c r="T1657" i="12" s="1"/>
  <c r="X1657" i="12" s="1"/>
  <c r="AD1657" i="12" s="1"/>
  <c r="F1664" i="12"/>
  <c r="L1664" i="12" s="1"/>
  <c r="R1664" i="12" s="1"/>
  <c r="V1664" i="12" s="1"/>
  <c r="AB1664" i="12" s="1"/>
  <c r="G1664" i="12"/>
  <c r="M1664" i="12" s="1"/>
  <c r="S1664" i="12" s="1"/>
  <c r="W1664" i="12" s="1"/>
  <c r="AC1664" i="12" s="1"/>
  <c r="H1664" i="12"/>
  <c r="N1664" i="12" s="1"/>
  <c r="T1664" i="12" s="1"/>
  <c r="X1664" i="12" s="1"/>
  <c r="AD1664" i="12" s="1"/>
  <c r="F1669" i="12"/>
  <c r="L1669" i="12" s="1"/>
  <c r="R1669" i="12" s="1"/>
  <c r="V1669" i="12" s="1"/>
  <c r="AB1669" i="12" s="1"/>
  <c r="G1669" i="12"/>
  <c r="M1669" i="12" s="1"/>
  <c r="S1669" i="12" s="1"/>
  <c r="W1669" i="12" s="1"/>
  <c r="AC1669" i="12" s="1"/>
  <c r="H1669" i="12"/>
  <c r="N1669" i="12" s="1"/>
  <c r="T1669" i="12" s="1"/>
  <c r="X1669" i="12" s="1"/>
  <c r="AD1669" i="12" s="1"/>
  <c r="F1672" i="12"/>
  <c r="L1672" i="12" s="1"/>
  <c r="R1672" i="12" s="1"/>
  <c r="V1672" i="12" s="1"/>
  <c r="AB1672" i="12" s="1"/>
  <c r="G1672" i="12"/>
  <c r="M1672" i="12" s="1"/>
  <c r="S1672" i="12" s="1"/>
  <c r="W1672" i="12" s="1"/>
  <c r="AC1672" i="12" s="1"/>
  <c r="H1672" i="12"/>
  <c r="N1672" i="12" s="1"/>
  <c r="T1672" i="12" s="1"/>
  <c r="X1672" i="12" s="1"/>
  <c r="AD1672" i="12" s="1"/>
  <c r="F1675" i="12"/>
  <c r="L1675" i="12" s="1"/>
  <c r="R1675" i="12" s="1"/>
  <c r="V1675" i="12" s="1"/>
  <c r="AB1675" i="12" s="1"/>
  <c r="G1675" i="12"/>
  <c r="M1675" i="12" s="1"/>
  <c r="S1675" i="12" s="1"/>
  <c r="W1675" i="12" s="1"/>
  <c r="AC1675" i="12" s="1"/>
  <c r="H1675" i="12"/>
  <c r="N1675" i="12" s="1"/>
  <c r="T1675" i="12" s="1"/>
  <c r="X1675" i="12" s="1"/>
  <c r="AD1675" i="12" s="1"/>
  <c r="F1679" i="12"/>
  <c r="L1679" i="12" s="1"/>
  <c r="R1679" i="12" s="1"/>
  <c r="V1679" i="12" s="1"/>
  <c r="AB1679" i="12" s="1"/>
  <c r="G1679" i="12"/>
  <c r="M1679" i="12" s="1"/>
  <c r="S1679" i="12" s="1"/>
  <c r="W1679" i="12" s="1"/>
  <c r="AC1679" i="12" s="1"/>
  <c r="H1679" i="12"/>
  <c r="N1679" i="12" s="1"/>
  <c r="T1679" i="12" s="1"/>
  <c r="X1679" i="12" s="1"/>
  <c r="AD1679" i="12" s="1"/>
  <c r="F1684" i="12"/>
  <c r="L1684" i="12" s="1"/>
  <c r="R1684" i="12" s="1"/>
  <c r="V1684" i="12" s="1"/>
  <c r="AB1684" i="12" s="1"/>
  <c r="G1684" i="12"/>
  <c r="M1684" i="12" s="1"/>
  <c r="S1684" i="12" s="1"/>
  <c r="W1684" i="12" s="1"/>
  <c r="AC1684" i="12" s="1"/>
  <c r="H1684" i="12"/>
  <c r="N1684" i="12" s="1"/>
  <c r="T1684" i="12" s="1"/>
  <c r="X1684" i="12" s="1"/>
  <c r="AD1684" i="12" s="1"/>
  <c r="F1691" i="12"/>
  <c r="L1691" i="12" s="1"/>
  <c r="R1691" i="12" s="1"/>
  <c r="V1691" i="12" s="1"/>
  <c r="AB1691" i="12" s="1"/>
  <c r="G1691" i="12"/>
  <c r="M1691" i="12" s="1"/>
  <c r="S1691" i="12" s="1"/>
  <c r="W1691" i="12" s="1"/>
  <c r="AC1691" i="12" s="1"/>
  <c r="H1691" i="12"/>
  <c r="N1691" i="12" s="1"/>
  <c r="T1691" i="12" s="1"/>
  <c r="X1691" i="12" s="1"/>
  <c r="AD1691" i="12" s="1"/>
  <c r="F1695" i="12"/>
  <c r="L1695" i="12" s="1"/>
  <c r="R1695" i="12" s="1"/>
  <c r="V1695" i="12" s="1"/>
  <c r="AB1695" i="12" s="1"/>
  <c r="G1695" i="12"/>
  <c r="M1695" i="12" s="1"/>
  <c r="S1695" i="12" s="1"/>
  <c r="W1695" i="12" s="1"/>
  <c r="AC1695" i="12" s="1"/>
  <c r="H1695" i="12"/>
  <c r="N1695" i="12" s="1"/>
  <c r="T1695" i="12" s="1"/>
  <c r="X1695" i="12" s="1"/>
  <c r="AD1695" i="12" s="1"/>
  <c r="F1703" i="12"/>
  <c r="L1703" i="12" s="1"/>
  <c r="R1703" i="12" s="1"/>
  <c r="V1703" i="12" s="1"/>
  <c r="AB1703" i="12" s="1"/>
  <c r="G1703" i="12"/>
  <c r="M1703" i="12" s="1"/>
  <c r="S1703" i="12" s="1"/>
  <c r="W1703" i="12" s="1"/>
  <c r="AC1703" i="12" s="1"/>
  <c r="H1703" i="12"/>
  <c r="N1703" i="12" s="1"/>
  <c r="T1703" i="12" s="1"/>
  <c r="X1703" i="12" s="1"/>
  <c r="AD1703" i="12" s="1"/>
  <c r="F1708" i="12"/>
  <c r="L1708" i="12" s="1"/>
  <c r="R1708" i="12" s="1"/>
  <c r="V1708" i="12" s="1"/>
  <c r="AB1708" i="12" s="1"/>
  <c r="G1708" i="12"/>
  <c r="M1708" i="12" s="1"/>
  <c r="S1708" i="12" s="1"/>
  <c r="W1708" i="12" s="1"/>
  <c r="AC1708" i="12" s="1"/>
  <c r="H1708" i="12"/>
  <c r="N1708" i="12" s="1"/>
  <c r="T1708" i="12" s="1"/>
  <c r="X1708" i="12" s="1"/>
  <c r="AD1708" i="12" s="1"/>
  <c r="F1712" i="12"/>
  <c r="L1712" i="12" s="1"/>
  <c r="R1712" i="12" s="1"/>
  <c r="V1712" i="12" s="1"/>
  <c r="AB1712" i="12" s="1"/>
  <c r="G1712" i="12"/>
  <c r="M1712" i="12" s="1"/>
  <c r="S1712" i="12" s="1"/>
  <c r="W1712" i="12" s="1"/>
  <c r="AC1712" i="12" s="1"/>
  <c r="H1712" i="12"/>
  <c r="N1712" i="12" s="1"/>
  <c r="T1712" i="12" s="1"/>
  <c r="X1712" i="12" s="1"/>
  <c r="AD1712" i="12" s="1"/>
  <c r="F1724" i="12"/>
  <c r="L1724" i="12" s="1"/>
  <c r="R1724" i="12" s="1"/>
  <c r="V1724" i="12" s="1"/>
  <c r="AB1724" i="12" s="1"/>
  <c r="G1724" i="12"/>
  <c r="M1724" i="12" s="1"/>
  <c r="S1724" i="12" s="1"/>
  <c r="W1724" i="12" s="1"/>
  <c r="AC1724" i="12" s="1"/>
  <c r="H1724" i="12"/>
  <c r="N1724" i="12" s="1"/>
  <c r="T1724" i="12" s="1"/>
  <c r="X1724" i="12" s="1"/>
  <c r="AD1724" i="12" s="1"/>
  <c r="F1727" i="12"/>
  <c r="L1727" i="12" s="1"/>
  <c r="R1727" i="12" s="1"/>
  <c r="V1727" i="12" s="1"/>
  <c r="AB1727" i="12" s="1"/>
  <c r="G1727" i="12"/>
  <c r="M1727" i="12" s="1"/>
  <c r="S1727" i="12" s="1"/>
  <c r="W1727" i="12" s="1"/>
  <c r="AC1727" i="12" s="1"/>
  <c r="H1727" i="12"/>
  <c r="N1727" i="12" s="1"/>
  <c r="T1727" i="12" s="1"/>
  <c r="X1727" i="12" s="1"/>
  <c r="AD1727" i="12" s="1"/>
  <c r="F1733" i="12"/>
  <c r="L1733" i="12" s="1"/>
  <c r="R1733" i="12" s="1"/>
  <c r="V1733" i="12" s="1"/>
  <c r="AB1733" i="12" s="1"/>
  <c r="G1733" i="12"/>
  <c r="M1733" i="12" s="1"/>
  <c r="S1733" i="12" s="1"/>
  <c r="W1733" i="12" s="1"/>
  <c r="AC1733" i="12" s="1"/>
  <c r="H1733" i="12"/>
  <c r="N1733" i="12" s="1"/>
  <c r="T1733" i="12" s="1"/>
  <c r="X1733" i="12" s="1"/>
  <c r="AD1733" i="12" s="1"/>
  <c r="F1736" i="12"/>
  <c r="L1736" i="12" s="1"/>
  <c r="R1736" i="12" s="1"/>
  <c r="V1736" i="12" s="1"/>
  <c r="AB1736" i="12" s="1"/>
  <c r="G1736" i="12"/>
  <c r="M1736" i="12" s="1"/>
  <c r="S1736" i="12" s="1"/>
  <c r="W1736" i="12" s="1"/>
  <c r="AC1736" i="12" s="1"/>
  <c r="H1736" i="12"/>
  <c r="N1736" i="12" s="1"/>
  <c r="T1736" i="12" s="1"/>
  <c r="X1736" i="12" s="1"/>
  <c r="AD1736" i="12" s="1"/>
  <c r="F1739" i="12"/>
  <c r="L1739" i="12" s="1"/>
  <c r="R1739" i="12" s="1"/>
  <c r="V1739" i="12" s="1"/>
  <c r="AB1739" i="12" s="1"/>
  <c r="G1739" i="12"/>
  <c r="M1739" i="12" s="1"/>
  <c r="S1739" i="12" s="1"/>
  <c r="W1739" i="12" s="1"/>
  <c r="AC1739" i="12" s="1"/>
  <c r="H1739" i="12"/>
  <c r="N1739" i="12" s="1"/>
  <c r="T1739" i="12" s="1"/>
  <c r="X1739" i="12" s="1"/>
  <c r="AD1739" i="12" s="1"/>
  <c r="F1743" i="12"/>
  <c r="L1743" i="12" s="1"/>
  <c r="R1743" i="12" s="1"/>
  <c r="V1743" i="12" s="1"/>
  <c r="AB1743" i="12" s="1"/>
  <c r="G1743" i="12"/>
  <c r="M1743" i="12" s="1"/>
  <c r="S1743" i="12" s="1"/>
  <c r="W1743" i="12" s="1"/>
  <c r="AC1743" i="12" s="1"/>
  <c r="H1743" i="12"/>
  <c r="N1743" i="12" s="1"/>
  <c r="T1743" i="12" s="1"/>
  <c r="X1743" i="12" s="1"/>
  <c r="AD1743" i="12" s="1"/>
  <c r="F1746" i="12"/>
  <c r="L1746" i="12" s="1"/>
  <c r="R1746" i="12" s="1"/>
  <c r="V1746" i="12" s="1"/>
  <c r="AB1746" i="12" s="1"/>
  <c r="G1746" i="12"/>
  <c r="M1746" i="12" s="1"/>
  <c r="S1746" i="12" s="1"/>
  <c r="W1746" i="12" s="1"/>
  <c r="AC1746" i="12" s="1"/>
  <c r="H1746" i="12"/>
  <c r="N1746" i="12" s="1"/>
  <c r="T1746" i="12" s="1"/>
  <c r="X1746" i="12" s="1"/>
  <c r="AD1746" i="12" s="1"/>
  <c r="F1759" i="12"/>
  <c r="L1759" i="12" s="1"/>
  <c r="R1759" i="12" s="1"/>
  <c r="V1759" i="12" s="1"/>
  <c r="AB1759" i="12" s="1"/>
  <c r="G1759" i="12"/>
  <c r="M1759" i="12" s="1"/>
  <c r="S1759" i="12" s="1"/>
  <c r="W1759" i="12" s="1"/>
  <c r="AC1759" i="12" s="1"/>
  <c r="H1759" i="12"/>
  <c r="N1759" i="12" s="1"/>
  <c r="T1759" i="12" s="1"/>
  <c r="X1759" i="12" s="1"/>
  <c r="AD1759" i="12" s="1"/>
  <c r="F1763" i="12"/>
  <c r="L1763" i="12" s="1"/>
  <c r="R1763" i="12" s="1"/>
  <c r="V1763" i="12" s="1"/>
  <c r="AB1763" i="12" s="1"/>
  <c r="G1763" i="12"/>
  <c r="M1763" i="12" s="1"/>
  <c r="S1763" i="12" s="1"/>
  <c r="W1763" i="12" s="1"/>
  <c r="AC1763" i="12" s="1"/>
  <c r="H1763" i="12"/>
  <c r="N1763" i="12" s="1"/>
  <c r="T1763" i="12" s="1"/>
  <c r="X1763" i="12" s="1"/>
  <c r="AD1763" i="12" s="1"/>
  <c r="F1767" i="12"/>
  <c r="L1767" i="12" s="1"/>
  <c r="R1767" i="12" s="1"/>
  <c r="V1767" i="12" s="1"/>
  <c r="AB1767" i="12" s="1"/>
  <c r="G1767" i="12"/>
  <c r="M1767" i="12" s="1"/>
  <c r="S1767" i="12" s="1"/>
  <c r="W1767" i="12" s="1"/>
  <c r="AC1767" i="12" s="1"/>
  <c r="H1767" i="12"/>
  <c r="N1767" i="12" s="1"/>
  <c r="T1767" i="12" s="1"/>
  <c r="X1767" i="12" s="1"/>
  <c r="AD1767" i="12" s="1"/>
  <c r="F1775" i="12"/>
  <c r="L1775" i="12" s="1"/>
  <c r="R1775" i="12" s="1"/>
  <c r="V1775" i="12" s="1"/>
  <c r="AB1775" i="12" s="1"/>
  <c r="G1775" i="12"/>
  <c r="M1775" i="12" s="1"/>
  <c r="S1775" i="12" s="1"/>
  <c r="W1775" i="12" s="1"/>
  <c r="AC1775" i="12" s="1"/>
  <c r="H1775" i="12"/>
  <c r="N1775" i="12" s="1"/>
  <c r="T1775" i="12" s="1"/>
  <c r="X1775" i="12" s="1"/>
  <c r="AD1775" i="12" s="1"/>
  <c r="F1779" i="12"/>
  <c r="L1779" i="12" s="1"/>
  <c r="R1779" i="12" s="1"/>
  <c r="V1779" i="12" s="1"/>
  <c r="AB1779" i="12" s="1"/>
  <c r="G1779" i="12"/>
  <c r="M1779" i="12" s="1"/>
  <c r="S1779" i="12" s="1"/>
  <c r="W1779" i="12" s="1"/>
  <c r="AC1779" i="12" s="1"/>
  <c r="H1779" i="12"/>
  <c r="N1779" i="12" s="1"/>
  <c r="T1779" i="12" s="1"/>
  <c r="X1779" i="12" s="1"/>
  <c r="AD1779" i="12" s="1"/>
  <c r="F1783" i="12"/>
  <c r="L1783" i="12" s="1"/>
  <c r="R1783" i="12" s="1"/>
  <c r="V1783" i="12" s="1"/>
  <c r="AB1783" i="12" s="1"/>
  <c r="G1783" i="12"/>
  <c r="M1783" i="12" s="1"/>
  <c r="S1783" i="12" s="1"/>
  <c r="W1783" i="12" s="1"/>
  <c r="AC1783" i="12" s="1"/>
  <c r="H1783" i="12"/>
  <c r="N1783" i="12" s="1"/>
  <c r="T1783" i="12" s="1"/>
  <c r="X1783" i="12" s="1"/>
  <c r="AD1783" i="12" s="1"/>
  <c r="F1787" i="12"/>
  <c r="L1787" i="12" s="1"/>
  <c r="R1787" i="12" s="1"/>
  <c r="V1787" i="12" s="1"/>
  <c r="AB1787" i="12" s="1"/>
  <c r="G1787" i="12"/>
  <c r="M1787" i="12" s="1"/>
  <c r="S1787" i="12" s="1"/>
  <c r="W1787" i="12" s="1"/>
  <c r="AC1787" i="12" s="1"/>
  <c r="H1787" i="12"/>
  <c r="N1787" i="12" s="1"/>
  <c r="T1787" i="12" s="1"/>
  <c r="X1787" i="12" s="1"/>
  <c r="AD1787" i="12" s="1"/>
  <c r="F1794" i="12"/>
  <c r="L1794" i="12" s="1"/>
  <c r="R1794" i="12" s="1"/>
  <c r="V1794" i="12" s="1"/>
  <c r="AB1794" i="12" s="1"/>
  <c r="G1794" i="12"/>
  <c r="M1794" i="12" s="1"/>
  <c r="S1794" i="12" s="1"/>
  <c r="W1794" i="12" s="1"/>
  <c r="AC1794" i="12" s="1"/>
  <c r="H1794" i="12"/>
  <c r="N1794" i="12" s="1"/>
  <c r="T1794" i="12" s="1"/>
  <c r="X1794" i="12" s="1"/>
  <c r="AD1794" i="12" s="1"/>
  <c r="F1798" i="12"/>
  <c r="L1798" i="12" s="1"/>
  <c r="R1798" i="12" s="1"/>
  <c r="V1798" i="12" s="1"/>
  <c r="AB1798" i="12" s="1"/>
  <c r="G1798" i="12"/>
  <c r="M1798" i="12" s="1"/>
  <c r="S1798" i="12" s="1"/>
  <c r="W1798" i="12" s="1"/>
  <c r="AC1798" i="12" s="1"/>
  <c r="H1798" i="12"/>
  <c r="N1798" i="12" s="1"/>
  <c r="T1798" i="12" s="1"/>
  <c r="X1798" i="12" s="1"/>
  <c r="AD1798" i="12" s="1"/>
  <c r="F1801" i="12"/>
  <c r="L1801" i="12" s="1"/>
  <c r="R1801" i="12" s="1"/>
  <c r="V1801" i="12" s="1"/>
  <c r="AB1801" i="12" s="1"/>
  <c r="G1801" i="12"/>
  <c r="M1801" i="12" s="1"/>
  <c r="S1801" i="12" s="1"/>
  <c r="W1801" i="12" s="1"/>
  <c r="AC1801" i="12" s="1"/>
  <c r="H1801" i="12"/>
  <c r="N1801" i="12" s="1"/>
  <c r="T1801" i="12" s="1"/>
  <c r="X1801" i="12" s="1"/>
  <c r="AD1801" i="12" s="1"/>
  <c r="F1814" i="12"/>
  <c r="L1814" i="12" s="1"/>
  <c r="R1814" i="12" s="1"/>
  <c r="V1814" i="12" s="1"/>
  <c r="AB1814" i="12" s="1"/>
  <c r="G1814" i="12"/>
  <c r="M1814" i="12" s="1"/>
  <c r="S1814" i="12" s="1"/>
  <c r="W1814" i="12" s="1"/>
  <c r="AC1814" i="12" s="1"/>
  <c r="H1814" i="12"/>
  <c r="N1814" i="12" s="1"/>
  <c r="T1814" i="12" s="1"/>
  <c r="X1814" i="12" s="1"/>
  <c r="AD1814" i="12" s="1"/>
  <c r="F1817" i="12"/>
  <c r="L1817" i="12" s="1"/>
  <c r="R1817" i="12" s="1"/>
  <c r="V1817" i="12" s="1"/>
  <c r="AB1817" i="12" s="1"/>
  <c r="G1817" i="12"/>
  <c r="M1817" i="12" s="1"/>
  <c r="S1817" i="12" s="1"/>
  <c r="W1817" i="12" s="1"/>
  <c r="AC1817" i="12" s="1"/>
  <c r="H1817" i="12"/>
  <c r="N1817" i="12" s="1"/>
  <c r="T1817" i="12" s="1"/>
  <c r="X1817" i="12" s="1"/>
  <c r="AD1817" i="12" s="1"/>
  <c r="F1820" i="12"/>
  <c r="L1820" i="12" s="1"/>
  <c r="R1820" i="12" s="1"/>
  <c r="V1820" i="12" s="1"/>
  <c r="AB1820" i="12" s="1"/>
  <c r="G1820" i="12"/>
  <c r="M1820" i="12" s="1"/>
  <c r="S1820" i="12" s="1"/>
  <c r="W1820" i="12" s="1"/>
  <c r="AC1820" i="12" s="1"/>
  <c r="H1820" i="12"/>
  <c r="N1820" i="12" s="1"/>
  <c r="T1820" i="12" s="1"/>
  <c r="X1820" i="12" s="1"/>
  <c r="AD1820" i="12" s="1"/>
  <c r="F1824" i="12"/>
  <c r="L1824" i="12" s="1"/>
  <c r="R1824" i="12" s="1"/>
  <c r="V1824" i="12" s="1"/>
  <c r="AB1824" i="12" s="1"/>
  <c r="G1824" i="12"/>
  <c r="M1824" i="12" s="1"/>
  <c r="S1824" i="12" s="1"/>
  <c r="W1824" i="12" s="1"/>
  <c r="AC1824" i="12" s="1"/>
  <c r="H1824" i="12"/>
  <c r="N1824" i="12" s="1"/>
  <c r="T1824" i="12" s="1"/>
  <c r="X1824" i="12" s="1"/>
  <c r="AD1824" i="12" s="1"/>
  <c r="F1835" i="12"/>
  <c r="L1835" i="12" s="1"/>
  <c r="R1835" i="12" s="1"/>
  <c r="V1835" i="12" s="1"/>
  <c r="AB1835" i="12" s="1"/>
  <c r="G1835" i="12"/>
  <c r="M1835" i="12" s="1"/>
  <c r="S1835" i="12" s="1"/>
  <c r="W1835" i="12" s="1"/>
  <c r="AC1835" i="12" s="1"/>
  <c r="H1835" i="12"/>
  <c r="N1835" i="12" s="1"/>
  <c r="T1835" i="12" s="1"/>
  <c r="X1835" i="12" s="1"/>
  <c r="AD1835" i="12" s="1"/>
  <c r="F1839" i="12"/>
  <c r="L1839" i="12" s="1"/>
  <c r="R1839" i="12" s="1"/>
  <c r="V1839" i="12" s="1"/>
  <c r="AB1839" i="12" s="1"/>
  <c r="G1839" i="12"/>
  <c r="M1839" i="12" s="1"/>
  <c r="S1839" i="12" s="1"/>
  <c r="W1839" i="12" s="1"/>
  <c r="AC1839" i="12" s="1"/>
  <c r="H1839" i="12"/>
  <c r="N1839" i="12" s="1"/>
  <c r="T1839" i="12" s="1"/>
  <c r="X1839" i="12" s="1"/>
  <c r="AD1839" i="12" s="1"/>
  <c r="F1843" i="12"/>
  <c r="L1843" i="12" s="1"/>
  <c r="R1843" i="12" s="1"/>
  <c r="V1843" i="12" s="1"/>
  <c r="AB1843" i="12" s="1"/>
  <c r="G1843" i="12"/>
  <c r="M1843" i="12" s="1"/>
  <c r="S1843" i="12" s="1"/>
  <c r="W1843" i="12" s="1"/>
  <c r="AC1843" i="12" s="1"/>
  <c r="H1843" i="12"/>
  <c r="N1843" i="12" s="1"/>
  <c r="T1843" i="12" s="1"/>
  <c r="X1843" i="12" s="1"/>
  <c r="AD1843" i="12" s="1"/>
  <c r="F1847" i="12"/>
  <c r="L1847" i="12" s="1"/>
  <c r="R1847" i="12" s="1"/>
  <c r="V1847" i="12" s="1"/>
  <c r="AB1847" i="12" s="1"/>
  <c r="G1847" i="12"/>
  <c r="M1847" i="12" s="1"/>
  <c r="S1847" i="12" s="1"/>
  <c r="W1847" i="12" s="1"/>
  <c r="AC1847" i="12" s="1"/>
  <c r="H1847" i="12"/>
  <c r="N1847" i="12" s="1"/>
  <c r="T1847" i="12" s="1"/>
  <c r="X1847" i="12" s="1"/>
  <c r="AD1847" i="12" s="1"/>
  <c r="F1851" i="12"/>
  <c r="L1851" i="12" s="1"/>
  <c r="R1851" i="12" s="1"/>
  <c r="V1851" i="12" s="1"/>
  <c r="AB1851" i="12" s="1"/>
  <c r="G1851" i="12"/>
  <c r="M1851" i="12" s="1"/>
  <c r="S1851" i="12" s="1"/>
  <c r="W1851" i="12" s="1"/>
  <c r="AC1851" i="12" s="1"/>
  <c r="H1851" i="12"/>
  <c r="N1851" i="12" s="1"/>
  <c r="T1851" i="12" s="1"/>
  <c r="X1851" i="12" s="1"/>
  <c r="AD1851" i="12" s="1"/>
  <c r="F1855" i="12"/>
  <c r="L1855" i="12" s="1"/>
  <c r="R1855" i="12" s="1"/>
  <c r="V1855" i="12" s="1"/>
  <c r="AB1855" i="12" s="1"/>
  <c r="G1855" i="12"/>
  <c r="M1855" i="12" s="1"/>
  <c r="S1855" i="12" s="1"/>
  <c r="W1855" i="12" s="1"/>
  <c r="AC1855" i="12" s="1"/>
  <c r="H1855" i="12"/>
  <c r="N1855" i="12" s="1"/>
  <c r="T1855" i="12" s="1"/>
  <c r="X1855" i="12" s="1"/>
  <c r="AD1855" i="12" s="1"/>
  <c r="F1859" i="12"/>
  <c r="L1859" i="12" s="1"/>
  <c r="R1859" i="12" s="1"/>
  <c r="V1859" i="12" s="1"/>
  <c r="AB1859" i="12" s="1"/>
  <c r="G1859" i="12"/>
  <c r="M1859" i="12" s="1"/>
  <c r="S1859" i="12" s="1"/>
  <c r="W1859" i="12" s="1"/>
  <c r="AC1859" i="12" s="1"/>
  <c r="H1859" i="12"/>
  <c r="N1859" i="12" s="1"/>
  <c r="T1859" i="12" s="1"/>
  <c r="X1859" i="12" s="1"/>
  <c r="AD1859" i="12" s="1"/>
  <c r="F1863" i="12"/>
  <c r="L1863" i="12" s="1"/>
  <c r="R1863" i="12" s="1"/>
  <c r="V1863" i="12" s="1"/>
  <c r="AB1863" i="12" s="1"/>
  <c r="G1863" i="12"/>
  <c r="M1863" i="12" s="1"/>
  <c r="S1863" i="12" s="1"/>
  <c r="W1863" i="12" s="1"/>
  <c r="AC1863" i="12" s="1"/>
  <c r="H1863" i="12"/>
  <c r="N1863" i="12" s="1"/>
  <c r="T1863" i="12" s="1"/>
  <c r="X1863" i="12" s="1"/>
  <c r="AD1863" i="12" s="1"/>
  <c r="F1867" i="12"/>
  <c r="L1867" i="12" s="1"/>
  <c r="R1867" i="12" s="1"/>
  <c r="V1867" i="12" s="1"/>
  <c r="AB1867" i="12" s="1"/>
  <c r="G1867" i="12"/>
  <c r="M1867" i="12" s="1"/>
  <c r="S1867" i="12" s="1"/>
  <c r="W1867" i="12" s="1"/>
  <c r="AC1867" i="12" s="1"/>
  <c r="H1867" i="12"/>
  <c r="N1867" i="12" s="1"/>
  <c r="T1867" i="12" s="1"/>
  <c r="X1867" i="12" s="1"/>
  <c r="AD1867" i="12" s="1"/>
  <c r="F1871" i="12"/>
  <c r="L1871" i="12" s="1"/>
  <c r="R1871" i="12" s="1"/>
  <c r="V1871" i="12" s="1"/>
  <c r="AB1871" i="12" s="1"/>
  <c r="G1871" i="12"/>
  <c r="M1871" i="12" s="1"/>
  <c r="S1871" i="12" s="1"/>
  <c r="W1871" i="12" s="1"/>
  <c r="AC1871" i="12" s="1"/>
  <c r="H1871" i="12"/>
  <c r="N1871" i="12" s="1"/>
  <c r="T1871" i="12" s="1"/>
  <c r="X1871" i="12" s="1"/>
  <c r="AD1871" i="12" s="1"/>
  <c r="F1875" i="12"/>
  <c r="L1875" i="12" s="1"/>
  <c r="R1875" i="12" s="1"/>
  <c r="V1875" i="12" s="1"/>
  <c r="AB1875" i="12" s="1"/>
  <c r="G1875" i="12"/>
  <c r="M1875" i="12" s="1"/>
  <c r="S1875" i="12" s="1"/>
  <c r="W1875" i="12" s="1"/>
  <c r="AC1875" i="12" s="1"/>
  <c r="H1875" i="12"/>
  <c r="N1875" i="12" s="1"/>
  <c r="T1875" i="12" s="1"/>
  <c r="X1875" i="12" s="1"/>
  <c r="AD1875" i="12" s="1"/>
  <c r="F1879" i="12"/>
  <c r="L1879" i="12" s="1"/>
  <c r="R1879" i="12" s="1"/>
  <c r="V1879" i="12" s="1"/>
  <c r="AB1879" i="12" s="1"/>
  <c r="G1879" i="12"/>
  <c r="M1879" i="12" s="1"/>
  <c r="S1879" i="12" s="1"/>
  <c r="W1879" i="12" s="1"/>
  <c r="AC1879" i="12" s="1"/>
  <c r="H1879" i="12"/>
  <c r="N1879" i="12" s="1"/>
  <c r="T1879" i="12" s="1"/>
  <c r="X1879" i="12" s="1"/>
  <c r="AD1879" i="12" s="1"/>
  <c r="F1884" i="12"/>
  <c r="L1884" i="12" s="1"/>
  <c r="R1884" i="12" s="1"/>
  <c r="V1884" i="12" s="1"/>
  <c r="AB1884" i="12" s="1"/>
  <c r="G1884" i="12"/>
  <c r="M1884" i="12" s="1"/>
  <c r="S1884" i="12" s="1"/>
  <c r="W1884" i="12" s="1"/>
  <c r="AC1884" i="12" s="1"/>
  <c r="H1884" i="12"/>
  <c r="N1884" i="12" s="1"/>
  <c r="T1884" i="12" s="1"/>
  <c r="X1884" i="12" s="1"/>
  <c r="AD1884" i="12" s="1"/>
  <c r="F1889" i="12"/>
  <c r="L1889" i="12" s="1"/>
  <c r="R1889" i="12" s="1"/>
  <c r="V1889" i="12" s="1"/>
  <c r="AB1889" i="12" s="1"/>
  <c r="G1889" i="12"/>
  <c r="M1889" i="12" s="1"/>
  <c r="S1889" i="12" s="1"/>
  <c r="W1889" i="12" s="1"/>
  <c r="AC1889" i="12" s="1"/>
  <c r="H1889" i="12"/>
  <c r="N1889" i="12" s="1"/>
  <c r="T1889" i="12" s="1"/>
  <c r="X1889" i="12" s="1"/>
  <c r="AD1889" i="12" s="1"/>
  <c r="F1893" i="12"/>
  <c r="L1893" i="12" s="1"/>
  <c r="R1893" i="12" s="1"/>
  <c r="V1893" i="12" s="1"/>
  <c r="AB1893" i="12" s="1"/>
  <c r="G1893" i="12"/>
  <c r="M1893" i="12" s="1"/>
  <c r="S1893" i="12" s="1"/>
  <c r="W1893" i="12" s="1"/>
  <c r="AC1893" i="12" s="1"/>
  <c r="H1893" i="12"/>
  <c r="N1893" i="12" s="1"/>
  <c r="T1893" i="12" s="1"/>
  <c r="X1893" i="12" s="1"/>
  <c r="AD1893" i="12" s="1"/>
  <c r="F1898" i="12"/>
  <c r="L1898" i="12" s="1"/>
  <c r="R1898" i="12" s="1"/>
  <c r="V1898" i="12" s="1"/>
  <c r="AB1898" i="12" s="1"/>
  <c r="G1898" i="12"/>
  <c r="M1898" i="12" s="1"/>
  <c r="S1898" i="12" s="1"/>
  <c r="W1898" i="12" s="1"/>
  <c r="AC1898" i="12" s="1"/>
  <c r="H1898" i="12"/>
  <c r="N1898" i="12" s="1"/>
  <c r="T1898" i="12" s="1"/>
  <c r="X1898" i="12" s="1"/>
  <c r="AD1898" i="12" s="1"/>
  <c r="F1902" i="12"/>
  <c r="L1902" i="12" s="1"/>
  <c r="R1902" i="12" s="1"/>
  <c r="V1902" i="12" s="1"/>
  <c r="AB1902" i="12" s="1"/>
  <c r="G1902" i="12"/>
  <c r="M1902" i="12" s="1"/>
  <c r="S1902" i="12" s="1"/>
  <c r="W1902" i="12" s="1"/>
  <c r="AC1902" i="12" s="1"/>
  <c r="H1902" i="12"/>
  <c r="N1902" i="12" s="1"/>
  <c r="T1902" i="12" s="1"/>
  <c r="X1902" i="12" s="1"/>
  <c r="AD1902" i="12" s="1"/>
  <c r="F1908" i="12"/>
  <c r="L1908" i="12" s="1"/>
  <c r="R1908" i="12" s="1"/>
  <c r="V1908" i="12" s="1"/>
  <c r="AB1908" i="12" s="1"/>
  <c r="G1908" i="12"/>
  <c r="M1908" i="12" s="1"/>
  <c r="S1908" i="12" s="1"/>
  <c r="W1908" i="12" s="1"/>
  <c r="AC1908" i="12" s="1"/>
  <c r="H1908" i="12"/>
  <c r="N1908" i="12" s="1"/>
  <c r="T1908" i="12" s="1"/>
  <c r="X1908" i="12" s="1"/>
  <c r="AD1908" i="12" s="1"/>
  <c r="F1913" i="12"/>
  <c r="L1913" i="12" s="1"/>
  <c r="R1913" i="12" s="1"/>
  <c r="V1913" i="12" s="1"/>
  <c r="AB1913" i="12" s="1"/>
  <c r="G1913" i="12"/>
  <c r="M1913" i="12" s="1"/>
  <c r="S1913" i="12" s="1"/>
  <c r="W1913" i="12" s="1"/>
  <c r="AC1913" i="12" s="1"/>
  <c r="H1913" i="12"/>
  <c r="N1913" i="12" s="1"/>
  <c r="T1913" i="12" s="1"/>
  <c r="X1913" i="12" s="1"/>
  <c r="AD1913" i="12" s="1"/>
  <c r="F1919" i="12"/>
  <c r="L1919" i="12" s="1"/>
  <c r="R1919" i="12" s="1"/>
  <c r="V1919" i="12" s="1"/>
  <c r="AB1919" i="12" s="1"/>
  <c r="G1919" i="12"/>
  <c r="M1919" i="12" s="1"/>
  <c r="S1919" i="12" s="1"/>
  <c r="W1919" i="12" s="1"/>
  <c r="AC1919" i="12" s="1"/>
  <c r="H1919" i="12"/>
  <c r="N1919" i="12" s="1"/>
  <c r="T1919" i="12" s="1"/>
  <c r="X1919" i="12" s="1"/>
  <c r="AD1919" i="12" s="1"/>
  <c r="F1923" i="12"/>
  <c r="L1923" i="12" s="1"/>
  <c r="R1923" i="12" s="1"/>
  <c r="V1923" i="12" s="1"/>
  <c r="AB1923" i="12" s="1"/>
  <c r="G1923" i="12"/>
  <c r="M1923" i="12" s="1"/>
  <c r="S1923" i="12" s="1"/>
  <c r="W1923" i="12" s="1"/>
  <c r="AC1923" i="12" s="1"/>
  <c r="H1923" i="12"/>
  <c r="N1923" i="12" s="1"/>
  <c r="T1923" i="12" s="1"/>
  <c r="X1923" i="12" s="1"/>
  <c r="AD1923" i="12" s="1"/>
  <c r="F1928" i="12"/>
  <c r="L1928" i="12" s="1"/>
  <c r="R1928" i="12" s="1"/>
  <c r="V1928" i="12" s="1"/>
  <c r="AB1928" i="12" s="1"/>
  <c r="G1928" i="12"/>
  <c r="M1928" i="12" s="1"/>
  <c r="S1928" i="12" s="1"/>
  <c r="W1928" i="12" s="1"/>
  <c r="AC1928" i="12" s="1"/>
  <c r="H1928" i="12"/>
  <c r="N1928" i="12" s="1"/>
  <c r="T1928" i="12" s="1"/>
  <c r="X1928" i="12" s="1"/>
  <c r="AD1928" i="12" s="1"/>
  <c r="F1932" i="12"/>
  <c r="L1932" i="12" s="1"/>
  <c r="R1932" i="12" s="1"/>
  <c r="V1932" i="12" s="1"/>
  <c r="AB1932" i="12" s="1"/>
  <c r="G1932" i="12"/>
  <c r="M1932" i="12" s="1"/>
  <c r="S1932" i="12" s="1"/>
  <c r="W1932" i="12" s="1"/>
  <c r="AC1932" i="12" s="1"/>
  <c r="H1932" i="12"/>
  <c r="N1932" i="12" s="1"/>
  <c r="T1932" i="12" s="1"/>
  <c r="X1932" i="12" s="1"/>
  <c r="AD1932" i="12" s="1"/>
  <c r="F1938" i="12"/>
  <c r="L1938" i="12" s="1"/>
  <c r="R1938" i="12" s="1"/>
  <c r="V1938" i="12" s="1"/>
  <c r="AB1938" i="12" s="1"/>
  <c r="G1938" i="12"/>
  <c r="M1938" i="12" s="1"/>
  <c r="S1938" i="12" s="1"/>
  <c r="W1938" i="12" s="1"/>
  <c r="AC1938" i="12" s="1"/>
  <c r="H1938" i="12"/>
  <c r="N1938" i="12" s="1"/>
  <c r="T1938" i="12" s="1"/>
  <c r="X1938" i="12" s="1"/>
  <c r="AD1938" i="12" s="1"/>
  <c r="F1944" i="12"/>
  <c r="L1944" i="12" s="1"/>
  <c r="R1944" i="12" s="1"/>
  <c r="V1944" i="12" s="1"/>
  <c r="AB1944" i="12" s="1"/>
  <c r="G1944" i="12"/>
  <c r="M1944" i="12" s="1"/>
  <c r="S1944" i="12" s="1"/>
  <c r="W1944" i="12" s="1"/>
  <c r="AC1944" i="12" s="1"/>
  <c r="H1944" i="12"/>
  <c r="N1944" i="12" s="1"/>
  <c r="T1944" i="12" s="1"/>
  <c r="X1944" i="12" s="1"/>
  <c r="AD1944" i="12" s="1"/>
  <c r="F1947" i="12"/>
  <c r="L1947" i="12" s="1"/>
  <c r="R1947" i="12" s="1"/>
  <c r="V1947" i="12" s="1"/>
  <c r="AB1947" i="12" s="1"/>
  <c r="G1947" i="12"/>
  <c r="M1947" i="12" s="1"/>
  <c r="S1947" i="12" s="1"/>
  <c r="W1947" i="12" s="1"/>
  <c r="AC1947" i="12" s="1"/>
  <c r="H1947" i="12"/>
  <c r="N1947" i="12" s="1"/>
  <c r="T1947" i="12" s="1"/>
  <c r="X1947" i="12" s="1"/>
  <c r="AD1947" i="12" s="1"/>
  <c r="F1950" i="12"/>
  <c r="L1950" i="12" s="1"/>
  <c r="R1950" i="12" s="1"/>
  <c r="V1950" i="12" s="1"/>
  <c r="AB1950" i="12" s="1"/>
  <c r="G1950" i="12"/>
  <c r="M1950" i="12" s="1"/>
  <c r="S1950" i="12" s="1"/>
  <c r="W1950" i="12" s="1"/>
  <c r="AC1950" i="12" s="1"/>
  <c r="H1950" i="12"/>
  <c r="N1950" i="12" s="1"/>
  <c r="T1950" i="12" s="1"/>
  <c r="X1950" i="12" s="1"/>
  <c r="AD1950" i="12" s="1"/>
  <c r="F1954" i="12"/>
  <c r="L1954" i="12" s="1"/>
  <c r="R1954" i="12" s="1"/>
  <c r="V1954" i="12" s="1"/>
  <c r="AB1954" i="12" s="1"/>
  <c r="G1954" i="12"/>
  <c r="M1954" i="12" s="1"/>
  <c r="S1954" i="12" s="1"/>
  <c r="W1954" i="12" s="1"/>
  <c r="AC1954" i="12" s="1"/>
  <c r="H1954" i="12"/>
  <c r="N1954" i="12" s="1"/>
  <c r="T1954" i="12" s="1"/>
  <c r="X1954" i="12" s="1"/>
  <c r="AD1954" i="12" s="1"/>
  <c r="F1964" i="12"/>
  <c r="L1964" i="12" s="1"/>
  <c r="R1964" i="12" s="1"/>
  <c r="V1964" i="12" s="1"/>
  <c r="AB1964" i="12" s="1"/>
  <c r="G1964" i="12"/>
  <c r="M1964" i="12" s="1"/>
  <c r="S1964" i="12" s="1"/>
  <c r="W1964" i="12" s="1"/>
  <c r="AC1964" i="12" s="1"/>
  <c r="H1964" i="12"/>
  <c r="N1964" i="12" s="1"/>
  <c r="T1964" i="12" s="1"/>
  <c r="X1964" i="12" s="1"/>
  <c r="AD1964" i="12" s="1"/>
  <c r="F1969" i="12"/>
  <c r="L1969" i="12" s="1"/>
  <c r="R1969" i="12" s="1"/>
  <c r="V1969" i="12" s="1"/>
  <c r="AB1969" i="12" s="1"/>
  <c r="G1969" i="12"/>
  <c r="M1969" i="12" s="1"/>
  <c r="S1969" i="12" s="1"/>
  <c r="W1969" i="12" s="1"/>
  <c r="AC1969" i="12" s="1"/>
  <c r="H1969" i="12"/>
  <c r="N1969" i="12" s="1"/>
  <c r="T1969" i="12" s="1"/>
  <c r="X1969" i="12" s="1"/>
  <c r="AD1969" i="12" s="1"/>
  <c r="F1976" i="12"/>
  <c r="L1976" i="12" s="1"/>
  <c r="R1976" i="12" s="1"/>
  <c r="V1976" i="12" s="1"/>
  <c r="AB1976" i="12" s="1"/>
  <c r="G1976" i="12"/>
  <c r="M1976" i="12" s="1"/>
  <c r="S1976" i="12" s="1"/>
  <c r="W1976" i="12" s="1"/>
  <c r="AC1976" i="12" s="1"/>
  <c r="H1976" i="12"/>
  <c r="N1976" i="12" s="1"/>
  <c r="T1976" i="12" s="1"/>
  <c r="X1976" i="12" s="1"/>
  <c r="AD1976" i="12" s="1"/>
  <c r="F1982" i="12"/>
  <c r="L1982" i="12" s="1"/>
  <c r="R1982" i="12" s="1"/>
  <c r="V1982" i="12" s="1"/>
  <c r="AB1982" i="12" s="1"/>
  <c r="G1982" i="12"/>
  <c r="M1982" i="12" s="1"/>
  <c r="S1982" i="12" s="1"/>
  <c r="W1982" i="12" s="1"/>
  <c r="AC1982" i="12" s="1"/>
  <c r="H1982" i="12"/>
  <c r="N1982" i="12" s="1"/>
  <c r="T1982" i="12" s="1"/>
  <c r="X1982" i="12" s="1"/>
  <c r="AD1982" i="12" s="1"/>
  <c r="F1987" i="12"/>
  <c r="L1987" i="12" s="1"/>
  <c r="R1987" i="12" s="1"/>
  <c r="V1987" i="12" s="1"/>
  <c r="AB1987" i="12" s="1"/>
  <c r="G1987" i="12"/>
  <c r="M1987" i="12" s="1"/>
  <c r="S1987" i="12" s="1"/>
  <c r="W1987" i="12" s="1"/>
  <c r="AC1987" i="12" s="1"/>
  <c r="H1987" i="12"/>
  <c r="N1987" i="12" s="1"/>
  <c r="T1987" i="12" s="1"/>
  <c r="X1987" i="12" s="1"/>
  <c r="AD1987" i="12" s="1"/>
  <c r="F1992" i="12"/>
  <c r="L1992" i="12" s="1"/>
  <c r="R1992" i="12" s="1"/>
  <c r="V1992" i="12" s="1"/>
  <c r="AB1992" i="12" s="1"/>
  <c r="G1992" i="12"/>
  <c r="M1992" i="12" s="1"/>
  <c r="S1992" i="12" s="1"/>
  <c r="W1992" i="12" s="1"/>
  <c r="AC1992" i="12" s="1"/>
  <c r="H1992" i="12"/>
  <c r="N1992" i="12" s="1"/>
  <c r="T1992" i="12" s="1"/>
  <c r="X1992" i="12" s="1"/>
  <c r="AD1992" i="12" s="1"/>
  <c r="F1996" i="12"/>
  <c r="L1996" i="12" s="1"/>
  <c r="R1996" i="12" s="1"/>
  <c r="V1996" i="12" s="1"/>
  <c r="AB1996" i="12" s="1"/>
  <c r="G1996" i="12"/>
  <c r="M1996" i="12" s="1"/>
  <c r="S1996" i="12" s="1"/>
  <c r="W1996" i="12" s="1"/>
  <c r="AC1996" i="12" s="1"/>
  <c r="H1996" i="12"/>
  <c r="N1996" i="12" s="1"/>
  <c r="T1996" i="12" s="1"/>
  <c r="X1996" i="12" s="1"/>
  <c r="AD1996" i="12" s="1"/>
  <c r="F2003" i="12"/>
  <c r="L2003" i="12" s="1"/>
  <c r="R2003" i="12" s="1"/>
  <c r="V2003" i="12" s="1"/>
  <c r="AB2003" i="12" s="1"/>
  <c r="G2003" i="12"/>
  <c r="M2003" i="12" s="1"/>
  <c r="S2003" i="12" s="1"/>
  <c r="W2003" i="12" s="1"/>
  <c r="AC2003" i="12" s="1"/>
  <c r="H2003" i="12"/>
  <c r="N2003" i="12" s="1"/>
  <c r="T2003" i="12" s="1"/>
  <c r="X2003" i="12" s="1"/>
  <c r="AD2003" i="12" s="1"/>
  <c r="F2006" i="12"/>
  <c r="L2006" i="12" s="1"/>
  <c r="R2006" i="12" s="1"/>
  <c r="V2006" i="12" s="1"/>
  <c r="AB2006" i="12" s="1"/>
  <c r="G2006" i="12"/>
  <c r="M2006" i="12" s="1"/>
  <c r="S2006" i="12" s="1"/>
  <c r="W2006" i="12" s="1"/>
  <c r="AC2006" i="12" s="1"/>
  <c r="H2006" i="12"/>
  <c r="N2006" i="12" s="1"/>
  <c r="T2006" i="12" s="1"/>
  <c r="X2006" i="12" s="1"/>
  <c r="AD2006" i="12" s="1"/>
  <c r="F2009" i="12"/>
  <c r="L2009" i="12" s="1"/>
  <c r="R2009" i="12" s="1"/>
  <c r="V2009" i="12" s="1"/>
  <c r="AB2009" i="12" s="1"/>
  <c r="G2009" i="12"/>
  <c r="M2009" i="12" s="1"/>
  <c r="S2009" i="12" s="1"/>
  <c r="W2009" i="12" s="1"/>
  <c r="AC2009" i="12" s="1"/>
  <c r="H2009" i="12"/>
  <c r="N2009" i="12" s="1"/>
  <c r="T2009" i="12" s="1"/>
  <c r="X2009" i="12" s="1"/>
  <c r="AD2009" i="12" s="1"/>
  <c r="F2018" i="12"/>
  <c r="L2018" i="12" s="1"/>
  <c r="R2018" i="12" s="1"/>
  <c r="V2018" i="12" s="1"/>
  <c r="AB2018" i="12" s="1"/>
  <c r="G2018" i="12"/>
  <c r="M2018" i="12" s="1"/>
  <c r="S2018" i="12" s="1"/>
  <c r="W2018" i="12" s="1"/>
  <c r="AC2018" i="12" s="1"/>
  <c r="H2018" i="12"/>
  <c r="N2018" i="12" s="1"/>
  <c r="T2018" i="12" s="1"/>
  <c r="X2018" i="12" s="1"/>
  <c r="AD2018" i="12" s="1"/>
  <c r="F2023" i="12"/>
  <c r="L2023" i="12" s="1"/>
  <c r="R2023" i="12" s="1"/>
  <c r="V2023" i="12" s="1"/>
  <c r="AB2023" i="12" s="1"/>
  <c r="G2023" i="12"/>
  <c r="M2023" i="12" s="1"/>
  <c r="S2023" i="12" s="1"/>
  <c r="W2023" i="12" s="1"/>
  <c r="AC2023" i="12" s="1"/>
  <c r="H2023" i="12"/>
  <c r="N2023" i="12" s="1"/>
  <c r="T2023" i="12" s="1"/>
  <c r="X2023" i="12" s="1"/>
  <c r="AD2023" i="12" s="1"/>
  <c r="F2027" i="12"/>
  <c r="L2027" i="12" s="1"/>
  <c r="R2027" i="12" s="1"/>
  <c r="V2027" i="12" s="1"/>
  <c r="AB2027" i="12" s="1"/>
  <c r="G2027" i="12"/>
  <c r="M2027" i="12" s="1"/>
  <c r="S2027" i="12" s="1"/>
  <c r="W2027" i="12" s="1"/>
  <c r="AC2027" i="12" s="1"/>
  <c r="H2027" i="12"/>
  <c r="N2027" i="12" s="1"/>
  <c r="T2027" i="12" s="1"/>
  <c r="X2027" i="12" s="1"/>
  <c r="AD2027" i="12" s="1"/>
  <c r="F2030" i="12"/>
  <c r="L2030" i="12" s="1"/>
  <c r="R2030" i="12" s="1"/>
  <c r="V2030" i="12" s="1"/>
  <c r="AB2030" i="12" s="1"/>
  <c r="G2030" i="12"/>
  <c r="M2030" i="12" s="1"/>
  <c r="S2030" i="12" s="1"/>
  <c r="W2030" i="12" s="1"/>
  <c r="AC2030" i="12" s="1"/>
  <c r="H2030" i="12"/>
  <c r="N2030" i="12" s="1"/>
  <c r="T2030" i="12" s="1"/>
  <c r="X2030" i="12" s="1"/>
  <c r="AD2030" i="12" s="1"/>
  <c r="F2035" i="12"/>
  <c r="L2035" i="12" s="1"/>
  <c r="R2035" i="12" s="1"/>
  <c r="V2035" i="12" s="1"/>
  <c r="AB2035" i="12" s="1"/>
  <c r="G2035" i="12"/>
  <c r="M2035" i="12" s="1"/>
  <c r="S2035" i="12" s="1"/>
  <c r="W2035" i="12" s="1"/>
  <c r="AC2035" i="12" s="1"/>
  <c r="H2035" i="12"/>
  <c r="N2035" i="12" s="1"/>
  <c r="T2035" i="12" s="1"/>
  <c r="X2035" i="12" s="1"/>
  <c r="AD2035" i="12" s="1"/>
  <c r="F2039" i="12"/>
  <c r="L2039" i="12" s="1"/>
  <c r="R2039" i="12" s="1"/>
  <c r="V2039" i="12" s="1"/>
  <c r="AB2039" i="12" s="1"/>
  <c r="G2039" i="12"/>
  <c r="M2039" i="12" s="1"/>
  <c r="S2039" i="12" s="1"/>
  <c r="W2039" i="12" s="1"/>
  <c r="AC2039" i="12" s="1"/>
  <c r="H2039" i="12"/>
  <c r="N2039" i="12" s="1"/>
  <c r="T2039" i="12" s="1"/>
  <c r="X2039" i="12" s="1"/>
  <c r="AD2039" i="12" s="1"/>
  <c r="F2047" i="12"/>
  <c r="L2047" i="12" s="1"/>
  <c r="R2047" i="12" s="1"/>
  <c r="V2047" i="12" s="1"/>
  <c r="AB2047" i="12" s="1"/>
  <c r="G2047" i="12"/>
  <c r="M2047" i="12" s="1"/>
  <c r="S2047" i="12" s="1"/>
  <c r="W2047" i="12" s="1"/>
  <c r="AC2047" i="12" s="1"/>
  <c r="H2047" i="12"/>
  <c r="N2047" i="12" s="1"/>
  <c r="T2047" i="12" s="1"/>
  <c r="X2047" i="12" s="1"/>
  <c r="AD2047" i="12" s="1"/>
  <c r="F2053" i="12"/>
  <c r="L2053" i="12" s="1"/>
  <c r="R2053" i="12" s="1"/>
  <c r="V2053" i="12" s="1"/>
  <c r="AB2053" i="12" s="1"/>
  <c r="G2053" i="12"/>
  <c r="M2053" i="12" s="1"/>
  <c r="S2053" i="12" s="1"/>
  <c r="W2053" i="12" s="1"/>
  <c r="AC2053" i="12" s="1"/>
  <c r="H2053" i="12"/>
  <c r="N2053" i="12" s="1"/>
  <c r="T2053" i="12" s="1"/>
  <c r="X2053" i="12" s="1"/>
  <c r="AD2053" i="12" s="1"/>
  <c r="F2057" i="12"/>
  <c r="L2057" i="12" s="1"/>
  <c r="R2057" i="12" s="1"/>
  <c r="V2057" i="12" s="1"/>
  <c r="AB2057" i="12" s="1"/>
  <c r="G2057" i="12"/>
  <c r="M2057" i="12" s="1"/>
  <c r="S2057" i="12" s="1"/>
  <c r="W2057" i="12" s="1"/>
  <c r="AC2057" i="12" s="1"/>
  <c r="H2057" i="12"/>
  <c r="N2057" i="12" s="1"/>
  <c r="T2057" i="12" s="1"/>
  <c r="X2057" i="12" s="1"/>
  <c r="AD2057" i="12" s="1"/>
  <c r="F2064" i="12"/>
  <c r="L2064" i="12" s="1"/>
  <c r="R2064" i="12" s="1"/>
  <c r="V2064" i="12" s="1"/>
  <c r="AB2064" i="12" s="1"/>
  <c r="G2064" i="12"/>
  <c r="M2064" i="12" s="1"/>
  <c r="S2064" i="12" s="1"/>
  <c r="W2064" i="12" s="1"/>
  <c r="AC2064" i="12" s="1"/>
  <c r="H2064" i="12"/>
  <c r="N2064" i="12" s="1"/>
  <c r="T2064" i="12" s="1"/>
  <c r="X2064" i="12" s="1"/>
  <c r="AD2064" i="12" s="1"/>
  <c r="F2067" i="12"/>
  <c r="L2067" i="12" s="1"/>
  <c r="R2067" i="12" s="1"/>
  <c r="V2067" i="12" s="1"/>
  <c r="AB2067" i="12" s="1"/>
  <c r="G2067" i="12"/>
  <c r="M2067" i="12" s="1"/>
  <c r="S2067" i="12" s="1"/>
  <c r="W2067" i="12" s="1"/>
  <c r="AC2067" i="12" s="1"/>
  <c r="H2067" i="12"/>
  <c r="N2067" i="12" s="1"/>
  <c r="T2067" i="12" s="1"/>
  <c r="X2067" i="12" s="1"/>
  <c r="AD2067" i="12" s="1"/>
  <c r="F2071" i="12"/>
  <c r="L2071" i="12" s="1"/>
  <c r="R2071" i="12" s="1"/>
  <c r="V2071" i="12" s="1"/>
  <c r="AB2071" i="12" s="1"/>
  <c r="G2071" i="12"/>
  <c r="M2071" i="12" s="1"/>
  <c r="S2071" i="12" s="1"/>
  <c r="W2071" i="12" s="1"/>
  <c r="AC2071" i="12" s="1"/>
  <c r="H2071" i="12"/>
  <c r="N2071" i="12" s="1"/>
  <c r="T2071" i="12" s="1"/>
  <c r="X2071" i="12" s="1"/>
  <c r="AD2071" i="12" s="1"/>
  <c r="F2075" i="12"/>
  <c r="L2075" i="12" s="1"/>
  <c r="R2075" i="12" s="1"/>
  <c r="V2075" i="12" s="1"/>
  <c r="AB2075" i="12" s="1"/>
  <c r="G2075" i="12"/>
  <c r="M2075" i="12" s="1"/>
  <c r="S2075" i="12" s="1"/>
  <c r="W2075" i="12" s="1"/>
  <c r="AC2075" i="12" s="1"/>
  <c r="H2075" i="12"/>
  <c r="N2075" i="12" s="1"/>
  <c r="T2075" i="12" s="1"/>
  <c r="X2075" i="12" s="1"/>
  <c r="AD2075" i="12" s="1"/>
  <c r="F2081" i="12"/>
  <c r="L2081" i="12" s="1"/>
  <c r="R2081" i="12" s="1"/>
  <c r="V2081" i="12" s="1"/>
  <c r="AB2081" i="12" s="1"/>
  <c r="G2081" i="12"/>
  <c r="M2081" i="12" s="1"/>
  <c r="S2081" i="12" s="1"/>
  <c r="W2081" i="12" s="1"/>
  <c r="AC2081" i="12" s="1"/>
  <c r="H2081" i="12"/>
  <c r="N2081" i="12" s="1"/>
  <c r="T2081" i="12" s="1"/>
  <c r="X2081" i="12" s="1"/>
  <c r="AD2081" i="12" s="1"/>
  <c r="F2085" i="12"/>
  <c r="L2085" i="12" s="1"/>
  <c r="R2085" i="12" s="1"/>
  <c r="V2085" i="12" s="1"/>
  <c r="AB2085" i="12" s="1"/>
  <c r="G2085" i="12"/>
  <c r="M2085" i="12" s="1"/>
  <c r="S2085" i="12" s="1"/>
  <c r="W2085" i="12" s="1"/>
  <c r="AC2085" i="12" s="1"/>
  <c r="H2085" i="12"/>
  <c r="N2085" i="12" s="1"/>
  <c r="T2085" i="12" s="1"/>
  <c r="X2085" i="12" s="1"/>
  <c r="AD2085" i="12" s="1"/>
  <c r="F2091" i="12"/>
  <c r="L2091" i="12" s="1"/>
  <c r="R2091" i="12" s="1"/>
  <c r="V2091" i="12" s="1"/>
  <c r="AB2091" i="12" s="1"/>
  <c r="G2091" i="12"/>
  <c r="M2091" i="12" s="1"/>
  <c r="S2091" i="12" s="1"/>
  <c r="W2091" i="12" s="1"/>
  <c r="AC2091" i="12" s="1"/>
  <c r="H2091" i="12"/>
  <c r="N2091" i="12" s="1"/>
  <c r="T2091" i="12" s="1"/>
  <c r="X2091" i="12" s="1"/>
  <c r="AD2091" i="12" s="1"/>
  <c r="F2097" i="12"/>
  <c r="L2097" i="12" s="1"/>
  <c r="R2097" i="12" s="1"/>
  <c r="V2097" i="12" s="1"/>
  <c r="AB2097" i="12" s="1"/>
  <c r="G2097" i="12"/>
  <c r="M2097" i="12" s="1"/>
  <c r="S2097" i="12" s="1"/>
  <c r="W2097" i="12" s="1"/>
  <c r="AC2097" i="12" s="1"/>
  <c r="H2097" i="12"/>
  <c r="N2097" i="12" s="1"/>
  <c r="T2097" i="12" s="1"/>
  <c r="X2097" i="12" s="1"/>
  <c r="AD2097" i="12" s="1"/>
  <c r="F2104" i="12"/>
  <c r="L2104" i="12" s="1"/>
  <c r="R2104" i="12" s="1"/>
  <c r="V2104" i="12" s="1"/>
  <c r="AB2104" i="12" s="1"/>
  <c r="G2104" i="12"/>
  <c r="M2104" i="12" s="1"/>
  <c r="S2104" i="12" s="1"/>
  <c r="W2104" i="12" s="1"/>
  <c r="AC2104" i="12" s="1"/>
  <c r="H2104" i="12"/>
  <c r="N2104" i="12" s="1"/>
  <c r="T2104" i="12" s="1"/>
  <c r="X2104" i="12" s="1"/>
  <c r="AD2104" i="12" s="1"/>
  <c r="F2107" i="12"/>
  <c r="L2107" i="12" s="1"/>
  <c r="R2107" i="12" s="1"/>
  <c r="V2107" i="12" s="1"/>
  <c r="AB2107" i="12" s="1"/>
  <c r="G2107" i="12"/>
  <c r="M2107" i="12" s="1"/>
  <c r="S2107" i="12" s="1"/>
  <c r="W2107" i="12" s="1"/>
  <c r="AC2107" i="12" s="1"/>
  <c r="H2107" i="12"/>
  <c r="N2107" i="12" s="1"/>
  <c r="T2107" i="12" s="1"/>
  <c r="X2107" i="12" s="1"/>
  <c r="AD2107" i="12" s="1"/>
  <c r="F2112" i="12"/>
  <c r="L2112" i="12" s="1"/>
  <c r="R2112" i="12" s="1"/>
  <c r="V2112" i="12" s="1"/>
  <c r="AB2112" i="12" s="1"/>
  <c r="G2112" i="12"/>
  <c r="M2112" i="12" s="1"/>
  <c r="S2112" i="12" s="1"/>
  <c r="W2112" i="12" s="1"/>
  <c r="AC2112" i="12" s="1"/>
  <c r="H2112" i="12"/>
  <c r="N2112" i="12" s="1"/>
  <c r="T2112" i="12" s="1"/>
  <c r="X2112" i="12" s="1"/>
  <c r="AD2112" i="12" s="1"/>
  <c r="F2115" i="12"/>
  <c r="L2115" i="12" s="1"/>
  <c r="R2115" i="12" s="1"/>
  <c r="V2115" i="12" s="1"/>
  <c r="AB2115" i="12" s="1"/>
  <c r="G2115" i="12"/>
  <c r="M2115" i="12" s="1"/>
  <c r="S2115" i="12" s="1"/>
  <c r="W2115" i="12" s="1"/>
  <c r="AC2115" i="12" s="1"/>
  <c r="H2115" i="12"/>
  <c r="N2115" i="12" s="1"/>
  <c r="T2115" i="12" s="1"/>
  <c r="X2115" i="12" s="1"/>
  <c r="AD2115" i="12" s="1"/>
  <c r="F2123" i="12"/>
  <c r="L2123" i="12" s="1"/>
  <c r="R2123" i="12" s="1"/>
  <c r="V2123" i="12" s="1"/>
  <c r="AB2123" i="12" s="1"/>
  <c r="G2123" i="12"/>
  <c r="M2123" i="12" s="1"/>
  <c r="S2123" i="12" s="1"/>
  <c r="W2123" i="12" s="1"/>
  <c r="AC2123" i="12" s="1"/>
  <c r="H2123" i="12"/>
  <c r="N2123" i="12" s="1"/>
  <c r="T2123" i="12" s="1"/>
  <c r="X2123" i="12" s="1"/>
  <c r="AD2123" i="12" s="1"/>
  <c r="F2126" i="12"/>
  <c r="L2126" i="12" s="1"/>
  <c r="R2126" i="12" s="1"/>
  <c r="V2126" i="12" s="1"/>
  <c r="AB2126" i="12" s="1"/>
  <c r="G2126" i="12"/>
  <c r="M2126" i="12" s="1"/>
  <c r="S2126" i="12" s="1"/>
  <c r="W2126" i="12" s="1"/>
  <c r="AC2126" i="12" s="1"/>
  <c r="H2126" i="12"/>
  <c r="N2126" i="12" s="1"/>
  <c r="T2126" i="12" s="1"/>
  <c r="X2126" i="12" s="1"/>
  <c r="AD2126" i="12" s="1"/>
  <c r="F2129" i="12"/>
  <c r="L2129" i="12" s="1"/>
  <c r="R2129" i="12" s="1"/>
  <c r="V2129" i="12" s="1"/>
  <c r="AB2129" i="12" s="1"/>
  <c r="G2129" i="12"/>
  <c r="M2129" i="12" s="1"/>
  <c r="S2129" i="12" s="1"/>
  <c r="W2129" i="12" s="1"/>
  <c r="AC2129" i="12" s="1"/>
  <c r="H2129" i="12"/>
  <c r="N2129" i="12" s="1"/>
  <c r="T2129" i="12" s="1"/>
  <c r="X2129" i="12" s="1"/>
  <c r="AD2129" i="12" s="1"/>
  <c r="F2133" i="12"/>
  <c r="L2133" i="12" s="1"/>
  <c r="R2133" i="12" s="1"/>
  <c r="V2133" i="12" s="1"/>
  <c r="AB2133" i="12" s="1"/>
  <c r="G2133" i="12"/>
  <c r="M2133" i="12" s="1"/>
  <c r="S2133" i="12" s="1"/>
  <c r="W2133" i="12" s="1"/>
  <c r="AC2133" i="12" s="1"/>
  <c r="H2133" i="12"/>
  <c r="N2133" i="12" s="1"/>
  <c r="T2133" i="12" s="1"/>
  <c r="X2133" i="12" s="1"/>
  <c r="AD2133" i="12" s="1"/>
  <c r="F2136" i="12"/>
  <c r="L2136" i="12" s="1"/>
  <c r="R2136" i="12" s="1"/>
  <c r="V2136" i="12" s="1"/>
  <c r="AB2136" i="12" s="1"/>
  <c r="G2136" i="12"/>
  <c r="M2136" i="12" s="1"/>
  <c r="S2136" i="12" s="1"/>
  <c r="W2136" i="12" s="1"/>
  <c r="AC2136" i="12" s="1"/>
  <c r="H2136" i="12"/>
  <c r="N2136" i="12" s="1"/>
  <c r="T2136" i="12" s="1"/>
  <c r="X2136" i="12" s="1"/>
  <c r="AD2136" i="12" s="1"/>
  <c r="F2140" i="12"/>
  <c r="L2140" i="12" s="1"/>
  <c r="R2140" i="12" s="1"/>
  <c r="V2140" i="12" s="1"/>
  <c r="AB2140" i="12" s="1"/>
  <c r="G2140" i="12"/>
  <c r="M2140" i="12" s="1"/>
  <c r="S2140" i="12" s="1"/>
  <c r="W2140" i="12" s="1"/>
  <c r="AC2140" i="12" s="1"/>
  <c r="H2140" i="12"/>
  <c r="N2140" i="12" s="1"/>
  <c r="T2140" i="12" s="1"/>
  <c r="X2140" i="12" s="1"/>
  <c r="AD2140" i="12" s="1"/>
  <c r="F2145" i="12"/>
  <c r="L2145" i="12" s="1"/>
  <c r="R2145" i="12" s="1"/>
  <c r="V2145" i="12" s="1"/>
  <c r="AB2145" i="12" s="1"/>
  <c r="G2145" i="12"/>
  <c r="M2145" i="12" s="1"/>
  <c r="S2145" i="12" s="1"/>
  <c r="W2145" i="12" s="1"/>
  <c r="AC2145" i="12" s="1"/>
  <c r="H2145" i="12"/>
  <c r="N2145" i="12" s="1"/>
  <c r="T2145" i="12" s="1"/>
  <c r="X2145" i="12" s="1"/>
  <c r="AD2145" i="12" s="1"/>
  <c r="F2149" i="12"/>
  <c r="L2149" i="12" s="1"/>
  <c r="R2149" i="12" s="1"/>
  <c r="V2149" i="12" s="1"/>
  <c r="AB2149" i="12" s="1"/>
  <c r="G2149" i="12"/>
  <c r="M2149" i="12" s="1"/>
  <c r="S2149" i="12" s="1"/>
  <c r="W2149" i="12" s="1"/>
  <c r="AC2149" i="12" s="1"/>
  <c r="H2149" i="12"/>
  <c r="N2149" i="12" s="1"/>
  <c r="T2149" i="12" s="1"/>
  <c r="X2149" i="12" s="1"/>
  <c r="AD2149" i="12" s="1"/>
  <c r="F2154" i="12"/>
  <c r="L2154" i="12" s="1"/>
  <c r="R2154" i="12" s="1"/>
  <c r="V2154" i="12" s="1"/>
  <c r="AB2154" i="12" s="1"/>
  <c r="G2154" i="12"/>
  <c r="M2154" i="12" s="1"/>
  <c r="S2154" i="12" s="1"/>
  <c r="W2154" i="12" s="1"/>
  <c r="AC2154" i="12" s="1"/>
  <c r="H2154" i="12"/>
  <c r="N2154" i="12" s="1"/>
  <c r="T2154" i="12" s="1"/>
  <c r="X2154" i="12" s="1"/>
  <c r="AD2154" i="12" s="1"/>
  <c r="F2156" i="12"/>
  <c r="L2156" i="12" s="1"/>
  <c r="R2156" i="12" s="1"/>
  <c r="V2156" i="12" s="1"/>
  <c r="AB2156" i="12" s="1"/>
  <c r="G2156" i="12"/>
  <c r="M2156" i="12" s="1"/>
  <c r="S2156" i="12" s="1"/>
  <c r="W2156" i="12" s="1"/>
  <c r="AC2156" i="12" s="1"/>
  <c r="H2156" i="12"/>
  <c r="N2156" i="12" s="1"/>
  <c r="T2156" i="12" s="1"/>
  <c r="X2156" i="12" s="1"/>
  <c r="AD2156" i="12" s="1"/>
  <c r="F2160" i="12"/>
  <c r="L2160" i="12" s="1"/>
  <c r="R2160" i="12" s="1"/>
  <c r="V2160" i="12" s="1"/>
  <c r="AB2160" i="12" s="1"/>
  <c r="G2160" i="12"/>
  <c r="M2160" i="12" s="1"/>
  <c r="S2160" i="12" s="1"/>
  <c r="W2160" i="12" s="1"/>
  <c r="AC2160" i="12" s="1"/>
  <c r="H2160" i="12"/>
  <c r="N2160" i="12" s="1"/>
  <c r="T2160" i="12" s="1"/>
  <c r="X2160" i="12" s="1"/>
  <c r="AD2160" i="12" s="1"/>
  <c r="F2168" i="12"/>
  <c r="L2168" i="12" s="1"/>
  <c r="R2168" i="12" s="1"/>
  <c r="V2168" i="12" s="1"/>
  <c r="AB2168" i="12" s="1"/>
  <c r="G2168" i="12"/>
  <c r="M2168" i="12" s="1"/>
  <c r="S2168" i="12" s="1"/>
  <c r="W2168" i="12" s="1"/>
  <c r="AC2168" i="12" s="1"/>
  <c r="H2168" i="12"/>
  <c r="N2168" i="12" s="1"/>
  <c r="T2168" i="12" s="1"/>
  <c r="X2168" i="12" s="1"/>
  <c r="AD2168" i="12" s="1"/>
  <c r="F2172" i="12"/>
  <c r="L2172" i="12" s="1"/>
  <c r="R2172" i="12" s="1"/>
  <c r="V2172" i="12" s="1"/>
  <c r="AB2172" i="12" s="1"/>
  <c r="G2172" i="12"/>
  <c r="M2172" i="12" s="1"/>
  <c r="S2172" i="12" s="1"/>
  <c r="W2172" i="12" s="1"/>
  <c r="AC2172" i="12" s="1"/>
  <c r="H2172" i="12"/>
  <c r="N2172" i="12" s="1"/>
  <c r="T2172" i="12" s="1"/>
  <c r="X2172" i="12" s="1"/>
  <c r="AD2172" i="12" s="1"/>
  <c r="F2178" i="12"/>
  <c r="L2178" i="12" s="1"/>
  <c r="R2178" i="12" s="1"/>
  <c r="V2178" i="12" s="1"/>
  <c r="AB2178" i="12" s="1"/>
  <c r="G2178" i="12"/>
  <c r="M2178" i="12" s="1"/>
  <c r="S2178" i="12" s="1"/>
  <c r="W2178" i="12" s="1"/>
  <c r="AC2178" i="12" s="1"/>
  <c r="H2178" i="12"/>
  <c r="N2178" i="12" s="1"/>
  <c r="T2178" i="12" s="1"/>
  <c r="X2178" i="12" s="1"/>
  <c r="AD2178" i="12" s="1"/>
  <c r="F2191" i="12"/>
  <c r="L2191" i="12" s="1"/>
  <c r="R2191" i="12" s="1"/>
  <c r="V2191" i="12" s="1"/>
  <c r="AB2191" i="12" s="1"/>
  <c r="G2191" i="12"/>
  <c r="M2191" i="12" s="1"/>
  <c r="S2191" i="12" s="1"/>
  <c r="W2191" i="12" s="1"/>
  <c r="AC2191" i="12" s="1"/>
  <c r="H2191" i="12"/>
  <c r="N2191" i="12" s="1"/>
  <c r="T2191" i="12" s="1"/>
  <c r="X2191" i="12" s="1"/>
  <c r="AD2191" i="12" s="1"/>
  <c r="F2199" i="12"/>
  <c r="L2199" i="12" s="1"/>
  <c r="R2199" i="12" s="1"/>
  <c r="V2199" i="12" s="1"/>
  <c r="AB2199" i="12" s="1"/>
  <c r="G2199" i="12"/>
  <c r="M2199" i="12" s="1"/>
  <c r="S2199" i="12" s="1"/>
  <c r="W2199" i="12" s="1"/>
  <c r="AC2199" i="12" s="1"/>
  <c r="H2199" i="12"/>
  <c r="N2199" i="12" s="1"/>
  <c r="T2199" i="12" s="1"/>
  <c r="X2199" i="12" s="1"/>
  <c r="AD2199" i="12" s="1"/>
  <c r="F2203" i="12"/>
  <c r="L2203" i="12" s="1"/>
  <c r="R2203" i="12" s="1"/>
  <c r="V2203" i="12" s="1"/>
  <c r="AB2203" i="12" s="1"/>
  <c r="G2203" i="12"/>
  <c r="M2203" i="12" s="1"/>
  <c r="S2203" i="12" s="1"/>
  <c r="W2203" i="12" s="1"/>
  <c r="AC2203" i="12" s="1"/>
  <c r="H2203" i="12"/>
  <c r="N2203" i="12" s="1"/>
  <c r="T2203" i="12" s="1"/>
  <c r="X2203" i="12" s="1"/>
  <c r="AD2203" i="12" s="1"/>
  <c r="F2211" i="12"/>
  <c r="L2211" i="12" s="1"/>
  <c r="R2211" i="12" s="1"/>
  <c r="V2211" i="12" s="1"/>
  <c r="AB2211" i="12" s="1"/>
  <c r="G2211" i="12"/>
  <c r="M2211" i="12" s="1"/>
  <c r="S2211" i="12" s="1"/>
  <c r="W2211" i="12" s="1"/>
  <c r="AC2211" i="12" s="1"/>
  <c r="H2211" i="12"/>
  <c r="N2211" i="12" s="1"/>
  <c r="T2211" i="12" s="1"/>
  <c r="X2211" i="12" s="1"/>
  <c r="AD2211" i="12" s="1"/>
  <c r="F2215" i="12"/>
  <c r="L2215" i="12" s="1"/>
  <c r="R2215" i="12" s="1"/>
  <c r="V2215" i="12" s="1"/>
  <c r="AB2215" i="12" s="1"/>
  <c r="G2215" i="12"/>
  <c r="M2215" i="12" s="1"/>
  <c r="S2215" i="12" s="1"/>
  <c r="W2215" i="12" s="1"/>
  <c r="AC2215" i="12" s="1"/>
  <c r="H2215" i="12"/>
  <c r="N2215" i="12" s="1"/>
  <c r="T2215" i="12" s="1"/>
  <c r="X2215" i="12" s="1"/>
  <c r="AD2215" i="12" s="1"/>
  <c r="F2218" i="12"/>
  <c r="L2218" i="12" s="1"/>
  <c r="R2218" i="12" s="1"/>
  <c r="V2218" i="12" s="1"/>
  <c r="AB2218" i="12" s="1"/>
  <c r="G2218" i="12"/>
  <c r="M2218" i="12" s="1"/>
  <c r="S2218" i="12" s="1"/>
  <c r="W2218" i="12" s="1"/>
  <c r="AC2218" i="12" s="1"/>
  <c r="H2218" i="12"/>
  <c r="N2218" i="12" s="1"/>
  <c r="T2218" i="12" s="1"/>
  <c r="X2218" i="12" s="1"/>
  <c r="AD2218" i="12" s="1"/>
  <c r="F2222" i="12"/>
  <c r="L2222" i="12" s="1"/>
  <c r="R2222" i="12" s="1"/>
  <c r="V2222" i="12" s="1"/>
  <c r="AB2222" i="12" s="1"/>
  <c r="G2222" i="12"/>
  <c r="M2222" i="12" s="1"/>
  <c r="S2222" i="12" s="1"/>
  <c r="W2222" i="12" s="1"/>
  <c r="AC2222" i="12" s="1"/>
  <c r="H2222" i="12"/>
  <c r="N2222" i="12" s="1"/>
  <c r="T2222" i="12" s="1"/>
  <c r="X2222" i="12" s="1"/>
  <c r="AD2222" i="12" s="1"/>
  <c r="F2225" i="12"/>
  <c r="L2225" i="12" s="1"/>
  <c r="R2225" i="12" s="1"/>
  <c r="V2225" i="12" s="1"/>
  <c r="AB2225" i="12" s="1"/>
  <c r="G2225" i="12"/>
  <c r="M2225" i="12" s="1"/>
  <c r="S2225" i="12" s="1"/>
  <c r="W2225" i="12" s="1"/>
  <c r="AC2225" i="12" s="1"/>
  <c r="H2225" i="12"/>
  <c r="N2225" i="12" s="1"/>
  <c r="T2225" i="12" s="1"/>
  <c r="X2225" i="12" s="1"/>
  <c r="AD2225" i="12" s="1"/>
  <c r="F2228" i="12"/>
  <c r="L2228" i="12" s="1"/>
  <c r="R2228" i="12" s="1"/>
  <c r="V2228" i="12" s="1"/>
  <c r="AB2228" i="12" s="1"/>
  <c r="G2228" i="12"/>
  <c r="M2228" i="12" s="1"/>
  <c r="S2228" i="12" s="1"/>
  <c r="W2228" i="12" s="1"/>
  <c r="AC2228" i="12" s="1"/>
  <c r="H2228" i="12"/>
  <c r="N2228" i="12" s="1"/>
  <c r="T2228" i="12" s="1"/>
  <c r="X2228" i="12" s="1"/>
  <c r="AD2228" i="12" s="1"/>
  <c r="F2232" i="12"/>
  <c r="L2232" i="12" s="1"/>
  <c r="R2232" i="12" s="1"/>
  <c r="V2232" i="12" s="1"/>
  <c r="AB2232" i="12" s="1"/>
  <c r="G2232" i="12"/>
  <c r="M2232" i="12" s="1"/>
  <c r="S2232" i="12" s="1"/>
  <c r="W2232" i="12" s="1"/>
  <c r="AC2232" i="12" s="1"/>
  <c r="H2232" i="12"/>
  <c r="N2232" i="12" s="1"/>
  <c r="T2232" i="12" s="1"/>
  <c r="X2232" i="12" s="1"/>
  <c r="AD2232" i="12" s="1"/>
  <c r="F2236" i="12"/>
  <c r="L2236" i="12" s="1"/>
  <c r="R2236" i="12" s="1"/>
  <c r="V2236" i="12" s="1"/>
  <c r="AB2236" i="12" s="1"/>
  <c r="G2236" i="12"/>
  <c r="M2236" i="12" s="1"/>
  <c r="S2236" i="12" s="1"/>
  <c r="W2236" i="12" s="1"/>
  <c r="AC2236" i="12" s="1"/>
  <c r="H2236" i="12"/>
  <c r="N2236" i="12" s="1"/>
  <c r="T2236" i="12" s="1"/>
  <c r="X2236" i="12" s="1"/>
  <c r="AD2236" i="12" s="1"/>
  <c r="F2240" i="12"/>
  <c r="L2240" i="12" s="1"/>
  <c r="R2240" i="12" s="1"/>
  <c r="V2240" i="12" s="1"/>
  <c r="AB2240" i="12" s="1"/>
  <c r="G2240" i="12"/>
  <c r="M2240" i="12" s="1"/>
  <c r="S2240" i="12" s="1"/>
  <c r="W2240" i="12" s="1"/>
  <c r="AC2240" i="12" s="1"/>
  <c r="H2240" i="12"/>
  <c r="N2240" i="12" s="1"/>
  <c r="T2240" i="12" s="1"/>
  <c r="X2240" i="12" s="1"/>
  <c r="AD2240" i="12" s="1"/>
  <c r="F2242" i="12"/>
  <c r="L2242" i="12" s="1"/>
  <c r="R2242" i="12" s="1"/>
  <c r="V2242" i="12" s="1"/>
  <c r="AB2242" i="12" s="1"/>
  <c r="G2242" i="12"/>
  <c r="M2242" i="12" s="1"/>
  <c r="S2242" i="12" s="1"/>
  <c r="W2242" i="12" s="1"/>
  <c r="AC2242" i="12" s="1"/>
  <c r="H2242" i="12"/>
  <c r="N2242" i="12" s="1"/>
  <c r="T2242" i="12" s="1"/>
  <c r="X2242" i="12" s="1"/>
  <c r="AD2242" i="12" s="1"/>
  <c r="F2246" i="12"/>
  <c r="L2246" i="12" s="1"/>
  <c r="R2246" i="12" s="1"/>
  <c r="V2246" i="12" s="1"/>
  <c r="AB2246" i="12" s="1"/>
  <c r="G2246" i="12"/>
  <c r="M2246" i="12" s="1"/>
  <c r="S2246" i="12" s="1"/>
  <c r="W2246" i="12" s="1"/>
  <c r="AC2246" i="12" s="1"/>
  <c r="H2246" i="12"/>
  <c r="N2246" i="12" s="1"/>
  <c r="T2246" i="12" s="1"/>
  <c r="X2246" i="12" s="1"/>
  <c r="AD2246" i="12" s="1"/>
  <c r="F2250" i="12"/>
  <c r="L2250" i="12" s="1"/>
  <c r="R2250" i="12" s="1"/>
  <c r="V2250" i="12" s="1"/>
  <c r="AB2250" i="12" s="1"/>
  <c r="G2250" i="12"/>
  <c r="M2250" i="12" s="1"/>
  <c r="S2250" i="12" s="1"/>
  <c r="W2250" i="12" s="1"/>
  <c r="AC2250" i="12" s="1"/>
  <c r="H2250" i="12"/>
  <c r="N2250" i="12" s="1"/>
  <c r="T2250" i="12" s="1"/>
  <c r="X2250" i="12" s="1"/>
  <c r="AD2250" i="12" s="1"/>
  <c r="F2254" i="12"/>
  <c r="L2254" i="12" s="1"/>
  <c r="R2254" i="12" s="1"/>
  <c r="V2254" i="12" s="1"/>
  <c r="AB2254" i="12" s="1"/>
  <c r="G2254" i="12"/>
  <c r="M2254" i="12" s="1"/>
  <c r="S2254" i="12" s="1"/>
  <c r="W2254" i="12" s="1"/>
  <c r="AC2254" i="12" s="1"/>
  <c r="H2254" i="12"/>
  <c r="N2254" i="12" s="1"/>
  <c r="T2254" i="12" s="1"/>
  <c r="X2254" i="12" s="1"/>
  <c r="AD2254" i="12" s="1"/>
  <c r="F2258" i="12"/>
  <c r="L2258" i="12" s="1"/>
  <c r="R2258" i="12" s="1"/>
  <c r="V2258" i="12" s="1"/>
  <c r="AB2258" i="12" s="1"/>
  <c r="G2258" i="12"/>
  <c r="M2258" i="12" s="1"/>
  <c r="S2258" i="12" s="1"/>
  <c r="W2258" i="12" s="1"/>
  <c r="AC2258" i="12" s="1"/>
  <c r="H2258" i="12"/>
  <c r="N2258" i="12" s="1"/>
  <c r="T2258" i="12" s="1"/>
  <c r="X2258" i="12" s="1"/>
  <c r="AD2258" i="12" s="1"/>
  <c r="F2262" i="12"/>
  <c r="L2262" i="12" s="1"/>
  <c r="R2262" i="12" s="1"/>
  <c r="V2262" i="12" s="1"/>
  <c r="AB2262" i="12" s="1"/>
  <c r="G2262" i="12"/>
  <c r="M2262" i="12" s="1"/>
  <c r="S2262" i="12" s="1"/>
  <c r="W2262" i="12" s="1"/>
  <c r="AC2262" i="12" s="1"/>
  <c r="H2262" i="12"/>
  <c r="N2262" i="12" s="1"/>
  <c r="T2262" i="12" s="1"/>
  <c r="X2262" i="12" s="1"/>
  <c r="AD2262" i="12" s="1"/>
  <c r="F2266" i="12"/>
  <c r="L2266" i="12" s="1"/>
  <c r="R2266" i="12" s="1"/>
  <c r="V2266" i="12" s="1"/>
  <c r="AB2266" i="12" s="1"/>
  <c r="G2266" i="12"/>
  <c r="M2266" i="12" s="1"/>
  <c r="S2266" i="12" s="1"/>
  <c r="W2266" i="12" s="1"/>
  <c r="AC2266" i="12" s="1"/>
  <c r="H2266" i="12"/>
  <c r="N2266" i="12" s="1"/>
  <c r="T2266" i="12" s="1"/>
  <c r="X2266" i="12" s="1"/>
  <c r="AD2266" i="12" s="1"/>
  <c r="F2269" i="12"/>
  <c r="L2269" i="12" s="1"/>
  <c r="R2269" i="12" s="1"/>
  <c r="V2269" i="12" s="1"/>
  <c r="AB2269" i="12" s="1"/>
  <c r="G2269" i="12"/>
  <c r="M2269" i="12" s="1"/>
  <c r="S2269" i="12" s="1"/>
  <c r="W2269" i="12" s="1"/>
  <c r="AC2269" i="12" s="1"/>
  <c r="H2269" i="12"/>
  <c r="N2269" i="12" s="1"/>
  <c r="T2269" i="12" s="1"/>
  <c r="X2269" i="12" s="1"/>
  <c r="AD2269" i="12" s="1"/>
  <c r="F2273" i="12"/>
  <c r="L2273" i="12" s="1"/>
  <c r="R2273" i="12" s="1"/>
  <c r="V2273" i="12" s="1"/>
  <c r="AB2273" i="12" s="1"/>
  <c r="G2273" i="12"/>
  <c r="M2273" i="12" s="1"/>
  <c r="S2273" i="12" s="1"/>
  <c r="W2273" i="12" s="1"/>
  <c r="AC2273" i="12" s="1"/>
  <c r="H2273" i="12"/>
  <c r="N2273" i="12" s="1"/>
  <c r="T2273" i="12" s="1"/>
  <c r="X2273" i="12" s="1"/>
  <c r="AD2273" i="12" s="1"/>
  <c r="F2277" i="12"/>
  <c r="L2277" i="12" s="1"/>
  <c r="R2277" i="12" s="1"/>
  <c r="V2277" i="12" s="1"/>
  <c r="AB2277" i="12" s="1"/>
  <c r="G2277" i="12"/>
  <c r="M2277" i="12" s="1"/>
  <c r="S2277" i="12" s="1"/>
  <c r="W2277" i="12" s="1"/>
  <c r="AC2277" i="12" s="1"/>
  <c r="H2277" i="12"/>
  <c r="N2277" i="12" s="1"/>
  <c r="T2277" i="12" s="1"/>
  <c r="X2277" i="12" s="1"/>
  <c r="AD2277" i="12" s="1"/>
  <c r="F2281" i="12"/>
  <c r="L2281" i="12" s="1"/>
  <c r="R2281" i="12" s="1"/>
  <c r="V2281" i="12" s="1"/>
  <c r="AB2281" i="12" s="1"/>
  <c r="G2281" i="12"/>
  <c r="M2281" i="12" s="1"/>
  <c r="S2281" i="12" s="1"/>
  <c r="W2281" i="12" s="1"/>
  <c r="AC2281" i="12" s="1"/>
  <c r="H2281" i="12"/>
  <c r="N2281" i="12" s="1"/>
  <c r="T2281" i="12" s="1"/>
  <c r="X2281" i="12" s="1"/>
  <c r="AD2281" i="12" s="1"/>
  <c r="F2284" i="12"/>
  <c r="L2284" i="12" s="1"/>
  <c r="R2284" i="12" s="1"/>
  <c r="V2284" i="12" s="1"/>
  <c r="AB2284" i="12" s="1"/>
  <c r="G2284" i="12"/>
  <c r="M2284" i="12" s="1"/>
  <c r="S2284" i="12" s="1"/>
  <c r="W2284" i="12" s="1"/>
  <c r="AC2284" i="12" s="1"/>
  <c r="H2284" i="12"/>
  <c r="N2284" i="12" s="1"/>
  <c r="T2284" i="12" s="1"/>
  <c r="X2284" i="12" s="1"/>
  <c r="AD2284" i="12" s="1"/>
  <c r="F2288" i="12"/>
  <c r="L2288" i="12" s="1"/>
  <c r="R2288" i="12" s="1"/>
  <c r="V2288" i="12" s="1"/>
  <c r="AB2288" i="12" s="1"/>
  <c r="G2288" i="12"/>
  <c r="M2288" i="12" s="1"/>
  <c r="S2288" i="12" s="1"/>
  <c r="W2288" i="12" s="1"/>
  <c r="AC2288" i="12" s="1"/>
  <c r="H2288" i="12"/>
  <c r="N2288" i="12" s="1"/>
  <c r="T2288" i="12" s="1"/>
  <c r="X2288" i="12" s="1"/>
  <c r="AD2288" i="12" s="1"/>
  <c r="F2292" i="12"/>
  <c r="L2292" i="12" s="1"/>
  <c r="R2292" i="12" s="1"/>
  <c r="V2292" i="12" s="1"/>
  <c r="AB2292" i="12" s="1"/>
  <c r="G2292" i="12"/>
  <c r="M2292" i="12" s="1"/>
  <c r="S2292" i="12" s="1"/>
  <c r="W2292" i="12" s="1"/>
  <c r="AC2292" i="12" s="1"/>
  <c r="H2292" i="12"/>
  <c r="N2292" i="12" s="1"/>
  <c r="T2292" i="12" s="1"/>
  <c r="X2292" i="12" s="1"/>
  <c r="AD2292" i="12" s="1"/>
  <c r="F2296" i="12"/>
  <c r="L2296" i="12" s="1"/>
  <c r="R2296" i="12" s="1"/>
  <c r="V2296" i="12" s="1"/>
  <c r="AB2296" i="12" s="1"/>
  <c r="G2296" i="12"/>
  <c r="M2296" i="12" s="1"/>
  <c r="S2296" i="12" s="1"/>
  <c r="W2296" i="12" s="1"/>
  <c r="AC2296" i="12" s="1"/>
  <c r="H2296" i="12"/>
  <c r="N2296" i="12" s="1"/>
  <c r="T2296" i="12" s="1"/>
  <c r="X2296" i="12" s="1"/>
  <c r="AD2296" i="12" s="1"/>
  <c r="F2299" i="12"/>
  <c r="L2299" i="12" s="1"/>
  <c r="R2299" i="12" s="1"/>
  <c r="V2299" i="12" s="1"/>
  <c r="AB2299" i="12" s="1"/>
  <c r="G2299" i="12"/>
  <c r="M2299" i="12" s="1"/>
  <c r="S2299" i="12" s="1"/>
  <c r="W2299" i="12" s="1"/>
  <c r="AC2299" i="12" s="1"/>
  <c r="H2299" i="12"/>
  <c r="N2299" i="12" s="1"/>
  <c r="T2299" i="12" s="1"/>
  <c r="X2299" i="12" s="1"/>
  <c r="AD2299" i="12" s="1"/>
  <c r="F2302" i="12"/>
  <c r="L2302" i="12" s="1"/>
  <c r="R2302" i="12" s="1"/>
  <c r="V2302" i="12" s="1"/>
  <c r="AB2302" i="12" s="1"/>
  <c r="G2302" i="12"/>
  <c r="M2302" i="12" s="1"/>
  <c r="S2302" i="12" s="1"/>
  <c r="W2302" i="12" s="1"/>
  <c r="AC2302" i="12" s="1"/>
  <c r="H2302" i="12"/>
  <c r="N2302" i="12" s="1"/>
  <c r="T2302" i="12" s="1"/>
  <c r="X2302" i="12" s="1"/>
  <c r="AD2302" i="12" s="1"/>
  <c r="F2306" i="12"/>
  <c r="L2306" i="12" s="1"/>
  <c r="R2306" i="12" s="1"/>
  <c r="V2306" i="12" s="1"/>
  <c r="AB2306" i="12" s="1"/>
  <c r="G2306" i="12"/>
  <c r="M2306" i="12" s="1"/>
  <c r="S2306" i="12" s="1"/>
  <c r="W2306" i="12" s="1"/>
  <c r="AC2306" i="12" s="1"/>
  <c r="H2306" i="12"/>
  <c r="N2306" i="12" s="1"/>
  <c r="T2306" i="12" s="1"/>
  <c r="X2306" i="12" s="1"/>
  <c r="AD2306" i="12" s="1"/>
  <c r="F2310" i="12"/>
  <c r="L2310" i="12" s="1"/>
  <c r="R2310" i="12" s="1"/>
  <c r="V2310" i="12" s="1"/>
  <c r="AB2310" i="12" s="1"/>
  <c r="G2310" i="12"/>
  <c r="M2310" i="12" s="1"/>
  <c r="S2310" i="12" s="1"/>
  <c r="W2310" i="12" s="1"/>
  <c r="AC2310" i="12" s="1"/>
  <c r="H2310" i="12"/>
  <c r="N2310" i="12" s="1"/>
  <c r="T2310" i="12" s="1"/>
  <c r="X2310" i="12" s="1"/>
  <c r="AD2310" i="12" s="1"/>
  <c r="F2314" i="12"/>
  <c r="L2314" i="12" s="1"/>
  <c r="R2314" i="12" s="1"/>
  <c r="V2314" i="12" s="1"/>
  <c r="AB2314" i="12" s="1"/>
  <c r="G2314" i="12"/>
  <c r="M2314" i="12" s="1"/>
  <c r="S2314" i="12" s="1"/>
  <c r="W2314" i="12" s="1"/>
  <c r="AC2314" i="12" s="1"/>
  <c r="H2314" i="12"/>
  <c r="N2314" i="12" s="1"/>
  <c r="T2314" i="12" s="1"/>
  <c r="X2314" i="12" s="1"/>
  <c r="AD2314" i="12" s="1"/>
  <c r="F2318" i="12"/>
  <c r="L2318" i="12" s="1"/>
  <c r="R2318" i="12" s="1"/>
  <c r="V2318" i="12" s="1"/>
  <c r="AB2318" i="12" s="1"/>
  <c r="G2318" i="12"/>
  <c r="M2318" i="12" s="1"/>
  <c r="S2318" i="12" s="1"/>
  <c r="W2318" i="12" s="1"/>
  <c r="AC2318" i="12" s="1"/>
  <c r="H2318" i="12"/>
  <c r="N2318" i="12" s="1"/>
  <c r="T2318" i="12" s="1"/>
  <c r="X2318" i="12" s="1"/>
  <c r="AD2318" i="12" s="1"/>
  <c r="F2322" i="12"/>
  <c r="L2322" i="12" s="1"/>
  <c r="R2322" i="12" s="1"/>
  <c r="V2322" i="12" s="1"/>
  <c r="AB2322" i="12" s="1"/>
  <c r="G2322" i="12"/>
  <c r="M2322" i="12" s="1"/>
  <c r="S2322" i="12" s="1"/>
  <c r="W2322" i="12" s="1"/>
  <c r="AC2322" i="12" s="1"/>
  <c r="H2322" i="12"/>
  <c r="N2322" i="12" s="1"/>
  <c r="T2322" i="12" s="1"/>
  <c r="X2322" i="12" s="1"/>
  <c r="AD2322" i="12" s="1"/>
  <c r="F2325" i="12"/>
  <c r="L2325" i="12" s="1"/>
  <c r="R2325" i="12" s="1"/>
  <c r="V2325" i="12" s="1"/>
  <c r="AB2325" i="12" s="1"/>
  <c r="G2325" i="12"/>
  <c r="M2325" i="12" s="1"/>
  <c r="S2325" i="12" s="1"/>
  <c r="W2325" i="12" s="1"/>
  <c r="AC2325" i="12" s="1"/>
  <c r="H2325" i="12"/>
  <c r="N2325" i="12" s="1"/>
  <c r="T2325" i="12" s="1"/>
  <c r="X2325" i="12" s="1"/>
  <c r="AD2325" i="12" s="1"/>
  <c r="F2331" i="12"/>
  <c r="L2331" i="12" s="1"/>
  <c r="R2331" i="12" s="1"/>
  <c r="V2331" i="12" s="1"/>
  <c r="AB2331" i="12" s="1"/>
  <c r="G2331" i="12"/>
  <c r="M2331" i="12" s="1"/>
  <c r="S2331" i="12" s="1"/>
  <c r="W2331" i="12" s="1"/>
  <c r="AC2331" i="12" s="1"/>
  <c r="H2331" i="12"/>
  <c r="N2331" i="12" s="1"/>
  <c r="T2331" i="12" s="1"/>
  <c r="X2331" i="12" s="1"/>
  <c r="AD2331" i="12" s="1"/>
  <c r="F2335" i="12"/>
  <c r="L2335" i="12" s="1"/>
  <c r="R2335" i="12" s="1"/>
  <c r="V2335" i="12" s="1"/>
  <c r="AB2335" i="12" s="1"/>
  <c r="G2335" i="12"/>
  <c r="M2335" i="12" s="1"/>
  <c r="S2335" i="12" s="1"/>
  <c r="W2335" i="12" s="1"/>
  <c r="AC2335" i="12" s="1"/>
  <c r="H2335" i="12"/>
  <c r="N2335" i="12" s="1"/>
  <c r="T2335" i="12" s="1"/>
  <c r="X2335" i="12" s="1"/>
  <c r="AD2335" i="12" s="1"/>
  <c r="F2340" i="12"/>
  <c r="L2340" i="12" s="1"/>
  <c r="R2340" i="12" s="1"/>
  <c r="V2340" i="12" s="1"/>
  <c r="AB2340" i="12" s="1"/>
  <c r="G2340" i="12"/>
  <c r="M2340" i="12" s="1"/>
  <c r="S2340" i="12" s="1"/>
  <c r="W2340" i="12" s="1"/>
  <c r="AC2340" i="12" s="1"/>
  <c r="H2340" i="12"/>
  <c r="N2340" i="12" s="1"/>
  <c r="T2340" i="12" s="1"/>
  <c r="X2340" i="12" s="1"/>
  <c r="AD2340" i="12" s="1"/>
  <c r="F2344" i="12"/>
  <c r="L2344" i="12" s="1"/>
  <c r="R2344" i="12" s="1"/>
  <c r="V2344" i="12" s="1"/>
  <c r="AB2344" i="12" s="1"/>
  <c r="G2344" i="12"/>
  <c r="M2344" i="12" s="1"/>
  <c r="S2344" i="12" s="1"/>
  <c r="W2344" i="12" s="1"/>
  <c r="AC2344" i="12" s="1"/>
  <c r="H2344" i="12"/>
  <c r="N2344" i="12" s="1"/>
  <c r="T2344" i="12" s="1"/>
  <c r="X2344" i="12" s="1"/>
  <c r="AD2344" i="12" s="1"/>
  <c r="F2347" i="12"/>
  <c r="L2347" i="12" s="1"/>
  <c r="R2347" i="12" s="1"/>
  <c r="V2347" i="12" s="1"/>
  <c r="AB2347" i="12" s="1"/>
  <c r="G2347" i="12"/>
  <c r="M2347" i="12" s="1"/>
  <c r="S2347" i="12" s="1"/>
  <c r="W2347" i="12" s="1"/>
  <c r="AC2347" i="12" s="1"/>
  <c r="H2347" i="12"/>
  <c r="N2347" i="12" s="1"/>
  <c r="T2347" i="12" s="1"/>
  <c r="X2347" i="12" s="1"/>
  <c r="AD2347" i="12" s="1"/>
  <c r="F2353" i="12"/>
  <c r="L2353" i="12" s="1"/>
  <c r="R2353" i="12" s="1"/>
  <c r="V2353" i="12" s="1"/>
  <c r="AB2353" i="12" s="1"/>
  <c r="G2353" i="12"/>
  <c r="M2353" i="12" s="1"/>
  <c r="S2353" i="12" s="1"/>
  <c r="W2353" i="12" s="1"/>
  <c r="AC2353" i="12" s="1"/>
  <c r="H2353" i="12"/>
  <c r="N2353" i="12" s="1"/>
  <c r="T2353" i="12" s="1"/>
  <c r="X2353" i="12" s="1"/>
  <c r="AD2353" i="12" s="1"/>
  <c r="F2358" i="12"/>
  <c r="L2358" i="12" s="1"/>
  <c r="R2358" i="12" s="1"/>
  <c r="V2358" i="12" s="1"/>
  <c r="AB2358" i="12" s="1"/>
  <c r="G2358" i="12"/>
  <c r="M2358" i="12" s="1"/>
  <c r="S2358" i="12" s="1"/>
  <c r="W2358" i="12" s="1"/>
  <c r="AC2358" i="12" s="1"/>
  <c r="H2358" i="12"/>
  <c r="N2358" i="12" s="1"/>
  <c r="T2358" i="12" s="1"/>
  <c r="X2358" i="12" s="1"/>
  <c r="AD2358" i="12" s="1"/>
  <c r="F2362" i="12"/>
  <c r="L2362" i="12" s="1"/>
  <c r="R2362" i="12" s="1"/>
  <c r="V2362" i="12" s="1"/>
  <c r="AB2362" i="12" s="1"/>
  <c r="G2362" i="12"/>
  <c r="M2362" i="12" s="1"/>
  <c r="S2362" i="12" s="1"/>
  <c r="W2362" i="12" s="1"/>
  <c r="AC2362" i="12" s="1"/>
  <c r="H2362" i="12"/>
  <c r="N2362" i="12" s="1"/>
  <c r="T2362" i="12" s="1"/>
  <c r="X2362" i="12" s="1"/>
  <c r="AD2362" i="12" s="1"/>
  <c r="F2365" i="12"/>
  <c r="L2365" i="12" s="1"/>
  <c r="R2365" i="12" s="1"/>
  <c r="V2365" i="12" s="1"/>
  <c r="AB2365" i="12" s="1"/>
  <c r="G2365" i="12"/>
  <c r="M2365" i="12" s="1"/>
  <c r="S2365" i="12" s="1"/>
  <c r="W2365" i="12" s="1"/>
  <c r="AC2365" i="12" s="1"/>
  <c r="H2365" i="12"/>
  <c r="N2365" i="12" s="1"/>
  <c r="T2365" i="12" s="1"/>
  <c r="X2365" i="12" s="1"/>
  <c r="AD2365" i="12" s="1"/>
  <c r="F2368" i="12"/>
  <c r="L2368" i="12" s="1"/>
  <c r="R2368" i="12" s="1"/>
  <c r="V2368" i="12" s="1"/>
  <c r="AB2368" i="12" s="1"/>
  <c r="G2368" i="12"/>
  <c r="M2368" i="12" s="1"/>
  <c r="S2368" i="12" s="1"/>
  <c r="W2368" i="12" s="1"/>
  <c r="AC2368" i="12" s="1"/>
  <c r="H2368" i="12"/>
  <c r="N2368" i="12" s="1"/>
  <c r="T2368" i="12" s="1"/>
  <c r="X2368" i="12" s="1"/>
  <c r="AD2368" i="12" s="1"/>
  <c r="F2374" i="12"/>
  <c r="L2374" i="12" s="1"/>
  <c r="R2374" i="12" s="1"/>
  <c r="V2374" i="12" s="1"/>
  <c r="AB2374" i="12" s="1"/>
  <c r="G2374" i="12"/>
  <c r="M2374" i="12" s="1"/>
  <c r="S2374" i="12" s="1"/>
  <c r="W2374" i="12" s="1"/>
  <c r="AC2374" i="12" s="1"/>
  <c r="H2374" i="12"/>
  <c r="N2374" i="12" s="1"/>
  <c r="T2374" i="12" s="1"/>
  <c r="X2374" i="12" s="1"/>
  <c r="AD2374" i="12" s="1"/>
  <c r="F2379" i="12"/>
  <c r="L2379" i="12" s="1"/>
  <c r="R2379" i="12" s="1"/>
  <c r="V2379" i="12" s="1"/>
  <c r="AB2379" i="12" s="1"/>
  <c r="G2379" i="12"/>
  <c r="M2379" i="12" s="1"/>
  <c r="S2379" i="12" s="1"/>
  <c r="W2379" i="12" s="1"/>
  <c r="AC2379" i="12" s="1"/>
  <c r="H2379" i="12"/>
  <c r="N2379" i="12" s="1"/>
  <c r="T2379" i="12" s="1"/>
  <c r="X2379" i="12" s="1"/>
  <c r="AD2379" i="12" s="1"/>
  <c r="F2383" i="12"/>
  <c r="L2383" i="12" s="1"/>
  <c r="R2383" i="12" s="1"/>
  <c r="V2383" i="12" s="1"/>
  <c r="AB2383" i="12" s="1"/>
  <c r="G2383" i="12"/>
  <c r="M2383" i="12" s="1"/>
  <c r="S2383" i="12" s="1"/>
  <c r="W2383" i="12" s="1"/>
  <c r="AC2383" i="12" s="1"/>
  <c r="H2383" i="12"/>
  <c r="N2383" i="12" s="1"/>
  <c r="T2383" i="12" s="1"/>
  <c r="X2383" i="12" s="1"/>
  <c r="AD2383" i="12" s="1"/>
  <c r="F2386" i="12"/>
  <c r="L2386" i="12" s="1"/>
  <c r="R2386" i="12" s="1"/>
  <c r="V2386" i="12" s="1"/>
  <c r="AB2386" i="12" s="1"/>
  <c r="G2386" i="12"/>
  <c r="M2386" i="12" s="1"/>
  <c r="S2386" i="12" s="1"/>
  <c r="W2386" i="12" s="1"/>
  <c r="AC2386" i="12" s="1"/>
  <c r="H2386" i="12"/>
  <c r="N2386" i="12" s="1"/>
  <c r="T2386" i="12" s="1"/>
  <c r="X2386" i="12" s="1"/>
  <c r="AD2386" i="12" s="1"/>
  <c r="F2392" i="12"/>
  <c r="L2392" i="12" s="1"/>
  <c r="R2392" i="12" s="1"/>
  <c r="V2392" i="12" s="1"/>
  <c r="AB2392" i="12" s="1"/>
  <c r="G2392" i="12"/>
  <c r="M2392" i="12" s="1"/>
  <c r="S2392" i="12" s="1"/>
  <c r="W2392" i="12" s="1"/>
  <c r="AC2392" i="12" s="1"/>
  <c r="H2392" i="12"/>
  <c r="N2392" i="12" s="1"/>
  <c r="T2392" i="12" s="1"/>
  <c r="X2392" i="12" s="1"/>
  <c r="AD2392" i="12" s="1"/>
  <c r="F2397" i="12"/>
  <c r="L2397" i="12" s="1"/>
  <c r="R2397" i="12" s="1"/>
  <c r="V2397" i="12" s="1"/>
  <c r="AB2397" i="12" s="1"/>
  <c r="G2397" i="12"/>
  <c r="M2397" i="12" s="1"/>
  <c r="S2397" i="12" s="1"/>
  <c r="W2397" i="12" s="1"/>
  <c r="AC2397" i="12" s="1"/>
  <c r="H2397" i="12"/>
  <c r="N2397" i="12" s="1"/>
  <c r="T2397" i="12" s="1"/>
  <c r="X2397" i="12" s="1"/>
  <c r="AD2397" i="12" s="1"/>
  <c r="F2401" i="12"/>
  <c r="L2401" i="12" s="1"/>
  <c r="R2401" i="12" s="1"/>
  <c r="V2401" i="12" s="1"/>
  <c r="AB2401" i="12" s="1"/>
  <c r="G2401" i="12"/>
  <c r="M2401" i="12" s="1"/>
  <c r="S2401" i="12" s="1"/>
  <c r="W2401" i="12" s="1"/>
  <c r="AC2401" i="12" s="1"/>
  <c r="H2401" i="12"/>
  <c r="N2401" i="12" s="1"/>
  <c r="T2401" i="12" s="1"/>
  <c r="X2401" i="12" s="1"/>
  <c r="AD2401" i="12" s="1"/>
  <c r="F2404" i="12"/>
  <c r="L2404" i="12" s="1"/>
  <c r="R2404" i="12" s="1"/>
  <c r="V2404" i="12" s="1"/>
  <c r="AB2404" i="12" s="1"/>
  <c r="G2404" i="12"/>
  <c r="M2404" i="12" s="1"/>
  <c r="S2404" i="12" s="1"/>
  <c r="W2404" i="12" s="1"/>
  <c r="AC2404" i="12" s="1"/>
  <c r="H2404" i="12"/>
  <c r="N2404" i="12" s="1"/>
  <c r="T2404" i="12" s="1"/>
  <c r="X2404" i="12" s="1"/>
  <c r="AD2404" i="12" s="1"/>
  <c r="F2407" i="12"/>
  <c r="L2407" i="12" s="1"/>
  <c r="R2407" i="12" s="1"/>
  <c r="V2407" i="12" s="1"/>
  <c r="AB2407" i="12" s="1"/>
  <c r="G2407" i="12"/>
  <c r="M2407" i="12" s="1"/>
  <c r="S2407" i="12" s="1"/>
  <c r="W2407" i="12" s="1"/>
  <c r="AC2407" i="12" s="1"/>
  <c r="H2407" i="12"/>
  <c r="N2407" i="12" s="1"/>
  <c r="T2407" i="12" s="1"/>
  <c r="X2407" i="12" s="1"/>
  <c r="AD2407" i="12" s="1"/>
  <c r="F2412" i="12"/>
  <c r="L2412" i="12" s="1"/>
  <c r="R2412" i="12" s="1"/>
  <c r="V2412" i="12" s="1"/>
  <c r="AB2412" i="12" s="1"/>
  <c r="G2412" i="12"/>
  <c r="M2412" i="12" s="1"/>
  <c r="S2412" i="12" s="1"/>
  <c r="W2412" i="12" s="1"/>
  <c r="AC2412" i="12" s="1"/>
  <c r="H2412" i="12"/>
  <c r="N2412" i="12" s="1"/>
  <c r="T2412" i="12" s="1"/>
  <c r="X2412" i="12" s="1"/>
  <c r="AD2412" i="12" s="1"/>
  <c r="F2424" i="12"/>
  <c r="L2424" i="12" s="1"/>
  <c r="R2424" i="12" s="1"/>
  <c r="V2424" i="12" s="1"/>
  <c r="AB2424" i="12" s="1"/>
  <c r="G2424" i="12"/>
  <c r="M2424" i="12" s="1"/>
  <c r="S2424" i="12" s="1"/>
  <c r="W2424" i="12" s="1"/>
  <c r="AC2424" i="12" s="1"/>
  <c r="H2424" i="12"/>
  <c r="N2424" i="12" s="1"/>
  <c r="T2424" i="12" s="1"/>
  <c r="X2424" i="12" s="1"/>
  <c r="AD2424" i="12" s="1"/>
  <c r="F2436" i="12"/>
  <c r="L2436" i="12" s="1"/>
  <c r="R2436" i="12" s="1"/>
  <c r="V2436" i="12" s="1"/>
  <c r="AB2436" i="12" s="1"/>
  <c r="G2436" i="12"/>
  <c r="M2436" i="12" s="1"/>
  <c r="S2436" i="12" s="1"/>
  <c r="W2436" i="12" s="1"/>
  <c r="AC2436" i="12" s="1"/>
  <c r="H2436" i="12"/>
  <c r="N2436" i="12" s="1"/>
  <c r="T2436" i="12" s="1"/>
  <c r="X2436" i="12" s="1"/>
  <c r="AD2436" i="12" s="1"/>
  <c r="F2447" i="12"/>
  <c r="L2447" i="12" s="1"/>
  <c r="R2447" i="12" s="1"/>
  <c r="V2447" i="12" s="1"/>
  <c r="AB2447" i="12" s="1"/>
  <c r="G2447" i="12"/>
  <c r="M2447" i="12" s="1"/>
  <c r="S2447" i="12" s="1"/>
  <c r="W2447" i="12" s="1"/>
  <c r="AC2447" i="12" s="1"/>
  <c r="H2447" i="12"/>
  <c r="N2447" i="12" s="1"/>
  <c r="T2447" i="12" s="1"/>
  <c r="X2447" i="12" s="1"/>
  <c r="AD2447" i="12" s="1"/>
  <c r="F2454" i="12"/>
  <c r="L2454" i="12" s="1"/>
  <c r="R2454" i="12" s="1"/>
  <c r="V2454" i="12" s="1"/>
  <c r="AB2454" i="12" s="1"/>
  <c r="G2454" i="12"/>
  <c r="M2454" i="12" s="1"/>
  <c r="S2454" i="12" s="1"/>
  <c r="W2454" i="12" s="1"/>
  <c r="AC2454" i="12" s="1"/>
  <c r="H2454" i="12"/>
  <c r="N2454" i="12" s="1"/>
  <c r="T2454" i="12" s="1"/>
  <c r="X2454" i="12" s="1"/>
  <c r="AD2454" i="12" s="1"/>
  <c r="F2458" i="12"/>
  <c r="L2458" i="12" s="1"/>
  <c r="R2458" i="12" s="1"/>
  <c r="V2458" i="12" s="1"/>
  <c r="AB2458" i="12" s="1"/>
  <c r="G2458" i="12"/>
  <c r="M2458" i="12" s="1"/>
  <c r="S2458" i="12" s="1"/>
  <c r="W2458" i="12" s="1"/>
  <c r="AC2458" i="12" s="1"/>
  <c r="H2458" i="12"/>
  <c r="N2458" i="12" s="1"/>
  <c r="T2458" i="12" s="1"/>
  <c r="X2458" i="12" s="1"/>
  <c r="AD2458" i="12" s="1"/>
  <c r="F2461" i="12"/>
  <c r="L2461" i="12" s="1"/>
  <c r="R2461" i="12" s="1"/>
  <c r="V2461" i="12" s="1"/>
  <c r="AB2461" i="12" s="1"/>
  <c r="G2461" i="12"/>
  <c r="M2461" i="12" s="1"/>
  <c r="S2461" i="12" s="1"/>
  <c r="W2461" i="12" s="1"/>
  <c r="AC2461" i="12" s="1"/>
  <c r="H2461" i="12"/>
  <c r="N2461" i="12" s="1"/>
  <c r="T2461" i="12" s="1"/>
  <c r="X2461" i="12" s="1"/>
  <c r="AD2461" i="12" s="1"/>
  <c r="F2464" i="12"/>
  <c r="L2464" i="12" s="1"/>
  <c r="R2464" i="12" s="1"/>
  <c r="V2464" i="12" s="1"/>
  <c r="AB2464" i="12" s="1"/>
  <c r="G2464" i="12"/>
  <c r="M2464" i="12" s="1"/>
  <c r="S2464" i="12" s="1"/>
  <c r="W2464" i="12" s="1"/>
  <c r="AC2464" i="12" s="1"/>
  <c r="H2464" i="12"/>
  <c r="N2464" i="12" s="1"/>
  <c r="T2464" i="12" s="1"/>
  <c r="X2464" i="12" s="1"/>
  <c r="AD2464" i="12" s="1"/>
  <c r="F2470" i="12"/>
  <c r="L2470" i="12" s="1"/>
  <c r="R2470" i="12" s="1"/>
  <c r="V2470" i="12" s="1"/>
  <c r="AB2470" i="12" s="1"/>
  <c r="G2470" i="12"/>
  <c r="M2470" i="12" s="1"/>
  <c r="S2470" i="12" s="1"/>
  <c r="W2470" i="12" s="1"/>
  <c r="AC2470" i="12" s="1"/>
  <c r="H2470" i="12"/>
  <c r="N2470" i="12" s="1"/>
  <c r="T2470" i="12" s="1"/>
  <c r="X2470" i="12" s="1"/>
  <c r="AD2470" i="12" s="1"/>
  <c r="F2475" i="12"/>
  <c r="L2475" i="12" s="1"/>
  <c r="R2475" i="12" s="1"/>
  <c r="V2475" i="12" s="1"/>
  <c r="AB2475" i="12" s="1"/>
  <c r="G2475" i="12"/>
  <c r="M2475" i="12" s="1"/>
  <c r="S2475" i="12" s="1"/>
  <c r="W2475" i="12" s="1"/>
  <c r="AC2475" i="12" s="1"/>
  <c r="H2475" i="12"/>
  <c r="N2475" i="12" s="1"/>
  <c r="T2475" i="12" s="1"/>
  <c r="X2475" i="12" s="1"/>
  <c r="AD2475" i="12" s="1"/>
  <c r="F2480" i="12"/>
  <c r="L2480" i="12" s="1"/>
  <c r="R2480" i="12" s="1"/>
  <c r="V2480" i="12" s="1"/>
  <c r="AB2480" i="12" s="1"/>
  <c r="G2480" i="12"/>
  <c r="M2480" i="12" s="1"/>
  <c r="S2480" i="12" s="1"/>
  <c r="W2480" i="12" s="1"/>
  <c r="AC2480" i="12" s="1"/>
  <c r="H2480" i="12"/>
  <c r="N2480" i="12" s="1"/>
  <c r="T2480" i="12" s="1"/>
  <c r="X2480" i="12" s="1"/>
  <c r="AD2480" i="12" s="1"/>
  <c r="F2486" i="12"/>
  <c r="L2486" i="12" s="1"/>
  <c r="R2486" i="12" s="1"/>
  <c r="V2486" i="12" s="1"/>
  <c r="AB2486" i="12" s="1"/>
  <c r="G2486" i="12"/>
  <c r="M2486" i="12" s="1"/>
  <c r="S2486" i="12" s="1"/>
  <c r="W2486" i="12" s="1"/>
  <c r="AC2486" i="12" s="1"/>
  <c r="H2486" i="12"/>
  <c r="N2486" i="12" s="1"/>
  <c r="T2486" i="12" s="1"/>
  <c r="X2486" i="12" s="1"/>
  <c r="AD2486" i="12" s="1"/>
  <c r="F2489" i="12"/>
  <c r="L2489" i="12" s="1"/>
  <c r="R2489" i="12" s="1"/>
  <c r="V2489" i="12" s="1"/>
  <c r="AB2489" i="12" s="1"/>
  <c r="G2489" i="12"/>
  <c r="M2489" i="12" s="1"/>
  <c r="S2489" i="12" s="1"/>
  <c r="W2489" i="12" s="1"/>
  <c r="AC2489" i="12" s="1"/>
  <c r="H2489" i="12"/>
  <c r="N2489" i="12" s="1"/>
  <c r="T2489" i="12" s="1"/>
  <c r="X2489" i="12" s="1"/>
  <c r="AD2489" i="12" s="1"/>
  <c r="F2492" i="12"/>
  <c r="L2492" i="12" s="1"/>
  <c r="R2492" i="12" s="1"/>
  <c r="V2492" i="12" s="1"/>
  <c r="AB2492" i="12" s="1"/>
  <c r="G2492" i="12"/>
  <c r="M2492" i="12" s="1"/>
  <c r="S2492" i="12" s="1"/>
  <c r="W2492" i="12" s="1"/>
  <c r="AC2492" i="12" s="1"/>
  <c r="H2492" i="12"/>
  <c r="N2492" i="12" s="1"/>
  <c r="T2492" i="12" s="1"/>
  <c r="X2492" i="12" s="1"/>
  <c r="AD2492" i="12" s="1"/>
  <c r="H2488" i="12" l="1"/>
  <c r="N2488" i="12" s="1"/>
  <c r="T2488" i="12" s="1"/>
  <c r="X2488" i="12" s="1"/>
  <c r="AD2488" i="12" s="1"/>
  <c r="H2469" i="12"/>
  <c r="N2469" i="12" s="1"/>
  <c r="T2469" i="12" s="1"/>
  <c r="X2469" i="12" s="1"/>
  <c r="AD2469" i="12" s="1"/>
  <c r="H2453" i="12"/>
  <c r="N2453" i="12" s="1"/>
  <c r="T2453" i="12" s="1"/>
  <c r="X2453" i="12" s="1"/>
  <c r="AD2453" i="12" s="1"/>
  <c r="H2411" i="12"/>
  <c r="N2411" i="12" s="1"/>
  <c r="T2411" i="12" s="1"/>
  <c r="X2411" i="12" s="1"/>
  <c r="AD2411" i="12" s="1"/>
  <c r="F2403" i="12"/>
  <c r="L2403" i="12" s="1"/>
  <c r="R2403" i="12" s="1"/>
  <c r="V2403" i="12" s="1"/>
  <c r="AB2403" i="12" s="1"/>
  <c r="G2391" i="12"/>
  <c r="M2391" i="12" s="1"/>
  <c r="S2391" i="12" s="1"/>
  <c r="W2391" i="12" s="1"/>
  <c r="AC2391" i="12" s="1"/>
  <c r="H2378" i="12"/>
  <c r="N2378" i="12" s="1"/>
  <c r="T2378" i="12" s="1"/>
  <c r="X2378" i="12" s="1"/>
  <c r="AD2378" i="12" s="1"/>
  <c r="F2367" i="12"/>
  <c r="L2367" i="12" s="1"/>
  <c r="R2367" i="12" s="1"/>
  <c r="V2367" i="12" s="1"/>
  <c r="AB2367" i="12" s="1"/>
  <c r="G2357" i="12"/>
  <c r="M2357" i="12" s="1"/>
  <c r="S2357" i="12" s="1"/>
  <c r="W2357" i="12" s="1"/>
  <c r="AC2357" i="12" s="1"/>
  <c r="G2339" i="12"/>
  <c r="M2339" i="12" s="1"/>
  <c r="S2339" i="12" s="1"/>
  <c r="W2339" i="12" s="1"/>
  <c r="AC2339" i="12" s="1"/>
  <c r="G2321" i="12"/>
  <c r="M2321" i="12" s="1"/>
  <c r="S2321" i="12" s="1"/>
  <c r="W2321" i="12" s="1"/>
  <c r="AC2321" i="12" s="1"/>
  <c r="G2305" i="12"/>
  <c r="M2305" i="12" s="1"/>
  <c r="S2305" i="12" s="1"/>
  <c r="W2305" i="12" s="1"/>
  <c r="AC2305" i="12" s="1"/>
  <c r="G2291" i="12"/>
  <c r="M2291" i="12" s="1"/>
  <c r="S2291" i="12" s="1"/>
  <c r="W2291" i="12" s="1"/>
  <c r="AC2291" i="12" s="1"/>
  <c r="F2287" i="12"/>
  <c r="L2287" i="12" s="1"/>
  <c r="R2287" i="12" s="1"/>
  <c r="V2287" i="12" s="1"/>
  <c r="AB2287" i="12" s="1"/>
  <c r="F2272" i="12"/>
  <c r="L2272" i="12" s="1"/>
  <c r="R2272" i="12" s="1"/>
  <c r="V2272" i="12" s="1"/>
  <c r="AB2272" i="12" s="1"/>
  <c r="H2249" i="12"/>
  <c r="N2249" i="12" s="1"/>
  <c r="T2249" i="12" s="1"/>
  <c r="X2249" i="12" s="1"/>
  <c r="AD2249" i="12" s="1"/>
  <c r="H2235" i="12"/>
  <c r="N2235" i="12" s="1"/>
  <c r="T2235" i="12" s="1"/>
  <c r="X2235" i="12" s="1"/>
  <c r="AD2235" i="12" s="1"/>
  <c r="H2221" i="12"/>
  <c r="N2221" i="12" s="1"/>
  <c r="T2221" i="12" s="1"/>
  <c r="X2221" i="12" s="1"/>
  <c r="AD2221" i="12" s="1"/>
  <c r="H2202" i="12"/>
  <c r="N2202" i="12" s="1"/>
  <c r="T2202" i="12" s="1"/>
  <c r="X2202" i="12" s="1"/>
  <c r="AD2202" i="12" s="1"/>
  <c r="F2190" i="12"/>
  <c r="L2190" i="12" s="1"/>
  <c r="R2190" i="12" s="1"/>
  <c r="V2190" i="12" s="1"/>
  <c r="AB2190" i="12" s="1"/>
  <c r="F2159" i="12"/>
  <c r="L2159" i="12" s="1"/>
  <c r="R2159" i="12" s="1"/>
  <c r="V2159" i="12" s="1"/>
  <c r="AB2159" i="12" s="1"/>
  <c r="F2144" i="12"/>
  <c r="L2144" i="12" s="1"/>
  <c r="R2144" i="12" s="1"/>
  <c r="V2144" i="12" s="1"/>
  <c r="AB2144" i="12" s="1"/>
  <c r="G2132" i="12"/>
  <c r="M2132" i="12" s="1"/>
  <c r="S2132" i="12" s="1"/>
  <c r="W2132" i="12" s="1"/>
  <c r="AC2132" i="12" s="1"/>
  <c r="G2114" i="12"/>
  <c r="M2114" i="12" s="1"/>
  <c r="S2114" i="12" s="1"/>
  <c r="W2114" i="12" s="1"/>
  <c r="AC2114" i="12" s="1"/>
  <c r="F2090" i="12"/>
  <c r="L2090" i="12" s="1"/>
  <c r="R2090" i="12" s="1"/>
  <c r="V2090" i="12" s="1"/>
  <c r="AB2090" i="12" s="1"/>
  <c r="F2070" i="12"/>
  <c r="L2070" i="12" s="1"/>
  <c r="R2070" i="12" s="1"/>
  <c r="V2070" i="12" s="1"/>
  <c r="AB2070" i="12" s="1"/>
  <c r="H2038" i="12"/>
  <c r="N2038" i="12" s="1"/>
  <c r="T2038" i="12" s="1"/>
  <c r="X2038" i="12" s="1"/>
  <c r="AD2038" i="12" s="1"/>
  <c r="H2022" i="12"/>
  <c r="N2022" i="12" s="1"/>
  <c r="T2022" i="12" s="1"/>
  <c r="X2022" i="12" s="1"/>
  <c r="AD2022" i="12" s="1"/>
  <c r="H2002" i="12"/>
  <c r="N2002" i="12" s="1"/>
  <c r="T2002" i="12" s="1"/>
  <c r="X2002" i="12" s="1"/>
  <c r="AD2002" i="12" s="1"/>
  <c r="F1991" i="12"/>
  <c r="L1991" i="12" s="1"/>
  <c r="R1991" i="12" s="1"/>
  <c r="V1991" i="12" s="1"/>
  <c r="AB1991" i="12" s="1"/>
  <c r="F1968" i="12"/>
  <c r="L1968" i="12" s="1"/>
  <c r="R1968" i="12" s="1"/>
  <c r="V1968" i="12" s="1"/>
  <c r="AB1968" i="12" s="1"/>
  <c r="F1946" i="12"/>
  <c r="L1946" i="12" s="1"/>
  <c r="R1946" i="12" s="1"/>
  <c r="V1946" i="12" s="1"/>
  <c r="AB1946" i="12" s="1"/>
  <c r="F1927" i="12"/>
  <c r="L1927" i="12" s="1"/>
  <c r="R1927" i="12" s="1"/>
  <c r="V1927" i="12" s="1"/>
  <c r="AB1927" i="12" s="1"/>
  <c r="F1907" i="12"/>
  <c r="L1907" i="12" s="1"/>
  <c r="R1907" i="12" s="1"/>
  <c r="V1907" i="12" s="1"/>
  <c r="AB1907" i="12" s="1"/>
  <c r="G1874" i="12"/>
  <c r="M1874" i="12" s="1"/>
  <c r="S1874" i="12" s="1"/>
  <c r="W1874" i="12" s="1"/>
  <c r="AC1874" i="12" s="1"/>
  <c r="G1858" i="12"/>
  <c r="M1858" i="12" s="1"/>
  <c r="S1858" i="12" s="1"/>
  <c r="W1858" i="12" s="1"/>
  <c r="AC1858" i="12" s="1"/>
  <c r="G1842" i="12"/>
  <c r="M1842" i="12" s="1"/>
  <c r="S1842" i="12" s="1"/>
  <c r="W1842" i="12" s="1"/>
  <c r="AC1842" i="12" s="1"/>
  <c r="H1823" i="12"/>
  <c r="N1823" i="12" s="1"/>
  <c r="T1823" i="12" s="1"/>
  <c r="X1823" i="12" s="1"/>
  <c r="AD1823" i="12" s="1"/>
  <c r="H1800" i="12"/>
  <c r="N1800" i="12" s="1"/>
  <c r="T1800" i="12" s="1"/>
  <c r="X1800" i="12" s="1"/>
  <c r="AD1800" i="12" s="1"/>
  <c r="G1778" i="12"/>
  <c r="M1778" i="12" s="1"/>
  <c r="S1778" i="12" s="1"/>
  <c r="W1778" i="12" s="1"/>
  <c r="AC1778" i="12" s="1"/>
  <c r="H1738" i="12"/>
  <c r="N1738" i="12" s="1"/>
  <c r="T1738" i="12" s="1"/>
  <c r="X1738" i="12" s="1"/>
  <c r="AD1738" i="12" s="1"/>
  <c r="F1732" i="12"/>
  <c r="L1732" i="12" s="1"/>
  <c r="R1732" i="12" s="1"/>
  <c r="V1732" i="12" s="1"/>
  <c r="AB1732" i="12" s="1"/>
  <c r="F1707" i="12"/>
  <c r="L1707" i="12" s="1"/>
  <c r="R1707" i="12" s="1"/>
  <c r="V1707" i="12" s="1"/>
  <c r="AB1707" i="12" s="1"/>
  <c r="F1683" i="12"/>
  <c r="L1683" i="12" s="1"/>
  <c r="R1683" i="12" s="1"/>
  <c r="V1683" i="12" s="1"/>
  <c r="AB1683" i="12" s="1"/>
  <c r="F1668" i="12"/>
  <c r="L1668" i="12" s="1"/>
  <c r="R1668" i="12" s="1"/>
  <c r="V1668" i="12" s="1"/>
  <c r="AB1668" i="12" s="1"/>
  <c r="F1647" i="12"/>
  <c r="L1647" i="12" s="1"/>
  <c r="R1647" i="12" s="1"/>
  <c r="V1647" i="12" s="1"/>
  <c r="AB1647" i="12" s="1"/>
  <c r="F1626" i="12"/>
  <c r="L1626" i="12" s="1"/>
  <c r="R1626" i="12" s="1"/>
  <c r="V1626" i="12" s="1"/>
  <c r="AB1626" i="12" s="1"/>
  <c r="F1591" i="12"/>
  <c r="L1591" i="12" s="1"/>
  <c r="R1591" i="12" s="1"/>
  <c r="V1591" i="12" s="1"/>
  <c r="AB1591" i="12" s="1"/>
  <c r="H1562" i="12"/>
  <c r="N1562" i="12" s="1"/>
  <c r="T1562" i="12" s="1"/>
  <c r="X1562" i="12" s="1"/>
  <c r="AD1562" i="12" s="1"/>
  <c r="H1538" i="12"/>
  <c r="N1538" i="12" s="1"/>
  <c r="T1538" i="12" s="1"/>
  <c r="X1538" i="12" s="1"/>
  <c r="AD1538" i="12" s="1"/>
  <c r="H1519" i="12"/>
  <c r="N1519" i="12" s="1"/>
  <c r="T1519" i="12" s="1"/>
  <c r="X1519" i="12" s="1"/>
  <c r="AD1519" i="12" s="1"/>
  <c r="F1506" i="12"/>
  <c r="L1506" i="12" s="1"/>
  <c r="R1506" i="12" s="1"/>
  <c r="V1506" i="12" s="1"/>
  <c r="AB1506" i="12" s="1"/>
  <c r="F1484" i="12"/>
  <c r="L1484" i="12" s="1"/>
  <c r="R1484" i="12" s="1"/>
  <c r="V1484" i="12" s="1"/>
  <c r="AB1484" i="12" s="1"/>
  <c r="G1431" i="12"/>
  <c r="M1431" i="12" s="1"/>
  <c r="S1431" i="12" s="1"/>
  <c r="W1431" i="12" s="1"/>
  <c r="AC1431" i="12" s="1"/>
  <c r="H1344" i="12"/>
  <c r="N1344" i="12" s="1"/>
  <c r="T1344" i="12" s="1"/>
  <c r="X1344" i="12" s="1"/>
  <c r="AD1344" i="12" s="1"/>
  <c r="H1328" i="12"/>
  <c r="N1328" i="12" s="1"/>
  <c r="T1328" i="12" s="1"/>
  <c r="X1328" i="12" s="1"/>
  <c r="AD1328" i="12" s="1"/>
  <c r="F1320" i="12"/>
  <c r="L1320" i="12" s="1"/>
  <c r="R1320" i="12" s="1"/>
  <c r="V1320" i="12" s="1"/>
  <c r="AB1320" i="12" s="1"/>
  <c r="F1304" i="12"/>
  <c r="L1304" i="12" s="1"/>
  <c r="R1304" i="12" s="1"/>
  <c r="V1304" i="12" s="1"/>
  <c r="AB1304" i="12" s="1"/>
  <c r="F1284" i="12"/>
  <c r="L1284" i="12" s="1"/>
  <c r="R1284" i="12" s="1"/>
  <c r="V1284" i="12" s="1"/>
  <c r="AB1284" i="12" s="1"/>
  <c r="F1268" i="12"/>
  <c r="L1268" i="12" s="1"/>
  <c r="R1268" i="12" s="1"/>
  <c r="V1268" i="12" s="1"/>
  <c r="AB1268" i="12" s="1"/>
  <c r="H1211" i="12"/>
  <c r="N1211" i="12" s="1"/>
  <c r="T1211" i="12" s="1"/>
  <c r="X1211" i="12" s="1"/>
  <c r="AD1211" i="12" s="1"/>
  <c r="H1182" i="12"/>
  <c r="N1182" i="12" s="1"/>
  <c r="T1182" i="12" s="1"/>
  <c r="X1182" i="12" s="1"/>
  <c r="AD1182" i="12" s="1"/>
  <c r="H1163" i="12"/>
  <c r="N1163" i="12" s="1"/>
  <c r="T1163" i="12" s="1"/>
  <c r="X1163" i="12" s="1"/>
  <c r="AD1163" i="12" s="1"/>
  <c r="H1127" i="12"/>
  <c r="N1127" i="12" s="1"/>
  <c r="T1127" i="12" s="1"/>
  <c r="X1127" i="12" s="1"/>
  <c r="AD1127" i="12" s="1"/>
  <c r="F1117" i="12"/>
  <c r="L1117" i="12" s="1"/>
  <c r="R1117" i="12" s="1"/>
  <c r="V1117" i="12" s="1"/>
  <c r="AB1117" i="12" s="1"/>
  <c r="F1100" i="12"/>
  <c r="L1100" i="12" s="1"/>
  <c r="R1100" i="12" s="1"/>
  <c r="V1100" i="12" s="1"/>
  <c r="AB1100" i="12" s="1"/>
  <c r="F1048" i="12"/>
  <c r="L1048" i="12" s="1"/>
  <c r="R1048" i="12" s="1"/>
  <c r="V1048" i="12" s="1"/>
  <c r="AB1048" i="12" s="1"/>
  <c r="F1012" i="12"/>
  <c r="L1012" i="12" s="1"/>
  <c r="R1012" i="12" s="1"/>
  <c r="V1012" i="12" s="1"/>
  <c r="AB1012" i="12" s="1"/>
  <c r="G975" i="12"/>
  <c r="M975" i="12" s="1"/>
  <c r="S975" i="12" s="1"/>
  <c r="W975" i="12" s="1"/>
  <c r="AC975" i="12" s="1"/>
  <c r="G957" i="12"/>
  <c r="M957" i="12" s="1"/>
  <c r="S957" i="12" s="1"/>
  <c r="W957" i="12" s="1"/>
  <c r="AC957" i="12" s="1"/>
  <c r="H945" i="12"/>
  <c r="N945" i="12" s="1"/>
  <c r="T945" i="12" s="1"/>
  <c r="X945" i="12" s="1"/>
  <c r="AD945" i="12" s="1"/>
  <c r="H911" i="12"/>
  <c r="N911" i="12" s="1"/>
  <c r="T911" i="12" s="1"/>
  <c r="X911" i="12" s="1"/>
  <c r="AD911" i="12" s="1"/>
  <c r="H875" i="12"/>
  <c r="N875" i="12" s="1"/>
  <c r="T875" i="12" s="1"/>
  <c r="X875" i="12" s="1"/>
  <c r="AD875" i="12" s="1"/>
  <c r="H841" i="12"/>
  <c r="N841" i="12" s="1"/>
  <c r="T841" i="12" s="1"/>
  <c r="X841" i="12" s="1"/>
  <c r="AD841" i="12" s="1"/>
  <c r="H824" i="12"/>
  <c r="N824" i="12" s="1"/>
  <c r="T824" i="12" s="1"/>
  <c r="X824" i="12" s="1"/>
  <c r="AD824" i="12" s="1"/>
  <c r="G821" i="12"/>
  <c r="M821" i="12" s="1"/>
  <c r="S821" i="12" s="1"/>
  <c r="W821" i="12" s="1"/>
  <c r="AC821" i="12" s="1"/>
  <c r="H801" i="12"/>
  <c r="N801" i="12" s="1"/>
  <c r="T801" i="12" s="1"/>
  <c r="X801" i="12" s="1"/>
  <c r="AD801" i="12" s="1"/>
  <c r="F780" i="12"/>
  <c r="L780" i="12" s="1"/>
  <c r="R780" i="12" s="1"/>
  <c r="V780" i="12" s="1"/>
  <c r="AB780" i="12" s="1"/>
  <c r="F768" i="12"/>
  <c r="L768" i="12" s="1"/>
  <c r="R768" i="12" s="1"/>
  <c r="V768" i="12" s="1"/>
  <c r="AB768" i="12" s="1"/>
  <c r="G754" i="12"/>
  <c r="M754" i="12" s="1"/>
  <c r="S754" i="12" s="1"/>
  <c r="W754" i="12" s="1"/>
  <c r="AC754" i="12" s="1"/>
  <c r="G740" i="12"/>
  <c r="M740" i="12" s="1"/>
  <c r="S740" i="12" s="1"/>
  <c r="W740" i="12" s="1"/>
  <c r="AC740" i="12" s="1"/>
  <c r="G725" i="12"/>
  <c r="M725" i="12" s="1"/>
  <c r="S725" i="12" s="1"/>
  <c r="W725" i="12" s="1"/>
  <c r="AC725" i="12" s="1"/>
  <c r="G684" i="12"/>
  <c r="M684" i="12" s="1"/>
  <c r="S684" i="12" s="1"/>
  <c r="W684" i="12" s="1"/>
  <c r="AC684" i="12" s="1"/>
  <c r="H667" i="12"/>
  <c r="N667" i="12" s="1"/>
  <c r="T667" i="12" s="1"/>
  <c r="X667" i="12" s="1"/>
  <c r="AD667" i="12" s="1"/>
  <c r="H649" i="12"/>
  <c r="N649" i="12" s="1"/>
  <c r="T649" i="12" s="1"/>
  <c r="X649" i="12" s="1"/>
  <c r="AD649" i="12" s="1"/>
  <c r="H616" i="12"/>
  <c r="N616" i="12" s="1"/>
  <c r="T616" i="12" s="1"/>
  <c r="X616" i="12" s="1"/>
  <c r="AD616" i="12" s="1"/>
  <c r="F592" i="12"/>
  <c r="L592" i="12" s="1"/>
  <c r="R592" i="12" s="1"/>
  <c r="V592" i="12" s="1"/>
  <c r="AB592" i="12" s="1"/>
  <c r="H500" i="12"/>
  <c r="N500" i="12" s="1"/>
  <c r="T500" i="12" s="1"/>
  <c r="X500" i="12" s="1"/>
  <c r="AD500" i="12" s="1"/>
  <c r="H449" i="12"/>
  <c r="N449" i="12" s="1"/>
  <c r="T449" i="12" s="1"/>
  <c r="X449" i="12" s="1"/>
  <c r="AD449" i="12" s="1"/>
  <c r="F436" i="12"/>
  <c r="L436" i="12" s="1"/>
  <c r="R436" i="12" s="1"/>
  <c r="V436" i="12" s="1"/>
  <c r="AB436" i="12" s="1"/>
  <c r="H397" i="12"/>
  <c r="N397" i="12" s="1"/>
  <c r="T397" i="12" s="1"/>
  <c r="X397" i="12" s="1"/>
  <c r="AD397" i="12" s="1"/>
  <c r="F381" i="12"/>
  <c r="L381" i="12" s="1"/>
  <c r="R381" i="12" s="1"/>
  <c r="V381" i="12" s="1"/>
  <c r="AB381" i="12" s="1"/>
  <c r="F356" i="12"/>
  <c r="L356" i="12" s="1"/>
  <c r="R356" i="12" s="1"/>
  <c r="V356" i="12" s="1"/>
  <c r="AB356" i="12" s="1"/>
  <c r="G344" i="12"/>
  <c r="M344" i="12" s="1"/>
  <c r="S344" i="12" s="1"/>
  <c r="W344" i="12" s="1"/>
  <c r="AC344" i="12" s="1"/>
  <c r="H330" i="12"/>
  <c r="N330" i="12" s="1"/>
  <c r="T330" i="12" s="1"/>
  <c r="X330" i="12" s="1"/>
  <c r="AD330" i="12" s="1"/>
  <c r="F319" i="12"/>
  <c r="L319" i="12" s="1"/>
  <c r="R319" i="12" s="1"/>
  <c r="V319" i="12" s="1"/>
  <c r="AB319" i="12" s="1"/>
  <c r="H311" i="12"/>
  <c r="N311" i="12" s="1"/>
  <c r="T311" i="12" s="1"/>
  <c r="X311" i="12" s="1"/>
  <c r="AD311" i="12" s="1"/>
  <c r="G308" i="12"/>
  <c r="M308" i="12" s="1"/>
  <c r="S308" i="12" s="1"/>
  <c r="W308" i="12" s="1"/>
  <c r="AC308" i="12" s="1"/>
  <c r="F303" i="12"/>
  <c r="L303" i="12" s="1"/>
  <c r="R303" i="12" s="1"/>
  <c r="V303" i="12" s="1"/>
  <c r="AB303" i="12" s="1"/>
  <c r="H276" i="12"/>
  <c r="N276" i="12" s="1"/>
  <c r="T276" i="12" s="1"/>
  <c r="X276" i="12" s="1"/>
  <c r="AD276" i="12" s="1"/>
  <c r="G270" i="12"/>
  <c r="M270" i="12" s="1"/>
  <c r="S270" i="12" s="1"/>
  <c r="W270" i="12" s="1"/>
  <c r="AC270" i="12" s="1"/>
  <c r="H260" i="12"/>
  <c r="N260" i="12" s="1"/>
  <c r="T260" i="12" s="1"/>
  <c r="X260" i="12" s="1"/>
  <c r="AD260" i="12" s="1"/>
  <c r="G221" i="12"/>
  <c r="M221" i="12" s="1"/>
  <c r="S221" i="12" s="1"/>
  <c r="W221" i="12" s="1"/>
  <c r="AC221" i="12" s="1"/>
  <c r="F218" i="12"/>
  <c r="L218" i="12" s="1"/>
  <c r="R218" i="12" s="1"/>
  <c r="V218" i="12" s="1"/>
  <c r="AB218" i="12" s="1"/>
  <c r="H195" i="12"/>
  <c r="N195" i="12" s="1"/>
  <c r="T195" i="12" s="1"/>
  <c r="X195" i="12" s="1"/>
  <c r="AD195" i="12" s="1"/>
  <c r="G191" i="12"/>
  <c r="M191" i="12" s="1"/>
  <c r="S191" i="12" s="1"/>
  <c r="W191" i="12" s="1"/>
  <c r="AC191" i="12" s="1"/>
  <c r="F186" i="12"/>
  <c r="L186" i="12" s="1"/>
  <c r="R186" i="12" s="1"/>
  <c r="V186" i="12" s="1"/>
  <c r="AB186" i="12" s="1"/>
  <c r="H177" i="12"/>
  <c r="N177" i="12" s="1"/>
  <c r="T177" i="12" s="1"/>
  <c r="X177" i="12" s="1"/>
  <c r="AD177" i="12" s="1"/>
  <c r="G174" i="12"/>
  <c r="M174" i="12" s="1"/>
  <c r="S174" i="12" s="1"/>
  <c r="W174" i="12" s="1"/>
  <c r="AC174" i="12" s="1"/>
  <c r="F170" i="12"/>
  <c r="L170" i="12" s="1"/>
  <c r="R170" i="12" s="1"/>
  <c r="V170" i="12" s="1"/>
  <c r="AB170" i="12" s="1"/>
  <c r="H155" i="12"/>
  <c r="N155" i="12" s="1"/>
  <c r="T155" i="12" s="1"/>
  <c r="X155" i="12" s="1"/>
  <c r="AD155" i="12" s="1"/>
  <c r="G152" i="12"/>
  <c r="M152" i="12" s="1"/>
  <c r="S152" i="12" s="1"/>
  <c r="W152" i="12" s="1"/>
  <c r="AC152" i="12" s="1"/>
  <c r="F148" i="12"/>
  <c r="L148" i="12" s="1"/>
  <c r="R148" i="12" s="1"/>
  <c r="V148" i="12" s="1"/>
  <c r="AB148" i="12" s="1"/>
  <c r="H142" i="12"/>
  <c r="N142" i="12" s="1"/>
  <c r="T142" i="12" s="1"/>
  <c r="X142" i="12" s="1"/>
  <c r="AD142" i="12" s="1"/>
  <c r="G137" i="12"/>
  <c r="M137" i="12" s="1"/>
  <c r="S137" i="12" s="1"/>
  <c r="W137" i="12" s="1"/>
  <c r="AC137" i="12" s="1"/>
  <c r="F133" i="12"/>
  <c r="L133" i="12" s="1"/>
  <c r="R133" i="12" s="1"/>
  <c r="V133" i="12" s="1"/>
  <c r="AB133" i="12" s="1"/>
  <c r="H124" i="12"/>
  <c r="N124" i="12" s="1"/>
  <c r="T124" i="12" s="1"/>
  <c r="X124" i="12" s="1"/>
  <c r="AD124" i="12" s="1"/>
  <c r="G121" i="12"/>
  <c r="M121" i="12" s="1"/>
  <c r="S121" i="12" s="1"/>
  <c r="W121" i="12" s="1"/>
  <c r="AC121" i="12" s="1"/>
  <c r="F117" i="12"/>
  <c r="L117" i="12" s="1"/>
  <c r="R117" i="12" s="1"/>
  <c r="V117" i="12" s="1"/>
  <c r="AB117" i="12" s="1"/>
  <c r="H111" i="12"/>
  <c r="N111" i="12" s="1"/>
  <c r="T111" i="12" s="1"/>
  <c r="X111" i="12" s="1"/>
  <c r="AD111" i="12" s="1"/>
  <c r="H92" i="12"/>
  <c r="N92" i="12" s="1"/>
  <c r="T92" i="12" s="1"/>
  <c r="X92" i="12" s="1"/>
  <c r="AD92" i="12" s="1"/>
  <c r="G85" i="12"/>
  <c r="M85" i="12" s="1"/>
  <c r="S85" i="12" s="1"/>
  <c r="W85" i="12" s="1"/>
  <c r="AC85" i="12" s="1"/>
  <c r="G71" i="12"/>
  <c r="M71" i="12" s="1"/>
  <c r="S71" i="12" s="1"/>
  <c r="W71" i="12" s="1"/>
  <c r="AC71" i="12" s="1"/>
  <c r="H62" i="12"/>
  <c r="N62" i="12" s="1"/>
  <c r="T62" i="12" s="1"/>
  <c r="X62" i="12" s="1"/>
  <c r="AD62" i="12" s="1"/>
  <c r="G56" i="12"/>
  <c r="M56" i="12" s="1"/>
  <c r="S56" i="12" s="1"/>
  <c r="W56" i="12" s="1"/>
  <c r="AC56" i="12" s="1"/>
  <c r="F53" i="12"/>
  <c r="L53" i="12" s="1"/>
  <c r="R53" i="12" s="1"/>
  <c r="V53" i="12" s="1"/>
  <c r="AB53" i="12" s="1"/>
  <c r="H44" i="12"/>
  <c r="N44" i="12" s="1"/>
  <c r="T44" i="12" s="1"/>
  <c r="X44" i="12" s="1"/>
  <c r="AD44" i="12" s="1"/>
  <c r="G40" i="12"/>
  <c r="M40" i="12" s="1"/>
  <c r="S40" i="12" s="1"/>
  <c r="W40" i="12" s="1"/>
  <c r="AC40" i="12" s="1"/>
  <c r="F35" i="12"/>
  <c r="L35" i="12" s="1"/>
  <c r="R35" i="12" s="1"/>
  <c r="V35" i="12" s="1"/>
  <c r="AB35" i="12" s="1"/>
  <c r="H27" i="12"/>
  <c r="N27" i="12" s="1"/>
  <c r="T27" i="12" s="1"/>
  <c r="X27" i="12" s="1"/>
  <c r="AD27" i="12" s="1"/>
  <c r="G23" i="12"/>
  <c r="M23" i="12" s="1"/>
  <c r="S23" i="12" s="1"/>
  <c r="W23" i="12" s="1"/>
  <c r="AC23" i="12" s="1"/>
  <c r="F20" i="12"/>
  <c r="L20" i="12" s="1"/>
  <c r="R20" i="12" s="1"/>
  <c r="V20" i="12" s="1"/>
  <c r="AB20" i="12" s="1"/>
  <c r="F2491" i="12"/>
  <c r="L2491" i="12" s="1"/>
  <c r="R2491" i="12" s="1"/>
  <c r="V2491" i="12" s="1"/>
  <c r="AB2491" i="12" s="1"/>
  <c r="H2485" i="12"/>
  <c r="N2485" i="12" s="1"/>
  <c r="T2485" i="12" s="1"/>
  <c r="X2485" i="12" s="1"/>
  <c r="AD2485" i="12" s="1"/>
  <c r="G2479" i="12"/>
  <c r="M2479" i="12" s="1"/>
  <c r="S2479" i="12" s="1"/>
  <c r="W2479" i="12" s="1"/>
  <c r="AC2479" i="12" s="1"/>
  <c r="F2474" i="12"/>
  <c r="L2474" i="12" s="1"/>
  <c r="R2474" i="12" s="1"/>
  <c r="V2474" i="12" s="1"/>
  <c r="AB2474" i="12" s="1"/>
  <c r="H2463" i="12"/>
  <c r="N2463" i="12" s="1"/>
  <c r="T2463" i="12" s="1"/>
  <c r="X2463" i="12" s="1"/>
  <c r="AD2463" i="12" s="1"/>
  <c r="G2460" i="12"/>
  <c r="M2460" i="12" s="1"/>
  <c r="S2460" i="12" s="1"/>
  <c r="W2460" i="12" s="1"/>
  <c r="AC2460" i="12" s="1"/>
  <c r="F2457" i="12"/>
  <c r="L2457" i="12" s="1"/>
  <c r="R2457" i="12" s="1"/>
  <c r="V2457" i="12" s="1"/>
  <c r="AB2457" i="12" s="1"/>
  <c r="G2435" i="12"/>
  <c r="M2435" i="12" s="1"/>
  <c r="S2435" i="12" s="1"/>
  <c r="W2435" i="12" s="1"/>
  <c r="AC2435" i="12" s="1"/>
  <c r="H2406" i="12"/>
  <c r="N2406" i="12" s="1"/>
  <c r="T2406" i="12" s="1"/>
  <c r="X2406" i="12" s="1"/>
  <c r="AD2406" i="12" s="1"/>
  <c r="G2403" i="12"/>
  <c r="M2403" i="12" s="1"/>
  <c r="S2403" i="12" s="1"/>
  <c r="W2403" i="12" s="1"/>
  <c r="AC2403" i="12" s="1"/>
  <c r="F2400" i="12"/>
  <c r="L2400" i="12" s="1"/>
  <c r="R2400" i="12" s="1"/>
  <c r="V2400" i="12" s="1"/>
  <c r="AB2400" i="12" s="1"/>
  <c r="H2391" i="12"/>
  <c r="N2391" i="12" s="1"/>
  <c r="T2391" i="12" s="1"/>
  <c r="X2391" i="12" s="1"/>
  <c r="AD2391" i="12" s="1"/>
  <c r="G2385" i="12"/>
  <c r="M2385" i="12" s="1"/>
  <c r="S2385" i="12" s="1"/>
  <c r="W2385" i="12" s="1"/>
  <c r="AC2385" i="12" s="1"/>
  <c r="F2382" i="12"/>
  <c r="L2382" i="12" s="1"/>
  <c r="R2382" i="12" s="1"/>
  <c r="V2382" i="12" s="1"/>
  <c r="AB2382" i="12" s="1"/>
  <c r="H2373" i="12"/>
  <c r="N2373" i="12" s="1"/>
  <c r="T2373" i="12" s="1"/>
  <c r="X2373" i="12" s="1"/>
  <c r="AD2373" i="12" s="1"/>
  <c r="G2367" i="12"/>
  <c r="M2367" i="12" s="1"/>
  <c r="S2367" i="12" s="1"/>
  <c r="W2367" i="12" s="1"/>
  <c r="AC2367" i="12" s="1"/>
  <c r="F2364" i="12"/>
  <c r="L2364" i="12" s="1"/>
  <c r="R2364" i="12" s="1"/>
  <c r="V2364" i="12" s="1"/>
  <c r="AB2364" i="12" s="1"/>
  <c r="H2357" i="12"/>
  <c r="N2357" i="12" s="1"/>
  <c r="T2357" i="12" s="1"/>
  <c r="X2357" i="12" s="1"/>
  <c r="AD2357" i="12" s="1"/>
  <c r="G2352" i="12"/>
  <c r="M2352" i="12" s="1"/>
  <c r="S2352" i="12" s="1"/>
  <c r="W2352" i="12" s="1"/>
  <c r="AC2352" i="12" s="1"/>
  <c r="F2346" i="12"/>
  <c r="L2346" i="12" s="1"/>
  <c r="R2346" i="12" s="1"/>
  <c r="V2346" i="12" s="1"/>
  <c r="AB2346" i="12" s="1"/>
  <c r="H2339" i="12"/>
  <c r="N2339" i="12" s="1"/>
  <c r="T2339" i="12" s="1"/>
  <c r="X2339" i="12" s="1"/>
  <c r="AD2339" i="12" s="1"/>
  <c r="G2334" i="12"/>
  <c r="M2334" i="12" s="1"/>
  <c r="S2334" i="12" s="1"/>
  <c r="W2334" i="12" s="1"/>
  <c r="AC2334" i="12" s="1"/>
  <c r="F2330" i="12"/>
  <c r="L2330" i="12" s="1"/>
  <c r="R2330" i="12" s="1"/>
  <c r="V2330" i="12" s="1"/>
  <c r="AB2330" i="12" s="1"/>
  <c r="H2321" i="12"/>
  <c r="N2321" i="12" s="1"/>
  <c r="T2321" i="12" s="1"/>
  <c r="X2321" i="12" s="1"/>
  <c r="AD2321" i="12" s="1"/>
  <c r="G2317" i="12"/>
  <c r="M2317" i="12" s="1"/>
  <c r="S2317" i="12" s="1"/>
  <c r="W2317" i="12" s="1"/>
  <c r="AC2317" i="12" s="1"/>
  <c r="F2313" i="12"/>
  <c r="L2313" i="12" s="1"/>
  <c r="R2313" i="12" s="1"/>
  <c r="V2313" i="12" s="1"/>
  <c r="AB2313" i="12" s="1"/>
  <c r="H2305" i="12"/>
  <c r="N2305" i="12" s="1"/>
  <c r="T2305" i="12" s="1"/>
  <c r="X2305" i="12" s="1"/>
  <c r="AD2305" i="12" s="1"/>
  <c r="G2301" i="12"/>
  <c r="M2301" i="12" s="1"/>
  <c r="S2301" i="12" s="1"/>
  <c r="W2301" i="12" s="1"/>
  <c r="AC2301" i="12" s="1"/>
  <c r="F2298" i="12"/>
  <c r="L2298" i="12" s="1"/>
  <c r="R2298" i="12" s="1"/>
  <c r="V2298" i="12" s="1"/>
  <c r="AB2298" i="12" s="1"/>
  <c r="H2291" i="12"/>
  <c r="N2291" i="12" s="1"/>
  <c r="T2291" i="12" s="1"/>
  <c r="X2291" i="12" s="1"/>
  <c r="AD2291" i="12" s="1"/>
  <c r="G2287" i="12"/>
  <c r="M2287" i="12" s="1"/>
  <c r="S2287" i="12" s="1"/>
  <c r="W2287" i="12" s="1"/>
  <c r="AC2287" i="12" s="1"/>
  <c r="F2283" i="12"/>
  <c r="L2283" i="12" s="1"/>
  <c r="R2283" i="12" s="1"/>
  <c r="V2283" i="12" s="1"/>
  <c r="AB2283" i="12" s="1"/>
  <c r="H2276" i="12"/>
  <c r="N2276" i="12" s="1"/>
  <c r="T2276" i="12" s="1"/>
  <c r="X2276" i="12" s="1"/>
  <c r="AD2276" i="12" s="1"/>
  <c r="G2272" i="12"/>
  <c r="M2272" i="12" s="1"/>
  <c r="S2272" i="12" s="1"/>
  <c r="W2272" i="12" s="1"/>
  <c r="AC2272" i="12" s="1"/>
  <c r="F2268" i="12"/>
  <c r="L2268" i="12" s="1"/>
  <c r="R2268" i="12" s="1"/>
  <c r="V2268" i="12" s="1"/>
  <c r="AB2268" i="12" s="1"/>
  <c r="H2261" i="12"/>
  <c r="N2261" i="12" s="1"/>
  <c r="T2261" i="12" s="1"/>
  <c r="X2261" i="12" s="1"/>
  <c r="AD2261" i="12" s="1"/>
  <c r="G2257" i="12"/>
  <c r="M2257" i="12" s="1"/>
  <c r="S2257" i="12" s="1"/>
  <c r="W2257" i="12" s="1"/>
  <c r="AC2257" i="12" s="1"/>
  <c r="F2253" i="12"/>
  <c r="L2253" i="12" s="1"/>
  <c r="R2253" i="12" s="1"/>
  <c r="V2253" i="12" s="1"/>
  <c r="AB2253" i="12" s="1"/>
  <c r="H2245" i="12"/>
  <c r="N2245" i="12" s="1"/>
  <c r="T2245" i="12" s="1"/>
  <c r="X2245" i="12" s="1"/>
  <c r="AD2245" i="12" s="1"/>
  <c r="H2231" i="12"/>
  <c r="N2231" i="12" s="1"/>
  <c r="T2231" i="12" s="1"/>
  <c r="X2231" i="12" s="1"/>
  <c r="AD2231" i="12" s="1"/>
  <c r="G2227" i="12"/>
  <c r="M2227" i="12" s="1"/>
  <c r="S2227" i="12" s="1"/>
  <c r="W2227" i="12" s="1"/>
  <c r="AC2227" i="12" s="1"/>
  <c r="F2224" i="12"/>
  <c r="L2224" i="12" s="1"/>
  <c r="R2224" i="12" s="1"/>
  <c r="V2224" i="12" s="1"/>
  <c r="AB2224" i="12" s="1"/>
  <c r="H2217" i="12"/>
  <c r="N2217" i="12" s="1"/>
  <c r="T2217" i="12" s="1"/>
  <c r="X2217" i="12" s="1"/>
  <c r="AD2217" i="12" s="1"/>
  <c r="G2214" i="12"/>
  <c r="M2214" i="12" s="1"/>
  <c r="S2214" i="12" s="1"/>
  <c r="W2214" i="12" s="1"/>
  <c r="AC2214" i="12" s="1"/>
  <c r="F2210" i="12"/>
  <c r="L2210" i="12" s="1"/>
  <c r="R2210" i="12" s="1"/>
  <c r="V2210" i="12" s="1"/>
  <c r="AB2210" i="12" s="1"/>
  <c r="H2198" i="12"/>
  <c r="N2198" i="12" s="1"/>
  <c r="T2198" i="12" s="1"/>
  <c r="X2198" i="12" s="1"/>
  <c r="AD2198" i="12" s="1"/>
  <c r="G2190" i="12"/>
  <c r="M2190" i="12" s="1"/>
  <c r="S2190" i="12" s="1"/>
  <c r="W2190" i="12" s="1"/>
  <c r="AC2190" i="12" s="1"/>
  <c r="F2177" i="12"/>
  <c r="L2177" i="12" s="1"/>
  <c r="R2177" i="12" s="1"/>
  <c r="V2177" i="12" s="1"/>
  <c r="AB2177" i="12" s="1"/>
  <c r="H2167" i="12"/>
  <c r="N2167" i="12" s="1"/>
  <c r="T2167" i="12" s="1"/>
  <c r="X2167" i="12" s="1"/>
  <c r="AD2167" i="12" s="1"/>
  <c r="G2159" i="12"/>
  <c r="M2159" i="12" s="1"/>
  <c r="S2159" i="12" s="1"/>
  <c r="W2159" i="12" s="1"/>
  <c r="AC2159" i="12" s="1"/>
  <c r="H2148" i="12"/>
  <c r="N2148" i="12" s="1"/>
  <c r="T2148" i="12" s="1"/>
  <c r="X2148" i="12" s="1"/>
  <c r="AD2148" i="12" s="1"/>
  <c r="G2144" i="12"/>
  <c r="M2144" i="12" s="1"/>
  <c r="S2144" i="12" s="1"/>
  <c r="W2144" i="12" s="1"/>
  <c r="AC2144" i="12" s="1"/>
  <c r="F2139" i="12"/>
  <c r="L2139" i="12" s="1"/>
  <c r="R2139" i="12" s="1"/>
  <c r="V2139" i="12" s="1"/>
  <c r="AB2139" i="12" s="1"/>
  <c r="H2132" i="12"/>
  <c r="N2132" i="12" s="1"/>
  <c r="T2132" i="12" s="1"/>
  <c r="X2132" i="12" s="1"/>
  <c r="AD2132" i="12" s="1"/>
  <c r="G2128" i="12"/>
  <c r="M2128" i="12" s="1"/>
  <c r="S2128" i="12" s="1"/>
  <c r="W2128" i="12" s="1"/>
  <c r="AC2128" i="12" s="1"/>
  <c r="F2125" i="12"/>
  <c r="L2125" i="12" s="1"/>
  <c r="R2125" i="12" s="1"/>
  <c r="V2125" i="12" s="1"/>
  <c r="AB2125" i="12" s="1"/>
  <c r="H2114" i="12"/>
  <c r="N2114" i="12" s="1"/>
  <c r="T2114" i="12" s="1"/>
  <c r="X2114" i="12" s="1"/>
  <c r="AD2114" i="12" s="1"/>
  <c r="G2111" i="12"/>
  <c r="M2111" i="12" s="1"/>
  <c r="S2111" i="12" s="1"/>
  <c r="W2111" i="12" s="1"/>
  <c r="AC2111" i="12" s="1"/>
  <c r="F2106" i="12"/>
  <c r="L2106" i="12" s="1"/>
  <c r="R2106" i="12" s="1"/>
  <c r="V2106" i="12" s="1"/>
  <c r="AB2106" i="12" s="1"/>
  <c r="H2096" i="12"/>
  <c r="N2096" i="12" s="1"/>
  <c r="T2096" i="12" s="1"/>
  <c r="X2096" i="12" s="1"/>
  <c r="AD2096" i="12" s="1"/>
  <c r="G2090" i="12"/>
  <c r="M2090" i="12" s="1"/>
  <c r="S2090" i="12" s="1"/>
  <c r="W2090" i="12" s="1"/>
  <c r="AC2090" i="12" s="1"/>
  <c r="F2084" i="12"/>
  <c r="L2084" i="12" s="1"/>
  <c r="R2084" i="12" s="1"/>
  <c r="V2084" i="12" s="1"/>
  <c r="AB2084" i="12" s="1"/>
  <c r="H2074" i="12"/>
  <c r="N2074" i="12" s="1"/>
  <c r="T2074" i="12" s="1"/>
  <c r="X2074" i="12" s="1"/>
  <c r="AD2074" i="12" s="1"/>
  <c r="G2070" i="12"/>
  <c r="M2070" i="12" s="1"/>
  <c r="S2070" i="12" s="1"/>
  <c r="W2070" i="12" s="1"/>
  <c r="AC2070" i="12" s="1"/>
  <c r="F2066" i="12"/>
  <c r="L2066" i="12" s="1"/>
  <c r="R2066" i="12" s="1"/>
  <c r="V2066" i="12" s="1"/>
  <c r="AB2066" i="12" s="1"/>
  <c r="H2056" i="12"/>
  <c r="N2056" i="12" s="1"/>
  <c r="T2056" i="12" s="1"/>
  <c r="X2056" i="12" s="1"/>
  <c r="AD2056" i="12" s="1"/>
  <c r="G2052" i="12"/>
  <c r="M2052" i="12" s="1"/>
  <c r="S2052" i="12" s="1"/>
  <c r="W2052" i="12" s="1"/>
  <c r="AC2052" i="12" s="1"/>
  <c r="F2046" i="12"/>
  <c r="L2046" i="12" s="1"/>
  <c r="R2046" i="12" s="1"/>
  <c r="V2046" i="12" s="1"/>
  <c r="AB2046" i="12" s="1"/>
  <c r="H2034" i="12"/>
  <c r="N2034" i="12" s="1"/>
  <c r="T2034" i="12" s="1"/>
  <c r="X2034" i="12" s="1"/>
  <c r="AD2034" i="12" s="1"/>
  <c r="G2029" i="12"/>
  <c r="M2029" i="12" s="1"/>
  <c r="S2029" i="12" s="1"/>
  <c r="W2029" i="12" s="1"/>
  <c r="AC2029" i="12" s="1"/>
  <c r="F2026" i="12"/>
  <c r="L2026" i="12" s="1"/>
  <c r="R2026" i="12" s="1"/>
  <c r="V2026" i="12" s="1"/>
  <c r="AB2026" i="12" s="1"/>
  <c r="H2017" i="12"/>
  <c r="N2017" i="12" s="1"/>
  <c r="T2017" i="12" s="1"/>
  <c r="X2017" i="12" s="1"/>
  <c r="AD2017" i="12" s="1"/>
  <c r="G2008" i="12"/>
  <c r="M2008" i="12" s="1"/>
  <c r="S2008" i="12" s="1"/>
  <c r="W2008" i="12" s="1"/>
  <c r="AC2008" i="12" s="1"/>
  <c r="F2005" i="12"/>
  <c r="L2005" i="12" s="1"/>
  <c r="R2005" i="12" s="1"/>
  <c r="V2005" i="12" s="1"/>
  <c r="AB2005" i="12" s="1"/>
  <c r="H1995" i="12"/>
  <c r="N1995" i="12" s="1"/>
  <c r="T1995" i="12" s="1"/>
  <c r="X1995" i="12" s="1"/>
  <c r="AD1995" i="12" s="1"/>
  <c r="G1991" i="12"/>
  <c r="M1991" i="12" s="1"/>
  <c r="S1991" i="12" s="1"/>
  <c r="W1991" i="12" s="1"/>
  <c r="AC1991" i="12" s="1"/>
  <c r="F1986" i="12"/>
  <c r="L1986" i="12" s="1"/>
  <c r="R1986" i="12" s="1"/>
  <c r="V1986" i="12" s="1"/>
  <c r="AB1986" i="12" s="1"/>
  <c r="H1975" i="12"/>
  <c r="N1975" i="12" s="1"/>
  <c r="T1975" i="12" s="1"/>
  <c r="X1975" i="12" s="1"/>
  <c r="AD1975" i="12" s="1"/>
  <c r="G1968" i="12"/>
  <c r="M1968" i="12" s="1"/>
  <c r="S1968" i="12" s="1"/>
  <c r="W1968" i="12" s="1"/>
  <c r="AC1968" i="12" s="1"/>
  <c r="F1963" i="12"/>
  <c r="L1963" i="12" s="1"/>
  <c r="R1963" i="12" s="1"/>
  <c r="V1963" i="12" s="1"/>
  <c r="AB1963" i="12" s="1"/>
  <c r="H1949" i="12"/>
  <c r="N1949" i="12" s="1"/>
  <c r="T1949" i="12" s="1"/>
  <c r="X1949" i="12" s="1"/>
  <c r="AD1949" i="12" s="1"/>
  <c r="G1946" i="12"/>
  <c r="M1946" i="12" s="1"/>
  <c r="S1946" i="12" s="1"/>
  <c r="W1946" i="12" s="1"/>
  <c r="AC1946" i="12" s="1"/>
  <c r="F1943" i="12"/>
  <c r="L1943" i="12" s="1"/>
  <c r="R1943" i="12" s="1"/>
  <c r="V1943" i="12" s="1"/>
  <c r="AB1943" i="12" s="1"/>
  <c r="H1931" i="12"/>
  <c r="N1931" i="12" s="1"/>
  <c r="T1931" i="12" s="1"/>
  <c r="X1931" i="12" s="1"/>
  <c r="AD1931" i="12" s="1"/>
  <c r="G1927" i="12"/>
  <c r="M1927" i="12" s="1"/>
  <c r="S1927" i="12" s="1"/>
  <c r="W1927" i="12" s="1"/>
  <c r="AC1927" i="12" s="1"/>
  <c r="F1922" i="12"/>
  <c r="L1922" i="12" s="1"/>
  <c r="R1922" i="12" s="1"/>
  <c r="V1922" i="12" s="1"/>
  <c r="AB1922" i="12" s="1"/>
  <c r="H1912" i="12"/>
  <c r="N1912" i="12" s="1"/>
  <c r="T1912" i="12" s="1"/>
  <c r="X1912" i="12" s="1"/>
  <c r="AD1912" i="12" s="1"/>
  <c r="G1907" i="12"/>
  <c r="M1907" i="12" s="1"/>
  <c r="S1907" i="12" s="1"/>
  <c r="W1907" i="12" s="1"/>
  <c r="AC1907" i="12" s="1"/>
  <c r="F1901" i="12"/>
  <c r="L1901" i="12" s="1"/>
  <c r="R1901" i="12" s="1"/>
  <c r="V1901" i="12" s="1"/>
  <c r="AB1901" i="12" s="1"/>
  <c r="H1892" i="12"/>
  <c r="N1892" i="12" s="1"/>
  <c r="T1892" i="12" s="1"/>
  <c r="X1892" i="12" s="1"/>
  <c r="AD1892" i="12" s="1"/>
  <c r="G1888" i="12"/>
  <c r="M1888" i="12" s="1"/>
  <c r="S1888" i="12" s="1"/>
  <c r="W1888" i="12" s="1"/>
  <c r="AC1888" i="12" s="1"/>
  <c r="F1883" i="12"/>
  <c r="L1883" i="12" s="1"/>
  <c r="R1883" i="12" s="1"/>
  <c r="V1883" i="12" s="1"/>
  <c r="AB1883" i="12" s="1"/>
  <c r="H1874" i="12"/>
  <c r="N1874" i="12" s="1"/>
  <c r="T1874" i="12" s="1"/>
  <c r="X1874" i="12" s="1"/>
  <c r="AD1874" i="12" s="1"/>
  <c r="G1870" i="12"/>
  <c r="M1870" i="12" s="1"/>
  <c r="S1870" i="12" s="1"/>
  <c r="W1870" i="12" s="1"/>
  <c r="AC1870" i="12" s="1"/>
  <c r="F1866" i="12"/>
  <c r="L1866" i="12" s="1"/>
  <c r="R1866" i="12" s="1"/>
  <c r="V1866" i="12" s="1"/>
  <c r="AB1866" i="12" s="1"/>
  <c r="H1858" i="12"/>
  <c r="N1858" i="12" s="1"/>
  <c r="T1858" i="12" s="1"/>
  <c r="X1858" i="12" s="1"/>
  <c r="AD1858" i="12" s="1"/>
  <c r="G1854" i="12"/>
  <c r="M1854" i="12" s="1"/>
  <c r="S1854" i="12" s="1"/>
  <c r="W1854" i="12" s="1"/>
  <c r="AC1854" i="12" s="1"/>
  <c r="F1850" i="12"/>
  <c r="L1850" i="12" s="1"/>
  <c r="R1850" i="12" s="1"/>
  <c r="V1850" i="12" s="1"/>
  <c r="AB1850" i="12" s="1"/>
  <c r="H1842" i="12"/>
  <c r="N1842" i="12" s="1"/>
  <c r="T1842" i="12" s="1"/>
  <c r="X1842" i="12" s="1"/>
  <c r="AD1842" i="12" s="1"/>
  <c r="G1838" i="12"/>
  <c r="M1838" i="12" s="1"/>
  <c r="S1838" i="12" s="1"/>
  <c r="W1838" i="12" s="1"/>
  <c r="AC1838" i="12" s="1"/>
  <c r="F1834" i="12"/>
  <c r="L1834" i="12" s="1"/>
  <c r="R1834" i="12" s="1"/>
  <c r="V1834" i="12" s="1"/>
  <c r="AB1834" i="12" s="1"/>
  <c r="H1819" i="12"/>
  <c r="N1819" i="12" s="1"/>
  <c r="T1819" i="12" s="1"/>
  <c r="X1819" i="12" s="1"/>
  <c r="AD1819" i="12" s="1"/>
  <c r="G1816" i="12"/>
  <c r="M1816" i="12" s="1"/>
  <c r="S1816" i="12" s="1"/>
  <c r="W1816" i="12" s="1"/>
  <c r="AC1816" i="12" s="1"/>
  <c r="F1813" i="12"/>
  <c r="L1813" i="12" s="1"/>
  <c r="R1813" i="12" s="1"/>
  <c r="V1813" i="12" s="1"/>
  <c r="AB1813" i="12" s="1"/>
  <c r="H1797" i="12"/>
  <c r="N1797" i="12" s="1"/>
  <c r="T1797" i="12" s="1"/>
  <c r="X1797" i="12" s="1"/>
  <c r="AD1797" i="12" s="1"/>
  <c r="G1793" i="12"/>
  <c r="M1793" i="12" s="1"/>
  <c r="S1793" i="12" s="1"/>
  <c r="W1793" i="12" s="1"/>
  <c r="AC1793" i="12" s="1"/>
  <c r="F1786" i="12"/>
  <c r="L1786" i="12" s="1"/>
  <c r="R1786" i="12" s="1"/>
  <c r="V1786" i="12" s="1"/>
  <c r="AB1786" i="12" s="1"/>
  <c r="H1778" i="12"/>
  <c r="N1778" i="12" s="1"/>
  <c r="T1778" i="12" s="1"/>
  <c r="X1778" i="12" s="1"/>
  <c r="AD1778" i="12" s="1"/>
  <c r="G1774" i="12"/>
  <c r="M1774" i="12" s="1"/>
  <c r="S1774" i="12" s="1"/>
  <c r="W1774" i="12" s="1"/>
  <c r="AC1774" i="12" s="1"/>
  <c r="F1766" i="12"/>
  <c r="L1766" i="12" s="1"/>
  <c r="R1766" i="12" s="1"/>
  <c r="V1766" i="12" s="1"/>
  <c r="AB1766" i="12" s="1"/>
  <c r="H1758" i="12"/>
  <c r="N1758" i="12" s="1"/>
  <c r="T1758" i="12" s="1"/>
  <c r="X1758" i="12" s="1"/>
  <c r="AD1758" i="12" s="1"/>
  <c r="G1745" i="12"/>
  <c r="M1745" i="12" s="1"/>
  <c r="S1745" i="12" s="1"/>
  <c r="W1745" i="12" s="1"/>
  <c r="AC1745" i="12" s="1"/>
  <c r="F1742" i="12"/>
  <c r="L1742" i="12" s="1"/>
  <c r="R1742" i="12" s="1"/>
  <c r="V1742" i="12" s="1"/>
  <c r="AB1742" i="12" s="1"/>
  <c r="H1735" i="12"/>
  <c r="N1735" i="12" s="1"/>
  <c r="T1735" i="12" s="1"/>
  <c r="X1735" i="12" s="1"/>
  <c r="AD1735" i="12" s="1"/>
  <c r="G1732" i="12"/>
  <c r="M1732" i="12" s="1"/>
  <c r="S1732" i="12" s="1"/>
  <c r="W1732" i="12" s="1"/>
  <c r="AC1732" i="12" s="1"/>
  <c r="F1726" i="12"/>
  <c r="L1726" i="12" s="1"/>
  <c r="R1726" i="12" s="1"/>
  <c r="V1726" i="12" s="1"/>
  <c r="AB1726" i="12" s="1"/>
  <c r="H1711" i="12"/>
  <c r="N1711" i="12" s="1"/>
  <c r="T1711" i="12" s="1"/>
  <c r="X1711" i="12" s="1"/>
  <c r="AD1711" i="12" s="1"/>
  <c r="G1707" i="12"/>
  <c r="M1707" i="12" s="1"/>
  <c r="S1707" i="12" s="1"/>
  <c r="W1707" i="12" s="1"/>
  <c r="AC1707" i="12" s="1"/>
  <c r="F1702" i="12"/>
  <c r="L1702" i="12" s="1"/>
  <c r="R1702" i="12" s="1"/>
  <c r="V1702" i="12" s="1"/>
  <c r="AB1702" i="12" s="1"/>
  <c r="H1690" i="12"/>
  <c r="N1690" i="12" s="1"/>
  <c r="T1690" i="12" s="1"/>
  <c r="X1690" i="12" s="1"/>
  <c r="AD1690" i="12" s="1"/>
  <c r="G1683" i="12"/>
  <c r="M1683" i="12" s="1"/>
  <c r="S1683" i="12" s="1"/>
  <c r="W1683" i="12" s="1"/>
  <c r="AC1683" i="12" s="1"/>
  <c r="F1678" i="12"/>
  <c r="L1678" i="12" s="1"/>
  <c r="R1678" i="12" s="1"/>
  <c r="V1678" i="12" s="1"/>
  <c r="AB1678" i="12" s="1"/>
  <c r="H1671" i="12"/>
  <c r="N1671" i="12" s="1"/>
  <c r="T1671" i="12" s="1"/>
  <c r="X1671" i="12" s="1"/>
  <c r="AD1671" i="12" s="1"/>
  <c r="G1668" i="12"/>
  <c r="M1668" i="12" s="1"/>
  <c r="S1668" i="12" s="1"/>
  <c r="W1668" i="12" s="1"/>
  <c r="AC1668" i="12" s="1"/>
  <c r="F1663" i="12"/>
  <c r="L1663" i="12" s="1"/>
  <c r="R1663" i="12" s="1"/>
  <c r="V1663" i="12" s="1"/>
  <c r="AB1663" i="12" s="1"/>
  <c r="H1652" i="12"/>
  <c r="N1652" i="12" s="1"/>
  <c r="T1652" i="12" s="1"/>
  <c r="X1652" i="12" s="1"/>
  <c r="AD1652" i="12" s="1"/>
  <c r="G1647" i="12"/>
  <c r="M1647" i="12" s="1"/>
  <c r="S1647" i="12" s="1"/>
  <c r="W1647" i="12" s="1"/>
  <c r="AC1647" i="12" s="1"/>
  <c r="F1642" i="12"/>
  <c r="L1642" i="12" s="1"/>
  <c r="R1642" i="12" s="1"/>
  <c r="V1642" i="12" s="1"/>
  <c r="AB1642" i="12" s="1"/>
  <c r="H1633" i="12"/>
  <c r="N1633" i="12" s="1"/>
  <c r="T1633" i="12" s="1"/>
  <c r="X1633" i="12" s="1"/>
  <c r="AD1633" i="12" s="1"/>
  <c r="G1626" i="12"/>
  <c r="M1626" i="12" s="1"/>
  <c r="S1626" i="12" s="1"/>
  <c r="W1626" i="12" s="1"/>
  <c r="AC1626" i="12" s="1"/>
  <c r="F1622" i="12"/>
  <c r="L1622" i="12" s="1"/>
  <c r="R1622" i="12" s="1"/>
  <c r="V1622" i="12" s="1"/>
  <c r="AB1622" i="12" s="1"/>
  <c r="H1607" i="12"/>
  <c r="N1607" i="12" s="1"/>
  <c r="T1607" i="12" s="1"/>
  <c r="X1607" i="12" s="1"/>
  <c r="AD1607" i="12" s="1"/>
  <c r="G1591" i="12"/>
  <c r="M1591" i="12" s="1"/>
  <c r="S1591" i="12" s="1"/>
  <c r="W1591" i="12" s="1"/>
  <c r="AC1591" i="12" s="1"/>
  <c r="F1582" i="12"/>
  <c r="L1582" i="12" s="1"/>
  <c r="R1582" i="12" s="1"/>
  <c r="V1582" i="12" s="1"/>
  <c r="AB1582" i="12" s="1"/>
  <c r="H1573" i="12"/>
  <c r="N1573" i="12" s="1"/>
  <c r="T1573" i="12" s="1"/>
  <c r="X1573" i="12" s="1"/>
  <c r="AD1573" i="12" s="1"/>
  <c r="G1570" i="12"/>
  <c r="M1570" i="12" s="1"/>
  <c r="S1570" i="12" s="1"/>
  <c r="W1570" i="12" s="1"/>
  <c r="AC1570" i="12" s="1"/>
  <c r="F1567" i="12"/>
  <c r="L1567" i="12" s="1"/>
  <c r="R1567" i="12" s="1"/>
  <c r="V1567" i="12" s="1"/>
  <c r="AB1567" i="12" s="1"/>
  <c r="H1554" i="12"/>
  <c r="N1554" i="12" s="1"/>
  <c r="T1554" i="12" s="1"/>
  <c r="X1554" i="12" s="1"/>
  <c r="AD1554" i="12" s="1"/>
  <c r="G1550" i="12"/>
  <c r="M1550" i="12" s="1"/>
  <c r="S1550" i="12" s="1"/>
  <c r="W1550" i="12" s="1"/>
  <c r="AC1550" i="12" s="1"/>
  <c r="F1542" i="12"/>
  <c r="L1542" i="12" s="1"/>
  <c r="R1542" i="12" s="1"/>
  <c r="V1542" i="12" s="1"/>
  <c r="AB1542" i="12" s="1"/>
  <c r="H1534" i="12"/>
  <c r="N1534" i="12" s="1"/>
  <c r="T1534" i="12" s="1"/>
  <c r="X1534" i="12" s="1"/>
  <c r="AD1534" i="12" s="1"/>
  <c r="G1530" i="12"/>
  <c r="M1530" i="12" s="1"/>
  <c r="S1530" i="12" s="1"/>
  <c r="W1530" i="12" s="1"/>
  <c r="AC1530" i="12" s="1"/>
  <c r="F1523" i="12"/>
  <c r="L1523" i="12" s="1"/>
  <c r="R1523" i="12" s="1"/>
  <c r="V1523" i="12" s="1"/>
  <c r="AB1523" i="12" s="1"/>
  <c r="H1510" i="12"/>
  <c r="N1510" i="12" s="1"/>
  <c r="T1510" i="12" s="1"/>
  <c r="X1510" i="12" s="1"/>
  <c r="AD1510" i="12" s="1"/>
  <c r="G1506" i="12"/>
  <c r="M1506" i="12" s="1"/>
  <c r="S1506" i="12" s="1"/>
  <c r="W1506" i="12" s="1"/>
  <c r="AC1506" i="12" s="1"/>
  <c r="F1502" i="12"/>
  <c r="L1502" i="12" s="1"/>
  <c r="R1502" i="12" s="1"/>
  <c r="V1502" i="12" s="1"/>
  <c r="AB1502" i="12" s="1"/>
  <c r="H1488" i="12"/>
  <c r="N1488" i="12" s="1"/>
  <c r="T1488" i="12" s="1"/>
  <c r="X1488" i="12" s="1"/>
  <c r="AD1488" i="12" s="1"/>
  <c r="G1484" i="12"/>
  <c r="M1484" i="12" s="1"/>
  <c r="S1484" i="12" s="1"/>
  <c r="W1484" i="12" s="1"/>
  <c r="AC1484" i="12" s="1"/>
  <c r="F1476" i="12"/>
  <c r="L1476" i="12" s="1"/>
  <c r="R1476" i="12" s="1"/>
  <c r="V1476" i="12" s="1"/>
  <c r="AB1476" i="12" s="1"/>
  <c r="H1456" i="12"/>
  <c r="N1456" i="12" s="1"/>
  <c r="T1456" i="12" s="1"/>
  <c r="X1456" i="12" s="1"/>
  <c r="AD1456" i="12" s="1"/>
  <c r="G1443" i="12"/>
  <c r="M1443" i="12" s="1"/>
  <c r="S1443" i="12" s="1"/>
  <c r="W1443" i="12" s="1"/>
  <c r="AC1443" i="12" s="1"/>
  <c r="F1439" i="12"/>
  <c r="L1439" i="12" s="1"/>
  <c r="R1439" i="12" s="1"/>
  <c r="V1439" i="12" s="1"/>
  <c r="AB1439" i="12" s="1"/>
  <c r="H1431" i="12"/>
  <c r="N1431" i="12" s="1"/>
  <c r="T1431" i="12" s="1"/>
  <c r="X1431" i="12" s="1"/>
  <c r="AD1431" i="12" s="1"/>
  <c r="G1428" i="12"/>
  <c r="M1428" i="12" s="1"/>
  <c r="S1428" i="12" s="1"/>
  <c r="W1428" i="12" s="1"/>
  <c r="AC1428" i="12" s="1"/>
  <c r="H1375" i="12"/>
  <c r="N1375" i="12" s="1"/>
  <c r="T1375" i="12" s="1"/>
  <c r="X1375" i="12" s="1"/>
  <c r="AD1375" i="12" s="1"/>
  <c r="G1370" i="12"/>
  <c r="M1370" i="12" s="1"/>
  <c r="S1370" i="12" s="1"/>
  <c r="W1370" i="12" s="1"/>
  <c r="AC1370" i="12" s="1"/>
  <c r="F1352" i="12"/>
  <c r="L1352" i="12" s="1"/>
  <c r="R1352" i="12" s="1"/>
  <c r="V1352" i="12" s="1"/>
  <c r="AB1352" i="12" s="1"/>
  <c r="H1340" i="12"/>
  <c r="N1340" i="12" s="1"/>
  <c r="T1340" i="12" s="1"/>
  <c r="X1340" i="12" s="1"/>
  <c r="AD1340" i="12" s="1"/>
  <c r="G1336" i="12"/>
  <c r="M1336" i="12" s="1"/>
  <c r="S1336" i="12" s="1"/>
  <c r="W1336" i="12" s="1"/>
  <c r="AC1336" i="12" s="1"/>
  <c r="F1332" i="12"/>
  <c r="L1332" i="12" s="1"/>
  <c r="R1332" i="12" s="1"/>
  <c r="V1332" i="12" s="1"/>
  <c r="AB1332" i="12" s="1"/>
  <c r="H1324" i="12"/>
  <c r="N1324" i="12" s="1"/>
  <c r="T1324" i="12" s="1"/>
  <c r="X1324" i="12" s="1"/>
  <c r="AD1324" i="12" s="1"/>
  <c r="G1320" i="12"/>
  <c r="M1320" i="12" s="1"/>
  <c r="S1320" i="12" s="1"/>
  <c r="W1320" i="12" s="1"/>
  <c r="AC1320" i="12" s="1"/>
  <c r="F1316" i="12"/>
  <c r="L1316" i="12" s="1"/>
  <c r="R1316" i="12" s="1"/>
  <c r="V1316" i="12" s="1"/>
  <c r="AB1316" i="12" s="1"/>
  <c r="H1308" i="12"/>
  <c r="N1308" i="12" s="1"/>
  <c r="T1308" i="12" s="1"/>
  <c r="X1308" i="12" s="1"/>
  <c r="AD1308" i="12" s="1"/>
  <c r="G1304" i="12"/>
  <c r="M1304" i="12" s="1"/>
  <c r="S1304" i="12" s="1"/>
  <c r="W1304" i="12" s="1"/>
  <c r="AC1304" i="12" s="1"/>
  <c r="F1300" i="12"/>
  <c r="L1300" i="12" s="1"/>
  <c r="R1300" i="12" s="1"/>
  <c r="V1300" i="12" s="1"/>
  <c r="AB1300" i="12" s="1"/>
  <c r="H1292" i="12"/>
  <c r="N1292" i="12" s="1"/>
  <c r="T1292" i="12" s="1"/>
  <c r="X1292" i="12" s="1"/>
  <c r="AD1292" i="12" s="1"/>
  <c r="G1284" i="12"/>
  <c r="M1284" i="12" s="1"/>
  <c r="S1284" i="12" s="1"/>
  <c r="W1284" i="12" s="1"/>
  <c r="AC1284" i="12" s="1"/>
  <c r="F1280" i="12"/>
  <c r="L1280" i="12" s="1"/>
  <c r="R1280" i="12" s="1"/>
  <c r="V1280" i="12" s="1"/>
  <c r="AB1280" i="12" s="1"/>
  <c r="H1272" i="12"/>
  <c r="N1272" i="12" s="1"/>
  <c r="T1272" i="12" s="1"/>
  <c r="X1272" i="12" s="1"/>
  <c r="AD1272" i="12" s="1"/>
  <c r="G1268" i="12"/>
  <c r="M1268" i="12" s="1"/>
  <c r="S1268" i="12" s="1"/>
  <c r="W1268" i="12" s="1"/>
  <c r="AC1268" i="12" s="1"/>
  <c r="F1260" i="12"/>
  <c r="L1260" i="12" s="1"/>
  <c r="R1260" i="12" s="1"/>
  <c r="V1260" i="12" s="1"/>
  <c r="AB1260" i="12" s="1"/>
  <c r="H1248" i="12"/>
  <c r="N1248" i="12" s="1"/>
  <c r="T1248" i="12" s="1"/>
  <c r="X1248" i="12" s="1"/>
  <c r="AD1248" i="12" s="1"/>
  <c r="G1234" i="12"/>
  <c r="M1234" i="12" s="1"/>
  <c r="S1234" i="12" s="1"/>
  <c r="W1234" i="12" s="1"/>
  <c r="AC1234" i="12" s="1"/>
  <c r="F1229" i="12"/>
  <c r="L1229" i="12" s="1"/>
  <c r="R1229" i="12" s="1"/>
  <c r="V1229" i="12" s="1"/>
  <c r="AB1229" i="12" s="1"/>
  <c r="H1207" i="12"/>
  <c r="N1207" i="12" s="1"/>
  <c r="T1207" i="12" s="1"/>
  <c r="X1207" i="12" s="1"/>
  <c r="AD1207" i="12" s="1"/>
  <c r="G1195" i="12"/>
  <c r="M1195" i="12" s="1"/>
  <c r="S1195" i="12" s="1"/>
  <c r="W1195" i="12" s="1"/>
  <c r="AC1195" i="12" s="1"/>
  <c r="F1187" i="12"/>
  <c r="L1187" i="12" s="1"/>
  <c r="R1187" i="12" s="1"/>
  <c r="V1187" i="12" s="1"/>
  <c r="AB1187" i="12" s="1"/>
  <c r="H1178" i="12"/>
  <c r="N1178" i="12" s="1"/>
  <c r="T1178" i="12" s="1"/>
  <c r="X1178" i="12" s="1"/>
  <c r="AD1178" i="12" s="1"/>
  <c r="G1174" i="12"/>
  <c r="M1174" i="12" s="1"/>
  <c r="S1174" i="12" s="1"/>
  <c r="W1174" i="12" s="1"/>
  <c r="AC1174" i="12" s="1"/>
  <c r="F1170" i="12"/>
  <c r="L1170" i="12" s="1"/>
  <c r="R1170" i="12" s="1"/>
  <c r="V1170" i="12" s="1"/>
  <c r="AB1170" i="12" s="1"/>
  <c r="H1156" i="12"/>
  <c r="N1156" i="12" s="1"/>
  <c r="T1156" i="12" s="1"/>
  <c r="X1156" i="12" s="1"/>
  <c r="AD1156" i="12" s="1"/>
  <c r="G1151" i="12"/>
  <c r="M1151" i="12" s="1"/>
  <c r="S1151" i="12" s="1"/>
  <c r="W1151" i="12" s="1"/>
  <c r="AC1151" i="12" s="1"/>
  <c r="F1146" i="12"/>
  <c r="L1146" i="12" s="1"/>
  <c r="R1146" i="12" s="1"/>
  <c r="V1146" i="12" s="1"/>
  <c r="AB1146" i="12" s="1"/>
  <c r="H1120" i="12"/>
  <c r="N1120" i="12" s="1"/>
  <c r="T1120" i="12" s="1"/>
  <c r="X1120" i="12" s="1"/>
  <c r="AD1120" i="12" s="1"/>
  <c r="G1117" i="12"/>
  <c r="M1117" i="12" s="1"/>
  <c r="S1117" i="12" s="1"/>
  <c r="W1117" i="12" s="1"/>
  <c r="AC1117" i="12" s="1"/>
  <c r="F1114" i="12"/>
  <c r="L1114" i="12" s="1"/>
  <c r="R1114" i="12" s="1"/>
  <c r="V1114" i="12" s="1"/>
  <c r="AB1114" i="12" s="1"/>
  <c r="H1105" i="12"/>
  <c r="N1105" i="12" s="1"/>
  <c r="T1105" i="12" s="1"/>
  <c r="X1105" i="12" s="1"/>
  <c r="AD1105" i="12" s="1"/>
  <c r="G1100" i="12"/>
  <c r="M1100" i="12" s="1"/>
  <c r="S1100" i="12" s="1"/>
  <c r="W1100" i="12" s="1"/>
  <c r="AC1100" i="12" s="1"/>
  <c r="F1092" i="12"/>
  <c r="L1092" i="12" s="1"/>
  <c r="R1092" i="12" s="1"/>
  <c r="V1092" i="12" s="1"/>
  <c r="AB1092" i="12" s="1"/>
  <c r="H1064" i="12"/>
  <c r="N1064" i="12" s="1"/>
  <c r="T1064" i="12" s="1"/>
  <c r="X1064" i="12" s="1"/>
  <c r="AD1064" i="12" s="1"/>
  <c r="G1048" i="12"/>
  <c r="M1048" i="12" s="1"/>
  <c r="S1048" i="12" s="1"/>
  <c r="W1048" i="12" s="1"/>
  <c r="AC1048" i="12" s="1"/>
  <c r="F1044" i="12"/>
  <c r="L1044" i="12" s="1"/>
  <c r="R1044" i="12" s="1"/>
  <c r="V1044" i="12" s="1"/>
  <c r="AB1044" i="12" s="1"/>
  <c r="H1032" i="12"/>
  <c r="N1032" i="12" s="1"/>
  <c r="T1032" i="12" s="1"/>
  <c r="X1032" i="12" s="1"/>
  <c r="AD1032" i="12" s="1"/>
  <c r="G1012" i="12"/>
  <c r="M1012" i="12" s="1"/>
  <c r="S1012" i="12" s="1"/>
  <c r="W1012" i="12" s="1"/>
  <c r="AC1012" i="12" s="1"/>
  <c r="F1008" i="12"/>
  <c r="L1008" i="12" s="1"/>
  <c r="R1008" i="12" s="1"/>
  <c r="V1008" i="12" s="1"/>
  <c r="AB1008" i="12" s="1"/>
  <c r="H975" i="12"/>
  <c r="N975" i="12" s="1"/>
  <c r="T975" i="12" s="1"/>
  <c r="X975" i="12" s="1"/>
  <c r="AD975" i="12" s="1"/>
  <c r="H957" i="12"/>
  <c r="N957" i="12" s="1"/>
  <c r="T957" i="12" s="1"/>
  <c r="X957" i="12" s="1"/>
  <c r="AD957" i="12" s="1"/>
  <c r="G953" i="12"/>
  <c r="M953" i="12" s="1"/>
  <c r="S953" i="12" s="1"/>
  <c r="W953" i="12" s="1"/>
  <c r="AC953" i="12" s="1"/>
  <c r="F949" i="12"/>
  <c r="L949" i="12" s="1"/>
  <c r="R949" i="12" s="1"/>
  <c r="V949" i="12" s="1"/>
  <c r="AB949" i="12" s="1"/>
  <c r="H937" i="12"/>
  <c r="N937" i="12" s="1"/>
  <c r="T937" i="12" s="1"/>
  <c r="X937" i="12" s="1"/>
  <c r="AD937" i="12" s="1"/>
  <c r="G929" i="12"/>
  <c r="M929" i="12" s="1"/>
  <c r="S929" i="12" s="1"/>
  <c r="W929" i="12" s="1"/>
  <c r="AC929" i="12" s="1"/>
  <c r="F921" i="12"/>
  <c r="L921" i="12" s="1"/>
  <c r="R921" i="12" s="1"/>
  <c r="V921" i="12" s="1"/>
  <c r="AB921" i="12" s="1"/>
  <c r="H890" i="12"/>
  <c r="N890" i="12" s="1"/>
  <c r="T890" i="12" s="1"/>
  <c r="X890" i="12" s="1"/>
  <c r="AD890" i="12" s="1"/>
  <c r="G887" i="12"/>
  <c r="M887" i="12" s="1"/>
  <c r="S887" i="12" s="1"/>
  <c r="W887" i="12" s="1"/>
  <c r="AC887" i="12" s="1"/>
  <c r="F879" i="12"/>
  <c r="L879" i="12" s="1"/>
  <c r="R879" i="12" s="1"/>
  <c r="V879" i="12" s="1"/>
  <c r="AB879" i="12" s="1"/>
  <c r="H871" i="12"/>
  <c r="N871" i="12" s="1"/>
  <c r="T871" i="12" s="1"/>
  <c r="X871" i="12" s="1"/>
  <c r="AD871" i="12" s="1"/>
  <c r="G867" i="12"/>
  <c r="M867" i="12" s="1"/>
  <c r="S867" i="12" s="1"/>
  <c r="W867" i="12" s="1"/>
  <c r="AC867" i="12" s="1"/>
  <c r="F845" i="12"/>
  <c r="L845" i="12" s="1"/>
  <c r="R845" i="12" s="1"/>
  <c r="V845" i="12" s="1"/>
  <c r="AB845" i="12" s="1"/>
  <c r="H837" i="12"/>
  <c r="N837" i="12" s="1"/>
  <c r="T837" i="12" s="1"/>
  <c r="X837" i="12" s="1"/>
  <c r="AD837" i="12" s="1"/>
  <c r="G833" i="12"/>
  <c r="M833" i="12" s="1"/>
  <c r="S833" i="12" s="1"/>
  <c r="W833" i="12" s="1"/>
  <c r="AC833" i="12" s="1"/>
  <c r="F830" i="12"/>
  <c r="L830" i="12" s="1"/>
  <c r="R830" i="12" s="1"/>
  <c r="V830" i="12" s="1"/>
  <c r="AB830" i="12" s="1"/>
  <c r="H821" i="12"/>
  <c r="N821" i="12" s="1"/>
  <c r="T821" i="12" s="1"/>
  <c r="X821" i="12" s="1"/>
  <c r="AD821" i="12" s="1"/>
  <c r="F791" i="12"/>
  <c r="L791" i="12" s="1"/>
  <c r="R791" i="12" s="1"/>
  <c r="V791" i="12" s="1"/>
  <c r="AB791" i="12" s="1"/>
  <c r="G780" i="12"/>
  <c r="M780" i="12" s="1"/>
  <c r="S780" i="12" s="1"/>
  <c r="W780" i="12" s="1"/>
  <c r="AC780" i="12" s="1"/>
  <c r="H771" i="12"/>
  <c r="N771" i="12" s="1"/>
  <c r="T771" i="12" s="1"/>
  <c r="X771" i="12" s="1"/>
  <c r="AD771" i="12" s="1"/>
  <c r="G768" i="12"/>
  <c r="M768" i="12" s="1"/>
  <c r="S768" i="12" s="1"/>
  <c r="W768" i="12" s="1"/>
  <c r="AC768" i="12" s="1"/>
  <c r="F761" i="12"/>
  <c r="L761" i="12" s="1"/>
  <c r="R761" i="12" s="1"/>
  <c r="V761" i="12" s="1"/>
  <c r="AB761" i="12" s="1"/>
  <c r="H754" i="12"/>
  <c r="N754" i="12" s="1"/>
  <c r="T754" i="12" s="1"/>
  <c r="X754" i="12" s="1"/>
  <c r="AD754" i="12" s="1"/>
  <c r="G750" i="12"/>
  <c r="M750" i="12" s="1"/>
  <c r="S750" i="12" s="1"/>
  <c r="W750" i="12" s="1"/>
  <c r="AC750" i="12" s="1"/>
  <c r="F746" i="12"/>
  <c r="L746" i="12" s="1"/>
  <c r="R746" i="12" s="1"/>
  <c r="V746" i="12" s="1"/>
  <c r="AB746" i="12" s="1"/>
  <c r="H740" i="12"/>
  <c r="N740" i="12" s="1"/>
  <c r="T740" i="12" s="1"/>
  <c r="X740" i="12" s="1"/>
  <c r="AD740" i="12" s="1"/>
  <c r="G737" i="12"/>
  <c r="M737" i="12" s="1"/>
  <c r="S737" i="12" s="1"/>
  <c r="W737" i="12" s="1"/>
  <c r="AC737" i="12" s="1"/>
  <c r="H725" i="12"/>
  <c r="N725" i="12" s="1"/>
  <c r="T725" i="12" s="1"/>
  <c r="X725" i="12" s="1"/>
  <c r="AD725" i="12" s="1"/>
  <c r="G722" i="12"/>
  <c r="M722" i="12" s="1"/>
  <c r="S722" i="12" s="1"/>
  <c r="W722" i="12" s="1"/>
  <c r="AC722" i="12" s="1"/>
  <c r="G709" i="12"/>
  <c r="M709" i="12" s="1"/>
  <c r="S709" i="12" s="1"/>
  <c r="W709" i="12" s="1"/>
  <c r="AC709" i="12" s="1"/>
  <c r="H697" i="12"/>
  <c r="N697" i="12" s="1"/>
  <c r="T697" i="12" s="1"/>
  <c r="X697" i="12" s="1"/>
  <c r="AD697" i="12" s="1"/>
  <c r="H684" i="12"/>
  <c r="N684" i="12" s="1"/>
  <c r="T684" i="12" s="1"/>
  <c r="X684" i="12" s="1"/>
  <c r="AD684" i="12" s="1"/>
  <c r="G655" i="12"/>
  <c r="M655" i="12" s="1"/>
  <c r="S655" i="12" s="1"/>
  <c r="W655" i="12" s="1"/>
  <c r="AC655" i="12" s="1"/>
  <c r="F652" i="12"/>
  <c r="L652" i="12" s="1"/>
  <c r="R652" i="12" s="1"/>
  <c r="V652" i="12" s="1"/>
  <c r="AB652" i="12" s="1"/>
  <c r="H629" i="12"/>
  <c r="N629" i="12" s="1"/>
  <c r="T629" i="12" s="1"/>
  <c r="X629" i="12" s="1"/>
  <c r="AD629" i="12" s="1"/>
  <c r="G624" i="12"/>
  <c r="M624" i="12" s="1"/>
  <c r="S624" i="12" s="1"/>
  <c r="W624" i="12" s="1"/>
  <c r="AC624" i="12" s="1"/>
  <c r="F621" i="12"/>
  <c r="L621" i="12" s="1"/>
  <c r="R621" i="12" s="1"/>
  <c r="V621" i="12" s="1"/>
  <c r="AB621" i="12" s="1"/>
  <c r="H609" i="12"/>
  <c r="N609" i="12" s="1"/>
  <c r="T609" i="12" s="1"/>
  <c r="X609" i="12" s="1"/>
  <c r="AD609" i="12" s="1"/>
  <c r="H595" i="12"/>
  <c r="N595" i="12" s="1"/>
  <c r="T595" i="12" s="1"/>
  <c r="X595" i="12" s="1"/>
  <c r="AD595" i="12" s="1"/>
  <c r="G592" i="12"/>
  <c r="M592" i="12" s="1"/>
  <c r="S592" i="12" s="1"/>
  <c r="W592" i="12" s="1"/>
  <c r="AC592" i="12" s="1"/>
  <c r="F589" i="12"/>
  <c r="L589" i="12" s="1"/>
  <c r="R589" i="12" s="1"/>
  <c r="V589" i="12" s="1"/>
  <c r="AB589" i="12" s="1"/>
  <c r="H580" i="12"/>
  <c r="N580" i="12" s="1"/>
  <c r="T580" i="12" s="1"/>
  <c r="X580" i="12" s="1"/>
  <c r="AD580" i="12" s="1"/>
  <c r="G577" i="12"/>
  <c r="M577" i="12" s="1"/>
  <c r="S577" i="12" s="1"/>
  <c r="W577" i="12" s="1"/>
  <c r="AC577" i="12" s="1"/>
  <c r="F572" i="12"/>
  <c r="L572" i="12" s="1"/>
  <c r="R572" i="12" s="1"/>
  <c r="V572" i="12" s="1"/>
  <c r="AB572" i="12" s="1"/>
  <c r="H564" i="12"/>
  <c r="N564" i="12" s="1"/>
  <c r="T564" i="12" s="1"/>
  <c r="X564" i="12" s="1"/>
  <c r="AD564" i="12" s="1"/>
  <c r="G558" i="12"/>
  <c r="M558" i="12" s="1"/>
  <c r="S558" i="12" s="1"/>
  <c r="W558" i="12" s="1"/>
  <c r="AC558" i="12" s="1"/>
  <c r="H541" i="12"/>
  <c r="N541" i="12" s="1"/>
  <c r="T541" i="12" s="1"/>
  <c r="X541" i="12" s="1"/>
  <c r="AD541" i="12" s="1"/>
  <c r="G537" i="12"/>
  <c r="M537" i="12" s="1"/>
  <c r="S537" i="12" s="1"/>
  <c r="W537" i="12" s="1"/>
  <c r="AC537" i="12" s="1"/>
  <c r="F533" i="12"/>
  <c r="L533" i="12" s="1"/>
  <c r="R533" i="12" s="1"/>
  <c r="V533" i="12" s="1"/>
  <c r="AB533" i="12" s="1"/>
  <c r="F519" i="12"/>
  <c r="L519" i="12" s="1"/>
  <c r="R519" i="12" s="1"/>
  <c r="V519" i="12" s="1"/>
  <c r="AB519" i="12" s="1"/>
  <c r="H511" i="12"/>
  <c r="N511" i="12" s="1"/>
  <c r="T511" i="12" s="1"/>
  <c r="X511" i="12" s="1"/>
  <c r="AD511" i="12" s="1"/>
  <c r="G507" i="12"/>
  <c r="M507" i="12" s="1"/>
  <c r="S507" i="12" s="1"/>
  <c r="W507" i="12" s="1"/>
  <c r="AC507" i="12" s="1"/>
  <c r="F504" i="12"/>
  <c r="L504" i="12" s="1"/>
  <c r="R504" i="12" s="1"/>
  <c r="V504" i="12" s="1"/>
  <c r="AB504" i="12" s="1"/>
  <c r="H497" i="12"/>
  <c r="N497" i="12" s="1"/>
  <c r="T497" i="12" s="1"/>
  <c r="X497" i="12" s="1"/>
  <c r="AD497" i="12" s="1"/>
  <c r="G493" i="12"/>
  <c r="M493" i="12" s="1"/>
  <c r="S493" i="12" s="1"/>
  <c r="W493" i="12" s="1"/>
  <c r="AC493" i="12" s="1"/>
  <c r="F486" i="12"/>
  <c r="L486" i="12" s="1"/>
  <c r="R486" i="12" s="1"/>
  <c r="V486" i="12" s="1"/>
  <c r="AB486" i="12" s="1"/>
  <c r="H478" i="12"/>
  <c r="N478" i="12" s="1"/>
  <c r="T478" i="12" s="1"/>
  <c r="X478" i="12" s="1"/>
  <c r="AD478" i="12" s="1"/>
  <c r="G474" i="12"/>
  <c r="M474" i="12" s="1"/>
  <c r="S474" i="12" s="1"/>
  <c r="W474" i="12" s="1"/>
  <c r="AC474" i="12" s="1"/>
  <c r="F454" i="12"/>
  <c r="L454" i="12" s="1"/>
  <c r="R454" i="12" s="1"/>
  <c r="V454" i="12" s="1"/>
  <c r="AB454" i="12" s="1"/>
  <c r="G436" i="12"/>
  <c r="M436" i="12" s="1"/>
  <c r="S436" i="12" s="1"/>
  <c r="W436" i="12" s="1"/>
  <c r="AC436" i="12" s="1"/>
  <c r="F419" i="12"/>
  <c r="L419" i="12" s="1"/>
  <c r="R419" i="12" s="1"/>
  <c r="V419" i="12" s="1"/>
  <c r="AB419" i="12" s="1"/>
  <c r="F401" i="12"/>
  <c r="L401" i="12" s="1"/>
  <c r="R401" i="12" s="1"/>
  <c r="V401" i="12" s="1"/>
  <c r="AB401" i="12" s="1"/>
  <c r="H385" i="12"/>
  <c r="N385" i="12" s="1"/>
  <c r="T385" i="12" s="1"/>
  <c r="X385" i="12" s="1"/>
  <c r="AD385" i="12" s="1"/>
  <c r="G381" i="12"/>
  <c r="M381" i="12" s="1"/>
  <c r="S381" i="12" s="1"/>
  <c r="W381" i="12" s="1"/>
  <c r="AC381" i="12" s="1"/>
  <c r="F373" i="12"/>
  <c r="L373" i="12" s="1"/>
  <c r="R373" i="12" s="1"/>
  <c r="V373" i="12" s="1"/>
  <c r="AB373" i="12" s="1"/>
  <c r="H362" i="12"/>
  <c r="N362" i="12" s="1"/>
  <c r="T362" i="12" s="1"/>
  <c r="X362" i="12" s="1"/>
  <c r="AD362" i="12" s="1"/>
  <c r="G356" i="12"/>
  <c r="M356" i="12" s="1"/>
  <c r="S356" i="12" s="1"/>
  <c r="W356" i="12" s="1"/>
  <c r="AC356" i="12" s="1"/>
  <c r="F351" i="12"/>
  <c r="L351" i="12" s="1"/>
  <c r="R351" i="12" s="1"/>
  <c r="V351" i="12" s="1"/>
  <c r="AB351" i="12" s="1"/>
  <c r="H344" i="12"/>
  <c r="N344" i="12" s="1"/>
  <c r="T344" i="12" s="1"/>
  <c r="X344" i="12" s="1"/>
  <c r="AD344" i="12" s="1"/>
  <c r="G341" i="12"/>
  <c r="M341" i="12" s="1"/>
  <c r="S341" i="12" s="1"/>
  <c r="W341" i="12" s="1"/>
  <c r="AC341" i="12" s="1"/>
  <c r="F337" i="12"/>
  <c r="L337" i="12" s="1"/>
  <c r="R337" i="12" s="1"/>
  <c r="V337" i="12" s="1"/>
  <c r="AB337" i="12" s="1"/>
  <c r="H324" i="12"/>
  <c r="N324" i="12" s="1"/>
  <c r="T324" i="12" s="1"/>
  <c r="X324" i="12" s="1"/>
  <c r="AD324" i="12" s="1"/>
  <c r="G319" i="12"/>
  <c r="M319" i="12" s="1"/>
  <c r="S319" i="12" s="1"/>
  <c r="W319" i="12" s="1"/>
  <c r="AC319" i="12" s="1"/>
  <c r="F315" i="12"/>
  <c r="L315" i="12" s="1"/>
  <c r="R315" i="12" s="1"/>
  <c r="V315" i="12" s="1"/>
  <c r="AB315" i="12" s="1"/>
  <c r="H308" i="12"/>
  <c r="N308" i="12" s="1"/>
  <c r="T308" i="12" s="1"/>
  <c r="X308" i="12" s="1"/>
  <c r="AD308" i="12" s="1"/>
  <c r="G303" i="12"/>
  <c r="M303" i="12" s="1"/>
  <c r="S303" i="12" s="1"/>
  <c r="W303" i="12" s="1"/>
  <c r="AC303" i="12" s="1"/>
  <c r="F300" i="12"/>
  <c r="L300" i="12" s="1"/>
  <c r="R300" i="12" s="1"/>
  <c r="V300" i="12" s="1"/>
  <c r="AB300" i="12" s="1"/>
  <c r="H270" i="12"/>
  <c r="N270" i="12" s="1"/>
  <c r="T270" i="12" s="1"/>
  <c r="X270" i="12" s="1"/>
  <c r="AD270" i="12" s="1"/>
  <c r="H221" i="12"/>
  <c r="N221" i="12" s="1"/>
  <c r="T221" i="12" s="1"/>
  <c r="X221" i="12" s="1"/>
  <c r="AD221" i="12" s="1"/>
  <c r="G218" i="12"/>
  <c r="M218" i="12" s="1"/>
  <c r="S218" i="12" s="1"/>
  <c r="W218" i="12" s="1"/>
  <c r="AC218" i="12" s="1"/>
  <c r="F199" i="12"/>
  <c r="L199" i="12" s="1"/>
  <c r="R199" i="12" s="1"/>
  <c r="V199" i="12" s="1"/>
  <c r="AB199" i="12" s="1"/>
  <c r="H191" i="12"/>
  <c r="N191" i="12" s="1"/>
  <c r="T191" i="12" s="1"/>
  <c r="X191" i="12" s="1"/>
  <c r="AD191" i="12" s="1"/>
  <c r="G186" i="12"/>
  <c r="M186" i="12" s="1"/>
  <c r="S186" i="12" s="1"/>
  <c r="W186" i="12" s="1"/>
  <c r="AC186" i="12" s="1"/>
  <c r="F182" i="12"/>
  <c r="L182" i="12" s="1"/>
  <c r="R182" i="12" s="1"/>
  <c r="V182" i="12" s="1"/>
  <c r="AB182" i="12" s="1"/>
  <c r="H174" i="12"/>
  <c r="N174" i="12" s="1"/>
  <c r="T174" i="12" s="1"/>
  <c r="X174" i="12" s="1"/>
  <c r="AD174" i="12" s="1"/>
  <c r="G170" i="12"/>
  <c r="M170" i="12" s="1"/>
  <c r="S170" i="12" s="1"/>
  <c r="W170" i="12" s="1"/>
  <c r="AC170" i="12" s="1"/>
  <c r="F160" i="12"/>
  <c r="L160" i="12" s="1"/>
  <c r="R160" i="12" s="1"/>
  <c r="V160" i="12" s="1"/>
  <c r="AB160" i="12" s="1"/>
  <c r="H152" i="12"/>
  <c r="N152" i="12" s="1"/>
  <c r="T152" i="12" s="1"/>
  <c r="X152" i="12" s="1"/>
  <c r="AD152" i="12" s="1"/>
  <c r="G148" i="12"/>
  <c r="M148" i="12" s="1"/>
  <c r="S148" i="12" s="1"/>
  <c r="W148" i="12" s="1"/>
  <c r="AC148" i="12" s="1"/>
  <c r="F145" i="12"/>
  <c r="L145" i="12" s="1"/>
  <c r="R145" i="12" s="1"/>
  <c r="V145" i="12" s="1"/>
  <c r="AB145" i="12" s="1"/>
  <c r="H137" i="12"/>
  <c r="N137" i="12" s="1"/>
  <c r="T137" i="12" s="1"/>
  <c r="X137" i="12" s="1"/>
  <c r="AD137" i="12" s="1"/>
  <c r="G133" i="12"/>
  <c r="M133" i="12" s="1"/>
  <c r="S133" i="12" s="1"/>
  <c r="W133" i="12" s="1"/>
  <c r="AC133" i="12" s="1"/>
  <c r="F128" i="12"/>
  <c r="L128" i="12" s="1"/>
  <c r="R128" i="12" s="1"/>
  <c r="V128" i="12" s="1"/>
  <c r="AB128" i="12" s="1"/>
  <c r="H121" i="12"/>
  <c r="N121" i="12" s="1"/>
  <c r="T121" i="12" s="1"/>
  <c r="X121" i="12" s="1"/>
  <c r="AD121" i="12" s="1"/>
  <c r="G117" i="12"/>
  <c r="M117" i="12" s="1"/>
  <c r="S117" i="12" s="1"/>
  <c r="W117" i="12" s="1"/>
  <c r="AC117" i="12" s="1"/>
  <c r="F114" i="12"/>
  <c r="L114" i="12" s="1"/>
  <c r="R114" i="12" s="1"/>
  <c r="V114" i="12" s="1"/>
  <c r="AB114" i="12" s="1"/>
  <c r="F97" i="12"/>
  <c r="L97" i="12" s="1"/>
  <c r="R97" i="12" s="1"/>
  <c r="V97" i="12" s="1"/>
  <c r="AB97" i="12" s="1"/>
  <c r="H85" i="12"/>
  <c r="N85" i="12" s="1"/>
  <c r="T85" i="12" s="1"/>
  <c r="X85" i="12" s="1"/>
  <c r="AD85" i="12" s="1"/>
  <c r="H71" i="12"/>
  <c r="N71" i="12" s="1"/>
  <c r="T71" i="12" s="1"/>
  <c r="X71" i="12" s="1"/>
  <c r="AD71" i="12" s="1"/>
  <c r="H56" i="12"/>
  <c r="N56" i="12" s="1"/>
  <c r="T56" i="12" s="1"/>
  <c r="X56" i="12" s="1"/>
  <c r="AD56" i="12" s="1"/>
  <c r="G53" i="12"/>
  <c r="M53" i="12" s="1"/>
  <c r="S53" i="12" s="1"/>
  <c r="W53" i="12" s="1"/>
  <c r="AC53" i="12" s="1"/>
  <c r="F48" i="12"/>
  <c r="L48" i="12" s="1"/>
  <c r="R48" i="12" s="1"/>
  <c r="V48" i="12" s="1"/>
  <c r="AB48" i="12" s="1"/>
  <c r="H40" i="12"/>
  <c r="N40" i="12" s="1"/>
  <c r="T40" i="12" s="1"/>
  <c r="X40" i="12" s="1"/>
  <c r="AD40" i="12" s="1"/>
  <c r="G35" i="12"/>
  <c r="M35" i="12" s="1"/>
  <c r="S35" i="12" s="1"/>
  <c r="W35" i="12" s="1"/>
  <c r="AC35" i="12" s="1"/>
  <c r="F31" i="12"/>
  <c r="L31" i="12" s="1"/>
  <c r="R31" i="12" s="1"/>
  <c r="V31" i="12" s="1"/>
  <c r="AB31" i="12" s="1"/>
  <c r="H23" i="12"/>
  <c r="N23" i="12" s="1"/>
  <c r="T23" i="12" s="1"/>
  <c r="X23" i="12" s="1"/>
  <c r="AD23" i="12" s="1"/>
  <c r="G20" i="12"/>
  <c r="M20" i="12" s="1"/>
  <c r="S20" i="12" s="1"/>
  <c r="W20" i="12" s="1"/>
  <c r="AC20" i="12" s="1"/>
  <c r="H482" i="12"/>
  <c r="N482" i="12" s="1"/>
  <c r="T482" i="12" s="1"/>
  <c r="X482" i="12" s="1"/>
  <c r="AD482" i="12" s="1"/>
  <c r="F2479" i="12"/>
  <c r="L2479" i="12" s="1"/>
  <c r="R2479" i="12" s="1"/>
  <c r="V2479" i="12" s="1"/>
  <c r="AB2479" i="12" s="1"/>
  <c r="F2435" i="12"/>
  <c r="L2435" i="12" s="1"/>
  <c r="R2435" i="12" s="1"/>
  <c r="V2435" i="12" s="1"/>
  <c r="AB2435" i="12" s="1"/>
  <c r="H2396" i="12"/>
  <c r="N2396" i="12" s="1"/>
  <c r="T2396" i="12" s="1"/>
  <c r="X2396" i="12" s="1"/>
  <c r="AD2396" i="12" s="1"/>
  <c r="G2373" i="12"/>
  <c r="M2373" i="12" s="1"/>
  <c r="S2373" i="12" s="1"/>
  <c r="W2373" i="12" s="1"/>
  <c r="AC2373" i="12" s="1"/>
  <c r="F2352" i="12"/>
  <c r="L2352" i="12" s="1"/>
  <c r="R2352" i="12" s="1"/>
  <c r="V2352" i="12" s="1"/>
  <c r="AB2352" i="12" s="1"/>
  <c r="H2324" i="12"/>
  <c r="N2324" i="12" s="1"/>
  <c r="T2324" i="12" s="1"/>
  <c r="X2324" i="12" s="1"/>
  <c r="AD2324" i="12" s="1"/>
  <c r="H2309" i="12"/>
  <c r="N2309" i="12" s="1"/>
  <c r="T2309" i="12" s="1"/>
  <c r="X2309" i="12" s="1"/>
  <c r="AD2309" i="12" s="1"/>
  <c r="H2295" i="12"/>
  <c r="N2295" i="12" s="1"/>
  <c r="T2295" i="12" s="1"/>
  <c r="X2295" i="12" s="1"/>
  <c r="AD2295" i="12" s="1"/>
  <c r="H2280" i="12"/>
  <c r="N2280" i="12" s="1"/>
  <c r="T2280" i="12" s="1"/>
  <c r="X2280" i="12" s="1"/>
  <c r="AD2280" i="12" s="1"/>
  <c r="H2265" i="12"/>
  <c r="N2265" i="12" s="1"/>
  <c r="T2265" i="12" s="1"/>
  <c r="X2265" i="12" s="1"/>
  <c r="AD2265" i="12" s="1"/>
  <c r="F2257" i="12"/>
  <c r="L2257" i="12" s="1"/>
  <c r="R2257" i="12" s="1"/>
  <c r="V2257" i="12" s="1"/>
  <c r="AB2257" i="12" s="1"/>
  <c r="G2245" i="12"/>
  <c r="M2245" i="12" s="1"/>
  <c r="S2245" i="12" s="1"/>
  <c r="W2245" i="12" s="1"/>
  <c r="AC2245" i="12" s="1"/>
  <c r="G2231" i="12"/>
  <c r="M2231" i="12" s="1"/>
  <c r="S2231" i="12" s="1"/>
  <c r="W2231" i="12" s="1"/>
  <c r="AC2231" i="12" s="1"/>
  <c r="G2217" i="12"/>
  <c r="M2217" i="12" s="1"/>
  <c r="S2217" i="12" s="1"/>
  <c r="W2217" i="12" s="1"/>
  <c r="AC2217" i="12" s="1"/>
  <c r="G2198" i="12"/>
  <c r="M2198" i="12" s="1"/>
  <c r="S2198" i="12" s="1"/>
  <c r="W2198" i="12" s="1"/>
  <c r="AC2198" i="12" s="1"/>
  <c r="G2167" i="12"/>
  <c r="M2167" i="12" s="1"/>
  <c r="S2167" i="12" s="1"/>
  <c r="W2167" i="12" s="1"/>
  <c r="AC2167" i="12" s="1"/>
  <c r="H2153" i="12"/>
  <c r="N2153" i="12" s="1"/>
  <c r="T2153" i="12" s="1"/>
  <c r="X2153" i="12" s="1"/>
  <c r="AD2153" i="12" s="1"/>
  <c r="H2135" i="12"/>
  <c r="N2135" i="12" s="1"/>
  <c r="T2135" i="12" s="1"/>
  <c r="X2135" i="12" s="1"/>
  <c r="AD2135" i="12" s="1"/>
  <c r="H2122" i="12"/>
  <c r="N2122" i="12" s="1"/>
  <c r="T2122" i="12" s="1"/>
  <c r="X2122" i="12" s="1"/>
  <c r="AD2122" i="12" s="1"/>
  <c r="F2111" i="12"/>
  <c r="L2111" i="12" s="1"/>
  <c r="R2111" i="12" s="1"/>
  <c r="V2111" i="12" s="1"/>
  <c r="AB2111" i="12" s="1"/>
  <c r="H2103" i="12"/>
  <c r="N2103" i="12" s="1"/>
  <c r="T2103" i="12" s="1"/>
  <c r="X2103" i="12" s="1"/>
  <c r="AD2103" i="12" s="1"/>
  <c r="H2080" i="12"/>
  <c r="N2080" i="12" s="1"/>
  <c r="T2080" i="12" s="1"/>
  <c r="X2080" i="12" s="1"/>
  <c r="AD2080" i="12" s="1"/>
  <c r="H2063" i="12"/>
  <c r="N2063" i="12" s="1"/>
  <c r="T2063" i="12" s="1"/>
  <c r="X2063" i="12" s="1"/>
  <c r="AD2063" i="12" s="1"/>
  <c r="F2052" i="12"/>
  <c r="L2052" i="12" s="1"/>
  <c r="R2052" i="12" s="1"/>
  <c r="V2052" i="12" s="1"/>
  <c r="AB2052" i="12" s="1"/>
  <c r="F2029" i="12"/>
  <c r="L2029" i="12" s="1"/>
  <c r="R2029" i="12" s="1"/>
  <c r="V2029" i="12" s="1"/>
  <c r="AB2029" i="12" s="1"/>
  <c r="G2017" i="12"/>
  <c r="M2017" i="12" s="1"/>
  <c r="S2017" i="12" s="1"/>
  <c r="W2017" i="12" s="1"/>
  <c r="AC2017" i="12" s="1"/>
  <c r="G1995" i="12"/>
  <c r="M1995" i="12" s="1"/>
  <c r="S1995" i="12" s="1"/>
  <c r="W1995" i="12" s="1"/>
  <c r="AC1995" i="12" s="1"/>
  <c r="G1975" i="12"/>
  <c r="M1975" i="12" s="1"/>
  <c r="S1975" i="12" s="1"/>
  <c r="W1975" i="12" s="1"/>
  <c r="AC1975" i="12" s="1"/>
  <c r="G1949" i="12"/>
  <c r="M1949" i="12" s="1"/>
  <c r="S1949" i="12" s="1"/>
  <c r="W1949" i="12" s="1"/>
  <c r="AC1949" i="12" s="1"/>
  <c r="G1931" i="12"/>
  <c r="M1931" i="12" s="1"/>
  <c r="S1931" i="12" s="1"/>
  <c r="W1931" i="12" s="1"/>
  <c r="AC1931" i="12" s="1"/>
  <c r="G1912" i="12"/>
  <c r="M1912" i="12" s="1"/>
  <c r="S1912" i="12" s="1"/>
  <c r="W1912" i="12" s="1"/>
  <c r="AC1912" i="12" s="1"/>
  <c r="G1892" i="12"/>
  <c r="M1892" i="12" s="1"/>
  <c r="S1892" i="12" s="1"/>
  <c r="W1892" i="12" s="1"/>
  <c r="AC1892" i="12" s="1"/>
  <c r="F1888" i="12"/>
  <c r="L1888" i="12" s="1"/>
  <c r="R1888" i="12" s="1"/>
  <c r="V1888" i="12" s="1"/>
  <c r="AB1888" i="12" s="1"/>
  <c r="F1870" i="12"/>
  <c r="L1870" i="12" s="1"/>
  <c r="R1870" i="12" s="1"/>
  <c r="V1870" i="12" s="1"/>
  <c r="AB1870" i="12" s="1"/>
  <c r="F1854" i="12"/>
  <c r="L1854" i="12" s="1"/>
  <c r="R1854" i="12" s="1"/>
  <c r="V1854" i="12" s="1"/>
  <c r="AB1854" i="12" s="1"/>
  <c r="F1838" i="12"/>
  <c r="L1838" i="12" s="1"/>
  <c r="R1838" i="12" s="1"/>
  <c r="V1838" i="12" s="1"/>
  <c r="AB1838" i="12" s="1"/>
  <c r="F1816" i="12"/>
  <c r="L1816" i="12" s="1"/>
  <c r="R1816" i="12" s="1"/>
  <c r="V1816" i="12" s="1"/>
  <c r="AB1816" i="12" s="1"/>
  <c r="G1797" i="12"/>
  <c r="M1797" i="12" s="1"/>
  <c r="S1797" i="12" s="1"/>
  <c r="W1797" i="12" s="1"/>
  <c r="AC1797" i="12" s="1"/>
  <c r="H1782" i="12"/>
  <c r="N1782" i="12" s="1"/>
  <c r="T1782" i="12" s="1"/>
  <c r="X1782" i="12" s="1"/>
  <c r="AD1782" i="12" s="1"/>
  <c r="H1762" i="12"/>
  <c r="N1762" i="12" s="1"/>
  <c r="T1762" i="12" s="1"/>
  <c r="X1762" i="12" s="1"/>
  <c r="AD1762" i="12" s="1"/>
  <c r="G1758" i="12"/>
  <c r="M1758" i="12" s="1"/>
  <c r="S1758" i="12" s="1"/>
  <c r="W1758" i="12" s="1"/>
  <c r="AC1758" i="12" s="1"/>
  <c r="G1735" i="12"/>
  <c r="M1735" i="12" s="1"/>
  <c r="S1735" i="12" s="1"/>
  <c r="W1735" i="12" s="1"/>
  <c r="AC1735" i="12" s="1"/>
  <c r="G1711" i="12"/>
  <c r="M1711" i="12" s="1"/>
  <c r="S1711" i="12" s="1"/>
  <c r="W1711" i="12" s="1"/>
  <c r="AC1711" i="12" s="1"/>
  <c r="G1690" i="12"/>
  <c r="M1690" i="12" s="1"/>
  <c r="S1690" i="12" s="1"/>
  <c r="W1690" i="12" s="1"/>
  <c r="AC1690" i="12" s="1"/>
  <c r="H1674" i="12"/>
  <c r="N1674" i="12" s="1"/>
  <c r="T1674" i="12" s="1"/>
  <c r="X1674" i="12" s="1"/>
  <c r="AD1674" i="12" s="1"/>
  <c r="H1656" i="12"/>
  <c r="N1656" i="12" s="1"/>
  <c r="T1656" i="12" s="1"/>
  <c r="X1656" i="12" s="1"/>
  <c r="AD1656" i="12" s="1"/>
  <c r="H1637" i="12"/>
  <c r="N1637" i="12" s="1"/>
  <c r="T1637" i="12" s="1"/>
  <c r="X1637" i="12" s="1"/>
  <c r="AD1637" i="12" s="1"/>
  <c r="H1613" i="12"/>
  <c r="N1613" i="12" s="1"/>
  <c r="T1613" i="12" s="1"/>
  <c r="X1613" i="12" s="1"/>
  <c r="AD1613" i="12" s="1"/>
  <c r="H1578" i="12"/>
  <c r="N1578" i="12" s="1"/>
  <c r="T1578" i="12" s="1"/>
  <c r="X1578" i="12" s="1"/>
  <c r="AD1578" i="12" s="1"/>
  <c r="F1570" i="12"/>
  <c r="L1570" i="12" s="1"/>
  <c r="R1570" i="12" s="1"/>
  <c r="V1570" i="12" s="1"/>
  <c r="AB1570" i="12" s="1"/>
  <c r="G1554" i="12"/>
  <c r="M1554" i="12" s="1"/>
  <c r="S1554" i="12" s="1"/>
  <c r="W1554" i="12" s="1"/>
  <c r="AC1554" i="12" s="1"/>
  <c r="G1534" i="12"/>
  <c r="M1534" i="12" s="1"/>
  <c r="S1534" i="12" s="1"/>
  <c r="W1534" i="12" s="1"/>
  <c r="AC1534" i="12" s="1"/>
  <c r="G1510" i="12"/>
  <c r="M1510" i="12" s="1"/>
  <c r="S1510" i="12" s="1"/>
  <c r="W1510" i="12" s="1"/>
  <c r="AC1510" i="12" s="1"/>
  <c r="G1488" i="12"/>
  <c r="M1488" i="12" s="1"/>
  <c r="S1488" i="12" s="1"/>
  <c r="W1488" i="12" s="1"/>
  <c r="AC1488" i="12" s="1"/>
  <c r="H1472" i="12"/>
  <c r="N1472" i="12" s="1"/>
  <c r="T1472" i="12" s="1"/>
  <c r="X1472" i="12" s="1"/>
  <c r="AD1472" i="12" s="1"/>
  <c r="F1443" i="12"/>
  <c r="L1443" i="12" s="1"/>
  <c r="R1443" i="12" s="1"/>
  <c r="V1443" i="12" s="1"/>
  <c r="AB1443" i="12" s="1"/>
  <c r="F1428" i="12"/>
  <c r="L1428" i="12" s="1"/>
  <c r="R1428" i="12" s="1"/>
  <c r="V1428" i="12" s="1"/>
  <c r="AB1428" i="12" s="1"/>
  <c r="G1375" i="12"/>
  <c r="M1375" i="12" s="1"/>
  <c r="S1375" i="12" s="1"/>
  <c r="W1375" i="12" s="1"/>
  <c r="AC1375" i="12" s="1"/>
  <c r="G1340" i="12"/>
  <c r="M1340" i="12" s="1"/>
  <c r="S1340" i="12" s="1"/>
  <c r="W1340" i="12" s="1"/>
  <c r="AC1340" i="12" s="1"/>
  <c r="G1324" i="12"/>
  <c r="M1324" i="12" s="1"/>
  <c r="S1324" i="12" s="1"/>
  <c r="W1324" i="12" s="1"/>
  <c r="AC1324" i="12" s="1"/>
  <c r="G1308" i="12"/>
  <c r="M1308" i="12" s="1"/>
  <c r="S1308" i="12" s="1"/>
  <c r="W1308" i="12" s="1"/>
  <c r="AC1308" i="12" s="1"/>
  <c r="G1292" i="12"/>
  <c r="M1292" i="12" s="1"/>
  <c r="S1292" i="12" s="1"/>
  <c r="W1292" i="12" s="1"/>
  <c r="AC1292" i="12" s="1"/>
  <c r="G1272" i="12"/>
  <c r="M1272" i="12" s="1"/>
  <c r="S1272" i="12" s="1"/>
  <c r="W1272" i="12" s="1"/>
  <c r="AC1272" i="12" s="1"/>
  <c r="H1256" i="12"/>
  <c r="N1256" i="12" s="1"/>
  <c r="T1256" i="12" s="1"/>
  <c r="X1256" i="12" s="1"/>
  <c r="AD1256" i="12" s="1"/>
  <c r="F1234" i="12"/>
  <c r="L1234" i="12" s="1"/>
  <c r="R1234" i="12" s="1"/>
  <c r="V1234" i="12" s="1"/>
  <c r="AB1234" i="12" s="1"/>
  <c r="F1195" i="12"/>
  <c r="L1195" i="12" s="1"/>
  <c r="R1195" i="12" s="1"/>
  <c r="V1195" i="12" s="1"/>
  <c r="AB1195" i="12" s="1"/>
  <c r="F1174" i="12"/>
  <c r="L1174" i="12" s="1"/>
  <c r="R1174" i="12" s="1"/>
  <c r="V1174" i="12" s="1"/>
  <c r="AB1174" i="12" s="1"/>
  <c r="G1156" i="12"/>
  <c r="M1156" i="12" s="1"/>
  <c r="S1156" i="12" s="1"/>
  <c r="W1156" i="12" s="1"/>
  <c r="AC1156" i="12" s="1"/>
  <c r="G1120" i="12"/>
  <c r="M1120" i="12" s="1"/>
  <c r="S1120" i="12" s="1"/>
  <c r="W1120" i="12" s="1"/>
  <c r="AC1120" i="12" s="1"/>
  <c r="G1105" i="12"/>
  <c r="M1105" i="12" s="1"/>
  <c r="S1105" i="12" s="1"/>
  <c r="W1105" i="12" s="1"/>
  <c r="AC1105" i="12" s="1"/>
  <c r="G1064" i="12"/>
  <c r="M1064" i="12" s="1"/>
  <c r="S1064" i="12" s="1"/>
  <c r="W1064" i="12" s="1"/>
  <c r="AC1064" i="12" s="1"/>
  <c r="G1032" i="12"/>
  <c r="M1032" i="12" s="1"/>
  <c r="S1032" i="12" s="1"/>
  <c r="W1032" i="12" s="1"/>
  <c r="AC1032" i="12" s="1"/>
  <c r="F953" i="12"/>
  <c r="L953" i="12" s="1"/>
  <c r="R953" i="12" s="1"/>
  <c r="V953" i="12" s="1"/>
  <c r="AB953" i="12" s="1"/>
  <c r="F929" i="12"/>
  <c r="L929" i="12" s="1"/>
  <c r="R929" i="12" s="1"/>
  <c r="V929" i="12" s="1"/>
  <c r="AB929" i="12" s="1"/>
  <c r="F887" i="12"/>
  <c r="L887" i="12" s="1"/>
  <c r="R887" i="12" s="1"/>
  <c r="V887" i="12" s="1"/>
  <c r="AB887" i="12" s="1"/>
  <c r="G871" i="12"/>
  <c r="M871" i="12" s="1"/>
  <c r="S871" i="12" s="1"/>
  <c r="W871" i="12" s="1"/>
  <c r="AC871" i="12" s="1"/>
  <c r="G837" i="12"/>
  <c r="M837" i="12" s="1"/>
  <c r="S837" i="12" s="1"/>
  <c r="W837" i="12" s="1"/>
  <c r="AC837" i="12" s="1"/>
  <c r="H758" i="12"/>
  <c r="N758" i="12" s="1"/>
  <c r="T758" i="12" s="1"/>
  <c r="X758" i="12" s="1"/>
  <c r="AD758" i="12" s="1"/>
  <c r="F750" i="12"/>
  <c r="L750" i="12" s="1"/>
  <c r="R750" i="12" s="1"/>
  <c r="V750" i="12" s="1"/>
  <c r="AB750" i="12" s="1"/>
  <c r="F737" i="12"/>
  <c r="L737" i="12" s="1"/>
  <c r="R737" i="12" s="1"/>
  <c r="V737" i="12" s="1"/>
  <c r="AB737" i="12" s="1"/>
  <c r="G697" i="12"/>
  <c r="M697" i="12" s="1"/>
  <c r="S697" i="12" s="1"/>
  <c r="W697" i="12" s="1"/>
  <c r="AC697" i="12" s="1"/>
  <c r="F655" i="12"/>
  <c r="L655" i="12" s="1"/>
  <c r="R655" i="12" s="1"/>
  <c r="V655" i="12" s="1"/>
  <c r="AB655" i="12" s="1"/>
  <c r="F624" i="12"/>
  <c r="L624" i="12" s="1"/>
  <c r="R624" i="12" s="1"/>
  <c r="V624" i="12" s="1"/>
  <c r="AB624" i="12" s="1"/>
  <c r="G609" i="12"/>
  <c r="M609" i="12" s="1"/>
  <c r="S609" i="12" s="1"/>
  <c r="W609" i="12" s="1"/>
  <c r="AC609" i="12" s="1"/>
  <c r="H598" i="12"/>
  <c r="N598" i="12" s="1"/>
  <c r="T598" i="12" s="1"/>
  <c r="X598" i="12" s="1"/>
  <c r="AD598" i="12" s="1"/>
  <c r="H586" i="12"/>
  <c r="N586" i="12" s="1"/>
  <c r="T586" i="12" s="1"/>
  <c r="X586" i="12" s="1"/>
  <c r="AD586" i="12" s="1"/>
  <c r="F577" i="12"/>
  <c r="L577" i="12" s="1"/>
  <c r="R577" i="12" s="1"/>
  <c r="V577" i="12" s="1"/>
  <c r="AB577" i="12" s="1"/>
  <c r="G564" i="12"/>
  <c r="M564" i="12" s="1"/>
  <c r="S564" i="12" s="1"/>
  <c r="W564" i="12" s="1"/>
  <c r="AC564" i="12" s="1"/>
  <c r="G541" i="12"/>
  <c r="M541" i="12" s="1"/>
  <c r="S541" i="12" s="1"/>
  <c r="W541" i="12" s="1"/>
  <c r="AC541" i="12" s="1"/>
  <c r="H515" i="12"/>
  <c r="N515" i="12" s="1"/>
  <c r="T515" i="12" s="1"/>
  <c r="X515" i="12" s="1"/>
  <c r="AD515" i="12" s="1"/>
  <c r="F507" i="12"/>
  <c r="L507" i="12" s="1"/>
  <c r="R507" i="12" s="1"/>
  <c r="V507" i="12" s="1"/>
  <c r="AB507" i="12" s="1"/>
  <c r="G497" i="12"/>
  <c r="M497" i="12" s="1"/>
  <c r="S497" i="12" s="1"/>
  <c r="W497" i="12" s="1"/>
  <c r="AC497" i="12" s="1"/>
  <c r="G478" i="12"/>
  <c r="M478" i="12" s="1"/>
  <c r="S478" i="12" s="1"/>
  <c r="W478" i="12" s="1"/>
  <c r="AC478" i="12" s="1"/>
  <c r="F474" i="12"/>
  <c r="L474" i="12" s="1"/>
  <c r="R474" i="12" s="1"/>
  <c r="V474" i="12" s="1"/>
  <c r="AB474" i="12" s="1"/>
  <c r="G385" i="12"/>
  <c r="M385" i="12" s="1"/>
  <c r="S385" i="12" s="1"/>
  <c r="W385" i="12" s="1"/>
  <c r="AC385" i="12" s="1"/>
  <c r="H366" i="12"/>
  <c r="N366" i="12" s="1"/>
  <c r="T366" i="12" s="1"/>
  <c r="X366" i="12" s="1"/>
  <c r="AD366" i="12" s="1"/>
  <c r="G362" i="12"/>
  <c r="M362" i="12" s="1"/>
  <c r="S362" i="12" s="1"/>
  <c r="W362" i="12" s="1"/>
  <c r="AC362" i="12" s="1"/>
  <c r="H347" i="12"/>
  <c r="N347" i="12" s="1"/>
  <c r="T347" i="12" s="1"/>
  <c r="X347" i="12" s="1"/>
  <c r="AD347" i="12" s="1"/>
  <c r="F341" i="12"/>
  <c r="L341" i="12" s="1"/>
  <c r="R341" i="12" s="1"/>
  <c r="V341" i="12" s="1"/>
  <c r="AB341" i="12" s="1"/>
  <c r="G324" i="12"/>
  <c r="M324" i="12" s="1"/>
  <c r="S324" i="12" s="1"/>
  <c r="W324" i="12" s="1"/>
  <c r="AC324" i="12" s="1"/>
  <c r="G2488" i="12"/>
  <c r="M2488" i="12" s="1"/>
  <c r="S2488" i="12" s="1"/>
  <c r="W2488" i="12" s="1"/>
  <c r="AC2488" i="12" s="1"/>
  <c r="H2457" i="12"/>
  <c r="N2457" i="12" s="1"/>
  <c r="T2457" i="12" s="1"/>
  <c r="X2457" i="12" s="1"/>
  <c r="AD2457" i="12" s="1"/>
  <c r="G2396" i="12"/>
  <c r="M2396" i="12" s="1"/>
  <c r="S2396" i="12" s="1"/>
  <c r="W2396" i="12" s="1"/>
  <c r="AC2396" i="12" s="1"/>
  <c r="F2373" i="12"/>
  <c r="L2373" i="12" s="1"/>
  <c r="R2373" i="12" s="1"/>
  <c r="V2373" i="12" s="1"/>
  <c r="AB2373" i="12" s="1"/>
  <c r="F2357" i="12"/>
  <c r="L2357" i="12" s="1"/>
  <c r="R2357" i="12" s="1"/>
  <c r="V2357" i="12" s="1"/>
  <c r="AB2357" i="12" s="1"/>
  <c r="G2343" i="12"/>
  <c r="M2343" i="12" s="1"/>
  <c r="S2343" i="12" s="1"/>
  <c r="W2343" i="12" s="1"/>
  <c r="AC2343" i="12" s="1"/>
  <c r="F2339" i="12"/>
  <c r="L2339" i="12" s="1"/>
  <c r="R2339" i="12" s="1"/>
  <c r="V2339" i="12" s="1"/>
  <c r="AB2339" i="12" s="1"/>
  <c r="H2330" i="12"/>
  <c r="N2330" i="12" s="1"/>
  <c r="T2330" i="12" s="1"/>
  <c r="X2330" i="12" s="1"/>
  <c r="AD2330" i="12" s="1"/>
  <c r="G2324" i="12"/>
  <c r="M2324" i="12" s="1"/>
  <c r="S2324" i="12" s="1"/>
  <c r="W2324" i="12" s="1"/>
  <c r="AC2324" i="12" s="1"/>
  <c r="F2321" i="12"/>
  <c r="L2321" i="12" s="1"/>
  <c r="R2321" i="12" s="1"/>
  <c r="V2321" i="12" s="1"/>
  <c r="AB2321" i="12" s="1"/>
  <c r="H2313" i="12"/>
  <c r="N2313" i="12" s="1"/>
  <c r="T2313" i="12" s="1"/>
  <c r="X2313" i="12" s="1"/>
  <c r="AD2313" i="12" s="1"/>
  <c r="G2309" i="12"/>
  <c r="M2309" i="12" s="1"/>
  <c r="S2309" i="12" s="1"/>
  <c r="W2309" i="12" s="1"/>
  <c r="AC2309" i="12" s="1"/>
  <c r="F2305" i="12"/>
  <c r="L2305" i="12" s="1"/>
  <c r="R2305" i="12" s="1"/>
  <c r="V2305" i="12" s="1"/>
  <c r="AB2305" i="12" s="1"/>
  <c r="H2298" i="12"/>
  <c r="N2298" i="12" s="1"/>
  <c r="T2298" i="12" s="1"/>
  <c r="X2298" i="12" s="1"/>
  <c r="AD2298" i="12" s="1"/>
  <c r="G2295" i="12"/>
  <c r="M2295" i="12" s="1"/>
  <c r="S2295" i="12" s="1"/>
  <c r="W2295" i="12" s="1"/>
  <c r="AC2295" i="12" s="1"/>
  <c r="F2291" i="12"/>
  <c r="L2291" i="12" s="1"/>
  <c r="R2291" i="12" s="1"/>
  <c r="V2291" i="12" s="1"/>
  <c r="AB2291" i="12" s="1"/>
  <c r="H2283" i="12"/>
  <c r="N2283" i="12" s="1"/>
  <c r="T2283" i="12" s="1"/>
  <c r="X2283" i="12" s="1"/>
  <c r="AD2283" i="12" s="1"/>
  <c r="G2280" i="12"/>
  <c r="M2280" i="12" s="1"/>
  <c r="S2280" i="12" s="1"/>
  <c r="W2280" i="12" s="1"/>
  <c r="AC2280" i="12" s="1"/>
  <c r="F2276" i="12"/>
  <c r="L2276" i="12" s="1"/>
  <c r="R2276" i="12" s="1"/>
  <c r="V2276" i="12" s="1"/>
  <c r="AB2276" i="12" s="1"/>
  <c r="H2268" i="12"/>
  <c r="N2268" i="12" s="1"/>
  <c r="T2268" i="12" s="1"/>
  <c r="X2268" i="12" s="1"/>
  <c r="AD2268" i="12" s="1"/>
  <c r="G2265" i="12"/>
  <c r="M2265" i="12" s="1"/>
  <c r="S2265" i="12" s="1"/>
  <c r="W2265" i="12" s="1"/>
  <c r="AC2265" i="12" s="1"/>
  <c r="F2261" i="12"/>
  <c r="L2261" i="12" s="1"/>
  <c r="R2261" i="12" s="1"/>
  <c r="V2261" i="12" s="1"/>
  <c r="AB2261" i="12" s="1"/>
  <c r="H2253" i="12"/>
  <c r="N2253" i="12" s="1"/>
  <c r="T2253" i="12" s="1"/>
  <c r="X2253" i="12" s="1"/>
  <c r="AD2253" i="12" s="1"/>
  <c r="G2249" i="12"/>
  <c r="M2249" i="12" s="1"/>
  <c r="S2249" i="12" s="1"/>
  <c r="W2249" i="12" s="1"/>
  <c r="AC2249" i="12" s="1"/>
  <c r="F2245" i="12"/>
  <c r="L2245" i="12" s="1"/>
  <c r="R2245" i="12" s="1"/>
  <c r="V2245" i="12" s="1"/>
  <c r="AB2245" i="12" s="1"/>
  <c r="G2235" i="12"/>
  <c r="M2235" i="12" s="1"/>
  <c r="S2235" i="12" s="1"/>
  <c r="W2235" i="12" s="1"/>
  <c r="AC2235" i="12" s="1"/>
  <c r="F2231" i="12"/>
  <c r="L2231" i="12" s="1"/>
  <c r="R2231" i="12" s="1"/>
  <c r="V2231" i="12" s="1"/>
  <c r="AB2231" i="12" s="1"/>
  <c r="H2224" i="12"/>
  <c r="N2224" i="12" s="1"/>
  <c r="T2224" i="12" s="1"/>
  <c r="X2224" i="12" s="1"/>
  <c r="AD2224" i="12" s="1"/>
  <c r="G2221" i="12"/>
  <c r="M2221" i="12" s="1"/>
  <c r="S2221" i="12" s="1"/>
  <c r="W2221" i="12" s="1"/>
  <c r="AC2221" i="12" s="1"/>
  <c r="F2217" i="12"/>
  <c r="L2217" i="12" s="1"/>
  <c r="R2217" i="12" s="1"/>
  <c r="V2217" i="12" s="1"/>
  <c r="AB2217" i="12" s="1"/>
  <c r="H2210" i="12"/>
  <c r="N2210" i="12" s="1"/>
  <c r="T2210" i="12" s="1"/>
  <c r="X2210" i="12" s="1"/>
  <c r="AD2210" i="12" s="1"/>
  <c r="G2202" i="12"/>
  <c r="M2202" i="12" s="1"/>
  <c r="S2202" i="12" s="1"/>
  <c r="W2202" i="12" s="1"/>
  <c r="AC2202" i="12" s="1"/>
  <c r="F2198" i="12"/>
  <c r="L2198" i="12" s="1"/>
  <c r="R2198" i="12" s="1"/>
  <c r="V2198" i="12" s="1"/>
  <c r="AB2198" i="12" s="1"/>
  <c r="H2177" i="12"/>
  <c r="N2177" i="12" s="1"/>
  <c r="T2177" i="12" s="1"/>
  <c r="X2177" i="12" s="1"/>
  <c r="AD2177" i="12" s="1"/>
  <c r="G2171" i="12"/>
  <c r="M2171" i="12" s="1"/>
  <c r="S2171" i="12" s="1"/>
  <c r="W2171" i="12" s="1"/>
  <c r="AC2171" i="12" s="1"/>
  <c r="F2167" i="12"/>
  <c r="L2167" i="12" s="1"/>
  <c r="R2167" i="12" s="1"/>
  <c r="V2167" i="12" s="1"/>
  <c r="AB2167" i="12" s="1"/>
  <c r="G2153" i="12"/>
  <c r="M2153" i="12" s="1"/>
  <c r="S2153" i="12" s="1"/>
  <c r="W2153" i="12" s="1"/>
  <c r="AC2153" i="12" s="1"/>
  <c r="F2148" i="12"/>
  <c r="L2148" i="12" s="1"/>
  <c r="R2148" i="12" s="1"/>
  <c r="V2148" i="12" s="1"/>
  <c r="AB2148" i="12" s="1"/>
  <c r="H2139" i="12"/>
  <c r="N2139" i="12" s="1"/>
  <c r="T2139" i="12" s="1"/>
  <c r="X2139" i="12" s="1"/>
  <c r="AD2139" i="12" s="1"/>
  <c r="G2135" i="12"/>
  <c r="M2135" i="12" s="1"/>
  <c r="S2135" i="12" s="1"/>
  <c r="W2135" i="12" s="1"/>
  <c r="AC2135" i="12" s="1"/>
  <c r="F2132" i="12"/>
  <c r="L2132" i="12" s="1"/>
  <c r="R2132" i="12" s="1"/>
  <c r="V2132" i="12" s="1"/>
  <c r="AB2132" i="12" s="1"/>
  <c r="H2125" i="12"/>
  <c r="N2125" i="12" s="1"/>
  <c r="T2125" i="12" s="1"/>
  <c r="X2125" i="12" s="1"/>
  <c r="AD2125" i="12" s="1"/>
  <c r="G2122" i="12"/>
  <c r="M2122" i="12" s="1"/>
  <c r="S2122" i="12" s="1"/>
  <c r="W2122" i="12" s="1"/>
  <c r="AC2122" i="12" s="1"/>
  <c r="F2114" i="12"/>
  <c r="L2114" i="12" s="1"/>
  <c r="R2114" i="12" s="1"/>
  <c r="V2114" i="12" s="1"/>
  <c r="AB2114" i="12" s="1"/>
  <c r="H2106" i="12"/>
  <c r="N2106" i="12" s="1"/>
  <c r="T2106" i="12" s="1"/>
  <c r="X2106" i="12" s="1"/>
  <c r="AD2106" i="12" s="1"/>
  <c r="G2103" i="12"/>
  <c r="M2103" i="12" s="1"/>
  <c r="S2103" i="12" s="1"/>
  <c r="W2103" i="12" s="1"/>
  <c r="AC2103" i="12" s="1"/>
  <c r="F2096" i="12"/>
  <c r="L2096" i="12" s="1"/>
  <c r="R2096" i="12" s="1"/>
  <c r="V2096" i="12" s="1"/>
  <c r="AB2096" i="12" s="1"/>
  <c r="H2084" i="12"/>
  <c r="N2084" i="12" s="1"/>
  <c r="T2084" i="12" s="1"/>
  <c r="X2084" i="12" s="1"/>
  <c r="AD2084" i="12" s="1"/>
  <c r="G2080" i="12"/>
  <c r="M2080" i="12" s="1"/>
  <c r="S2080" i="12" s="1"/>
  <c r="W2080" i="12" s="1"/>
  <c r="AC2080" i="12" s="1"/>
  <c r="F2074" i="12"/>
  <c r="L2074" i="12" s="1"/>
  <c r="R2074" i="12" s="1"/>
  <c r="V2074" i="12" s="1"/>
  <c r="AB2074" i="12" s="1"/>
  <c r="H2066" i="12"/>
  <c r="N2066" i="12" s="1"/>
  <c r="T2066" i="12" s="1"/>
  <c r="X2066" i="12" s="1"/>
  <c r="AD2066" i="12" s="1"/>
  <c r="G2063" i="12"/>
  <c r="M2063" i="12" s="1"/>
  <c r="S2063" i="12" s="1"/>
  <c r="W2063" i="12" s="1"/>
  <c r="AC2063" i="12" s="1"/>
  <c r="F2056" i="12"/>
  <c r="L2056" i="12" s="1"/>
  <c r="R2056" i="12" s="1"/>
  <c r="V2056" i="12" s="1"/>
  <c r="AB2056" i="12" s="1"/>
  <c r="H2046" i="12"/>
  <c r="N2046" i="12" s="1"/>
  <c r="T2046" i="12" s="1"/>
  <c r="X2046" i="12" s="1"/>
  <c r="AD2046" i="12" s="1"/>
  <c r="G2038" i="12"/>
  <c r="M2038" i="12" s="1"/>
  <c r="S2038" i="12" s="1"/>
  <c r="W2038" i="12" s="1"/>
  <c r="AC2038" i="12" s="1"/>
  <c r="F2034" i="12"/>
  <c r="L2034" i="12" s="1"/>
  <c r="R2034" i="12" s="1"/>
  <c r="V2034" i="12" s="1"/>
  <c r="AB2034" i="12" s="1"/>
  <c r="H2026" i="12"/>
  <c r="N2026" i="12" s="1"/>
  <c r="T2026" i="12" s="1"/>
  <c r="X2026" i="12" s="1"/>
  <c r="AD2026" i="12" s="1"/>
  <c r="G2022" i="12"/>
  <c r="M2022" i="12" s="1"/>
  <c r="S2022" i="12" s="1"/>
  <c r="W2022" i="12" s="1"/>
  <c r="AC2022" i="12" s="1"/>
  <c r="F2017" i="12"/>
  <c r="L2017" i="12" s="1"/>
  <c r="R2017" i="12" s="1"/>
  <c r="V2017" i="12" s="1"/>
  <c r="AB2017" i="12" s="1"/>
  <c r="H2005" i="12"/>
  <c r="N2005" i="12" s="1"/>
  <c r="T2005" i="12" s="1"/>
  <c r="X2005" i="12" s="1"/>
  <c r="AD2005" i="12" s="1"/>
  <c r="G2002" i="12"/>
  <c r="M2002" i="12" s="1"/>
  <c r="S2002" i="12" s="1"/>
  <c r="W2002" i="12" s="1"/>
  <c r="AC2002" i="12" s="1"/>
  <c r="F1995" i="12"/>
  <c r="L1995" i="12" s="1"/>
  <c r="R1995" i="12" s="1"/>
  <c r="V1995" i="12" s="1"/>
  <c r="AB1995" i="12" s="1"/>
  <c r="H1986" i="12"/>
  <c r="N1986" i="12" s="1"/>
  <c r="T1986" i="12" s="1"/>
  <c r="X1986" i="12" s="1"/>
  <c r="AD1986" i="12" s="1"/>
  <c r="G1981" i="12"/>
  <c r="M1981" i="12" s="1"/>
  <c r="S1981" i="12" s="1"/>
  <c r="W1981" i="12" s="1"/>
  <c r="AC1981" i="12" s="1"/>
  <c r="F1975" i="12"/>
  <c r="L1975" i="12" s="1"/>
  <c r="R1975" i="12" s="1"/>
  <c r="V1975" i="12" s="1"/>
  <c r="AB1975" i="12" s="1"/>
  <c r="H1963" i="12"/>
  <c r="N1963" i="12" s="1"/>
  <c r="T1963" i="12" s="1"/>
  <c r="X1963" i="12" s="1"/>
  <c r="AD1963" i="12" s="1"/>
  <c r="G1953" i="12"/>
  <c r="M1953" i="12" s="1"/>
  <c r="S1953" i="12" s="1"/>
  <c r="W1953" i="12" s="1"/>
  <c r="AC1953" i="12" s="1"/>
  <c r="F1949" i="12"/>
  <c r="L1949" i="12" s="1"/>
  <c r="R1949" i="12" s="1"/>
  <c r="V1949" i="12" s="1"/>
  <c r="AB1949" i="12" s="1"/>
  <c r="H1943" i="12"/>
  <c r="N1943" i="12" s="1"/>
  <c r="T1943" i="12" s="1"/>
  <c r="X1943" i="12" s="1"/>
  <c r="AD1943" i="12" s="1"/>
  <c r="G1937" i="12"/>
  <c r="M1937" i="12" s="1"/>
  <c r="S1937" i="12" s="1"/>
  <c r="W1937" i="12" s="1"/>
  <c r="AC1937" i="12" s="1"/>
  <c r="F1931" i="12"/>
  <c r="L1931" i="12" s="1"/>
  <c r="R1931" i="12" s="1"/>
  <c r="V1931" i="12" s="1"/>
  <c r="AB1931" i="12" s="1"/>
  <c r="H1922" i="12"/>
  <c r="N1922" i="12" s="1"/>
  <c r="T1922" i="12" s="1"/>
  <c r="X1922" i="12" s="1"/>
  <c r="AD1922" i="12" s="1"/>
  <c r="G1918" i="12"/>
  <c r="M1918" i="12" s="1"/>
  <c r="S1918" i="12" s="1"/>
  <c r="W1918" i="12" s="1"/>
  <c r="AC1918" i="12" s="1"/>
  <c r="F1912" i="12"/>
  <c r="L1912" i="12" s="1"/>
  <c r="R1912" i="12" s="1"/>
  <c r="V1912" i="12" s="1"/>
  <c r="AB1912" i="12" s="1"/>
  <c r="H1901" i="12"/>
  <c r="N1901" i="12" s="1"/>
  <c r="T1901" i="12" s="1"/>
  <c r="X1901" i="12" s="1"/>
  <c r="AD1901" i="12" s="1"/>
  <c r="G1897" i="12"/>
  <c r="M1897" i="12" s="1"/>
  <c r="S1897" i="12" s="1"/>
  <c r="W1897" i="12" s="1"/>
  <c r="AC1897" i="12" s="1"/>
  <c r="F1892" i="12"/>
  <c r="L1892" i="12" s="1"/>
  <c r="R1892" i="12" s="1"/>
  <c r="V1892" i="12" s="1"/>
  <c r="AB1892" i="12" s="1"/>
  <c r="H1883" i="12"/>
  <c r="N1883" i="12" s="1"/>
  <c r="T1883" i="12" s="1"/>
  <c r="X1883" i="12" s="1"/>
  <c r="AD1883" i="12" s="1"/>
  <c r="G1878" i="12"/>
  <c r="M1878" i="12" s="1"/>
  <c r="S1878" i="12" s="1"/>
  <c r="W1878" i="12" s="1"/>
  <c r="AC1878" i="12" s="1"/>
  <c r="F1874" i="12"/>
  <c r="L1874" i="12" s="1"/>
  <c r="R1874" i="12" s="1"/>
  <c r="V1874" i="12" s="1"/>
  <c r="AB1874" i="12" s="1"/>
  <c r="H1866" i="12"/>
  <c r="N1866" i="12" s="1"/>
  <c r="T1866" i="12" s="1"/>
  <c r="X1866" i="12" s="1"/>
  <c r="AD1866" i="12" s="1"/>
  <c r="G1862" i="12"/>
  <c r="M1862" i="12" s="1"/>
  <c r="S1862" i="12" s="1"/>
  <c r="W1862" i="12" s="1"/>
  <c r="AC1862" i="12" s="1"/>
  <c r="F1858" i="12"/>
  <c r="L1858" i="12" s="1"/>
  <c r="R1858" i="12" s="1"/>
  <c r="V1858" i="12" s="1"/>
  <c r="AB1858" i="12" s="1"/>
  <c r="H1850" i="12"/>
  <c r="N1850" i="12" s="1"/>
  <c r="T1850" i="12" s="1"/>
  <c r="X1850" i="12" s="1"/>
  <c r="AD1850" i="12" s="1"/>
  <c r="G1846" i="12"/>
  <c r="M1846" i="12" s="1"/>
  <c r="S1846" i="12" s="1"/>
  <c r="W1846" i="12" s="1"/>
  <c r="AC1846" i="12" s="1"/>
  <c r="F1842" i="12"/>
  <c r="L1842" i="12" s="1"/>
  <c r="R1842" i="12" s="1"/>
  <c r="V1842" i="12" s="1"/>
  <c r="AB1842" i="12" s="1"/>
  <c r="H1834" i="12"/>
  <c r="N1834" i="12" s="1"/>
  <c r="T1834" i="12" s="1"/>
  <c r="X1834" i="12" s="1"/>
  <c r="AD1834" i="12" s="1"/>
  <c r="G1823" i="12"/>
  <c r="M1823" i="12" s="1"/>
  <c r="S1823" i="12" s="1"/>
  <c r="W1823" i="12" s="1"/>
  <c r="AC1823" i="12" s="1"/>
  <c r="F1819" i="12"/>
  <c r="L1819" i="12" s="1"/>
  <c r="R1819" i="12" s="1"/>
  <c r="V1819" i="12" s="1"/>
  <c r="AB1819" i="12" s="1"/>
  <c r="H1813" i="12"/>
  <c r="N1813" i="12" s="1"/>
  <c r="T1813" i="12" s="1"/>
  <c r="X1813" i="12" s="1"/>
  <c r="AD1813" i="12" s="1"/>
  <c r="G1800" i="12"/>
  <c r="M1800" i="12" s="1"/>
  <c r="S1800" i="12" s="1"/>
  <c r="W1800" i="12" s="1"/>
  <c r="AC1800" i="12" s="1"/>
  <c r="F1797" i="12"/>
  <c r="L1797" i="12" s="1"/>
  <c r="R1797" i="12" s="1"/>
  <c r="V1797" i="12" s="1"/>
  <c r="AB1797" i="12" s="1"/>
  <c r="H1786" i="12"/>
  <c r="N1786" i="12" s="1"/>
  <c r="T1786" i="12" s="1"/>
  <c r="X1786" i="12" s="1"/>
  <c r="AD1786" i="12" s="1"/>
  <c r="G1782" i="12"/>
  <c r="M1782" i="12" s="1"/>
  <c r="S1782" i="12" s="1"/>
  <c r="W1782" i="12" s="1"/>
  <c r="AC1782" i="12" s="1"/>
  <c r="F1778" i="12"/>
  <c r="L1778" i="12" s="1"/>
  <c r="R1778" i="12" s="1"/>
  <c r="V1778" i="12" s="1"/>
  <c r="AB1778" i="12" s="1"/>
  <c r="H1766" i="12"/>
  <c r="N1766" i="12" s="1"/>
  <c r="T1766" i="12" s="1"/>
  <c r="X1766" i="12" s="1"/>
  <c r="AD1766" i="12" s="1"/>
  <c r="G1762" i="12"/>
  <c r="M1762" i="12" s="1"/>
  <c r="S1762" i="12" s="1"/>
  <c r="W1762" i="12" s="1"/>
  <c r="AC1762" i="12" s="1"/>
  <c r="F1758" i="12"/>
  <c r="L1758" i="12" s="1"/>
  <c r="R1758" i="12" s="1"/>
  <c r="V1758" i="12" s="1"/>
  <c r="AB1758" i="12" s="1"/>
  <c r="H1742" i="12"/>
  <c r="N1742" i="12" s="1"/>
  <c r="T1742" i="12" s="1"/>
  <c r="X1742" i="12" s="1"/>
  <c r="AD1742" i="12" s="1"/>
  <c r="G1738" i="12"/>
  <c r="M1738" i="12" s="1"/>
  <c r="S1738" i="12" s="1"/>
  <c r="W1738" i="12" s="1"/>
  <c r="AC1738" i="12" s="1"/>
  <c r="F1735" i="12"/>
  <c r="L1735" i="12" s="1"/>
  <c r="R1735" i="12" s="1"/>
  <c r="V1735" i="12" s="1"/>
  <c r="AB1735" i="12" s="1"/>
  <c r="H1726" i="12"/>
  <c r="N1726" i="12" s="1"/>
  <c r="T1726" i="12" s="1"/>
  <c r="X1726" i="12" s="1"/>
  <c r="AD1726" i="12" s="1"/>
  <c r="G1723" i="12"/>
  <c r="M1723" i="12" s="1"/>
  <c r="S1723" i="12" s="1"/>
  <c r="W1723" i="12" s="1"/>
  <c r="AC1723" i="12" s="1"/>
  <c r="F1711" i="12"/>
  <c r="L1711" i="12" s="1"/>
  <c r="R1711" i="12" s="1"/>
  <c r="V1711" i="12" s="1"/>
  <c r="AB1711" i="12" s="1"/>
  <c r="H1702" i="12"/>
  <c r="N1702" i="12" s="1"/>
  <c r="T1702" i="12" s="1"/>
  <c r="X1702" i="12" s="1"/>
  <c r="AD1702" i="12" s="1"/>
  <c r="G1694" i="12"/>
  <c r="M1694" i="12" s="1"/>
  <c r="S1694" i="12" s="1"/>
  <c r="W1694" i="12" s="1"/>
  <c r="AC1694" i="12" s="1"/>
  <c r="F1690" i="12"/>
  <c r="L1690" i="12" s="1"/>
  <c r="R1690" i="12" s="1"/>
  <c r="V1690" i="12" s="1"/>
  <c r="AB1690" i="12" s="1"/>
  <c r="H1678" i="12"/>
  <c r="N1678" i="12" s="1"/>
  <c r="T1678" i="12" s="1"/>
  <c r="X1678" i="12" s="1"/>
  <c r="AD1678" i="12" s="1"/>
  <c r="G1674" i="12"/>
  <c r="M1674" i="12" s="1"/>
  <c r="S1674" i="12" s="1"/>
  <c r="W1674" i="12" s="1"/>
  <c r="AC1674" i="12" s="1"/>
  <c r="F1671" i="12"/>
  <c r="L1671" i="12" s="1"/>
  <c r="R1671" i="12" s="1"/>
  <c r="V1671" i="12" s="1"/>
  <c r="AB1671" i="12" s="1"/>
  <c r="H1663" i="12"/>
  <c r="N1663" i="12" s="1"/>
  <c r="T1663" i="12" s="1"/>
  <c r="X1663" i="12" s="1"/>
  <c r="AD1663" i="12" s="1"/>
  <c r="G1656" i="12"/>
  <c r="M1656" i="12" s="1"/>
  <c r="S1656" i="12" s="1"/>
  <c r="W1656" i="12" s="1"/>
  <c r="AC1656" i="12" s="1"/>
  <c r="F1652" i="12"/>
  <c r="L1652" i="12" s="1"/>
  <c r="R1652" i="12" s="1"/>
  <c r="V1652" i="12" s="1"/>
  <c r="AB1652" i="12" s="1"/>
  <c r="H1642" i="12"/>
  <c r="N1642" i="12" s="1"/>
  <c r="T1642" i="12" s="1"/>
  <c r="X1642" i="12" s="1"/>
  <c r="AD1642" i="12" s="1"/>
  <c r="G1637" i="12"/>
  <c r="M1637" i="12" s="1"/>
  <c r="S1637" i="12" s="1"/>
  <c r="W1637" i="12" s="1"/>
  <c r="AC1637" i="12" s="1"/>
  <c r="F1633" i="12"/>
  <c r="L1633" i="12" s="1"/>
  <c r="R1633" i="12" s="1"/>
  <c r="V1633" i="12" s="1"/>
  <c r="AB1633" i="12" s="1"/>
  <c r="H1622" i="12"/>
  <c r="N1622" i="12" s="1"/>
  <c r="T1622" i="12" s="1"/>
  <c r="X1622" i="12" s="1"/>
  <c r="AD1622" i="12" s="1"/>
  <c r="G1613" i="12"/>
  <c r="M1613" i="12" s="1"/>
  <c r="S1613" i="12" s="1"/>
  <c r="W1613" i="12" s="1"/>
  <c r="AC1613" i="12" s="1"/>
  <c r="F1607" i="12"/>
  <c r="L1607" i="12" s="1"/>
  <c r="R1607" i="12" s="1"/>
  <c r="V1607" i="12" s="1"/>
  <c r="AB1607" i="12" s="1"/>
  <c r="H1582" i="12"/>
  <c r="N1582" i="12" s="1"/>
  <c r="T1582" i="12" s="1"/>
  <c r="X1582" i="12" s="1"/>
  <c r="AD1582" i="12" s="1"/>
  <c r="G1578" i="12"/>
  <c r="M1578" i="12" s="1"/>
  <c r="S1578" i="12" s="1"/>
  <c r="W1578" i="12" s="1"/>
  <c r="AC1578" i="12" s="1"/>
  <c r="F1573" i="12"/>
  <c r="L1573" i="12" s="1"/>
  <c r="R1573" i="12" s="1"/>
  <c r="V1573" i="12" s="1"/>
  <c r="AB1573" i="12" s="1"/>
  <c r="H1567" i="12"/>
  <c r="N1567" i="12" s="1"/>
  <c r="T1567" i="12" s="1"/>
  <c r="X1567" i="12" s="1"/>
  <c r="AD1567" i="12" s="1"/>
  <c r="G1562" i="12"/>
  <c r="M1562" i="12" s="1"/>
  <c r="S1562" i="12" s="1"/>
  <c r="W1562" i="12" s="1"/>
  <c r="AC1562" i="12" s="1"/>
  <c r="F1554" i="12"/>
  <c r="L1554" i="12" s="1"/>
  <c r="R1554" i="12" s="1"/>
  <c r="V1554" i="12" s="1"/>
  <c r="AB1554" i="12" s="1"/>
  <c r="H1542" i="12"/>
  <c r="N1542" i="12" s="1"/>
  <c r="T1542" i="12" s="1"/>
  <c r="X1542" i="12" s="1"/>
  <c r="AD1542" i="12" s="1"/>
  <c r="G1538" i="12"/>
  <c r="M1538" i="12" s="1"/>
  <c r="S1538" i="12" s="1"/>
  <c r="W1538" i="12" s="1"/>
  <c r="AC1538" i="12" s="1"/>
  <c r="F1534" i="12"/>
  <c r="L1534" i="12" s="1"/>
  <c r="R1534" i="12" s="1"/>
  <c r="V1534" i="12" s="1"/>
  <c r="AB1534" i="12" s="1"/>
  <c r="H1523" i="12"/>
  <c r="N1523" i="12" s="1"/>
  <c r="T1523" i="12" s="1"/>
  <c r="X1523" i="12" s="1"/>
  <c r="AD1523" i="12" s="1"/>
  <c r="G1519" i="12"/>
  <c r="M1519" i="12" s="1"/>
  <c r="S1519" i="12" s="1"/>
  <c r="W1519" i="12" s="1"/>
  <c r="AC1519" i="12" s="1"/>
  <c r="F1510" i="12"/>
  <c r="L1510" i="12" s="1"/>
  <c r="R1510" i="12" s="1"/>
  <c r="V1510" i="12" s="1"/>
  <c r="AB1510" i="12" s="1"/>
  <c r="H1502" i="12"/>
  <c r="N1502" i="12" s="1"/>
  <c r="T1502" i="12" s="1"/>
  <c r="X1502" i="12" s="1"/>
  <c r="AD1502" i="12" s="1"/>
  <c r="G1498" i="12"/>
  <c r="M1498" i="12" s="1"/>
  <c r="S1498" i="12" s="1"/>
  <c r="W1498" i="12" s="1"/>
  <c r="AC1498" i="12" s="1"/>
  <c r="F1488" i="12"/>
  <c r="L1488" i="12" s="1"/>
  <c r="R1488" i="12" s="1"/>
  <c r="V1488" i="12" s="1"/>
  <c r="AB1488" i="12" s="1"/>
  <c r="H1476" i="12"/>
  <c r="N1476" i="12" s="1"/>
  <c r="T1476" i="12" s="1"/>
  <c r="X1476" i="12" s="1"/>
  <c r="AD1476" i="12" s="1"/>
  <c r="G1472" i="12"/>
  <c r="M1472" i="12" s="1"/>
  <c r="S1472" i="12" s="1"/>
  <c r="W1472" i="12" s="1"/>
  <c r="AC1472" i="12" s="1"/>
  <c r="F1456" i="12"/>
  <c r="L1456" i="12" s="1"/>
  <c r="R1456" i="12" s="1"/>
  <c r="V1456" i="12" s="1"/>
  <c r="AB1456" i="12" s="1"/>
  <c r="H1439" i="12"/>
  <c r="N1439" i="12" s="1"/>
  <c r="T1439" i="12" s="1"/>
  <c r="X1439" i="12" s="1"/>
  <c r="AD1439" i="12" s="1"/>
  <c r="G1435" i="12"/>
  <c r="M1435" i="12" s="1"/>
  <c r="S1435" i="12" s="1"/>
  <c r="W1435" i="12" s="1"/>
  <c r="AC1435" i="12" s="1"/>
  <c r="F1431" i="12"/>
  <c r="L1431" i="12" s="1"/>
  <c r="R1431" i="12" s="1"/>
  <c r="V1431" i="12" s="1"/>
  <c r="AB1431" i="12" s="1"/>
  <c r="F1375" i="12"/>
  <c r="L1375" i="12" s="1"/>
  <c r="R1375" i="12" s="1"/>
  <c r="V1375" i="12" s="1"/>
  <c r="AB1375" i="12" s="1"/>
  <c r="H1352" i="12"/>
  <c r="N1352" i="12" s="1"/>
  <c r="T1352" i="12" s="1"/>
  <c r="X1352" i="12" s="1"/>
  <c r="AD1352" i="12" s="1"/>
  <c r="G1344" i="12"/>
  <c r="M1344" i="12" s="1"/>
  <c r="S1344" i="12" s="1"/>
  <c r="W1344" i="12" s="1"/>
  <c r="AC1344" i="12" s="1"/>
  <c r="F1340" i="12"/>
  <c r="L1340" i="12" s="1"/>
  <c r="R1340" i="12" s="1"/>
  <c r="V1340" i="12" s="1"/>
  <c r="AB1340" i="12" s="1"/>
  <c r="H1332" i="12"/>
  <c r="N1332" i="12" s="1"/>
  <c r="T1332" i="12" s="1"/>
  <c r="X1332" i="12" s="1"/>
  <c r="AD1332" i="12" s="1"/>
  <c r="G1328" i="12"/>
  <c r="M1328" i="12" s="1"/>
  <c r="S1328" i="12" s="1"/>
  <c r="W1328" i="12" s="1"/>
  <c r="AC1328" i="12" s="1"/>
  <c r="F1324" i="12"/>
  <c r="L1324" i="12" s="1"/>
  <c r="R1324" i="12" s="1"/>
  <c r="V1324" i="12" s="1"/>
  <c r="AB1324" i="12" s="1"/>
  <c r="H1316" i="12"/>
  <c r="N1316" i="12" s="1"/>
  <c r="T1316" i="12" s="1"/>
  <c r="X1316" i="12" s="1"/>
  <c r="AD1316" i="12" s="1"/>
  <c r="G1312" i="12"/>
  <c r="M1312" i="12" s="1"/>
  <c r="S1312" i="12" s="1"/>
  <c r="W1312" i="12" s="1"/>
  <c r="AC1312" i="12" s="1"/>
  <c r="F1308" i="12"/>
  <c r="L1308" i="12" s="1"/>
  <c r="R1308" i="12" s="1"/>
  <c r="V1308" i="12" s="1"/>
  <c r="AB1308" i="12" s="1"/>
  <c r="H1300" i="12"/>
  <c r="N1300" i="12" s="1"/>
  <c r="T1300" i="12" s="1"/>
  <c r="X1300" i="12" s="1"/>
  <c r="AD1300" i="12" s="1"/>
  <c r="G1296" i="12"/>
  <c r="M1296" i="12" s="1"/>
  <c r="S1296" i="12" s="1"/>
  <c r="W1296" i="12" s="1"/>
  <c r="AC1296" i="12" s="1"/>
  <c r="F1292" i="12"/>
  <c r="L1292" i="12" s="1"/>
  <c r="R1292" i="12" s="1"/>
  <c r="V1292" i="12" s="1"/>
  <c r="AB1292" i="12" s="1"/>
  <c r="H1280" i="12"/>
  <c r="N1280" i="12" s="1"/>
  <c r="T1280" i="12" s="1"/>
  <c r="X1280" i="12" s="1"/>
  <c r="AD1280" i="12" s="1"/>
  <c r="G1276" i="12"/>
  <c r="M1276" i="12" s="1"/>
  <c r="S1276" i="12" s="1"/>
  <c r="W1276" i="12" s="1"/>
  <c r="AC1276" i="12" s="1"/>
  <c r="F1272" i="12"/>
  <c r="L1272" i="12" s="1"/>
  <c r="R1272" i="12" s="1"/>
  <c r="V1272" i="12" s="1"/>
  <c r="AB1272" i="12" s="1"/>
  <c r="H1260" i="12"/>
  <c r="N1260" i="12" s="1"/>
  <c r="T1260" i="12" s="1"/>
  <c r="X1260" i="12" s="1"/>
  <c r="AD1260" i="12" s="1"/>
  <c r="G1256" i="12"/>
  <c r="M1256" i="12" s="1"/>
  <c r="S1256" i="12" s="1"/>
  <c r="W1256" i="12" s="1"/>
  <c r="AC1256" i="12" s="1"/>
  <c r="F1248" i="12"/>
  <c r="L1248" i="12" s="1"/>
  <c r="R1248" i="12" s="1"/>
  <c r="V1248" i="12" s="1"/>
  <c r="AB1248" i="12" s="1"/>
  <c r="H1229" i="12"/>
  <c r="N1229" i="12" s="1"/>
  <c r="T1229" i="12" s="1"/>
  <c r="X1229" i="12" s="1"/>
  <c r="AD1229" i="12" s="1"/>
  <c r="G1211" i="12"/>
  <c r="M1211" i="12" s="1"/>
  <c r="S1211" i="12" s="1"/>
  <c r="W1211" i="12" s="1"/>
  <c r="AC1211" i="12" s="1"/>
  <c r="F1207" i="12"/>
  <c r="L1207" i="12" s="1"/>
  <c r="R1207" i="12" s="1"/>
  <c r="V1207" i="12" s="1"/>
  <c r="AB1207" i="12" s="1"/>
  <c r="H1187" i="12"/>
  <c r="N1187" i="12" s="1"/>
  <c r="T1187" i="12" s="1"/>
  <c r="X1187" i="12" s="1"/>
  <c r="AD1187" i="12" s="1"/>
  <c r="G1182" i="12"/>
  <c r="M1182" i="12" s="1"/>
  <c r="S1182" i="12" s="1"/>
  <c r="W1182" i="12" s="1"/>
  <c r="AC1182" i="12" s="1"/>
  <c r="F1178" i="12"/>
  <c r="L1178" i="12" s="1"/>
  <c r="R1178" i="12" s="1"/>
  <c r="V1178" i="12" s="1"/>
  <c r="AB1178" i="12" s="1"/>
  <c r="H1170" i="12"/>
  <c r="N1170" i="12" s="1"/>
  <c r="T1170" i="12" s="1"/>
  <c r="X1170" i="12" s="1"/>
  <c r="AD1170" i="12" s="1"/>
  <c r="G1163" i="12"/>
  <c r="M1163" i="12" s="1"/>
  <c r="S1163" i="12" s="1"/>
  <c r="W1163" i="12" s="1"/>
  <c r="AC1163" i="12" s="1"/>
  <c r="F1156" i="12"/>
  <c r="L1156" i="12" s="1"/>
  <c r="R1156" i="12" s="1"/>
  <c r="V1156" i="12" s="1"/>
  <c r="AB1156" i="12" s="1"/>
  <c r="H1146" i="12"/>
  <c r="N1146" i="12" s="1"/>
  <c r="T1146" i="12" s="1"/>
  <c r="X1146" i="12" s="1"/>
  <c r="AD1146" i="12" s="1"/>
  <c r="G1127" i="12"/>
  <c r="M1127" i="12" s="1"/>
  <c r="S1127" i="12" s="1"/>
  <c r="W1127" i="12" s="1"/>
  <c r="AC1127" i="12" s="1"/>
  <c r="F1120" i="12"/>
  <c r="L1120" i="12" s="1"/>
  <c r="R1120" i="12" s="1"/>
  <c r="V1120" i="12" s="1"/>
  <c r="AB1120" i="12" s="1"/>
  <c r="H1114" i="12"/>
  <c r="N1114" i="12" s="1"/>
  <c r="T1114" i="12" s="1"/>
  <c r="X1114" i="12" s="1"/>
  <c r="AD1114" i="12" s="1"/>
  <c r="G1108" i="12"/>
  <c r="M1108" i="12" s="1"/>
  <c r="S1108" i="12" s="1"/>
  <c r="W1108" i="12" s="1"/>
  <c r="AC1108" i="12" s="1"/>
  <c r="F1105" i="12"/>
  <c r="L1105" i="12" s="1"/>
  <c r="R1105" i="12" s="1"/>
  <c r="V1105" i="12" s="1"/>
  <c r="AB1105" i="12" s="1"/>
  <c r="H1092" i="12"/>
  <c r="N1092" i="12" s="1"/>
  <c r="T1092" i="12" s="1"/>
  <c r="X1092" i="12" s="1"/>
  <c r="AD1092" i="12" s="1"/>
  <c r="G1069" i="12"/>
  <c r="M1069" i="12" s="1"/>
  <c r="S1069" i="12" s="1"/>
  <c r="W1069" i="12" s="1"/>
  <c r="AC1069" i="12" s="1"/>
  <c r="F1064" i="12"/>
  <c r="L1064" i="12" s="1"/>
  <c r="R1064" i="12" s="1"/>
  <c r="V1064" i="12" s="1"/>
  <c r="AB1064" i="12" s="1"/>
  <c r="H1044" i="12"/>
  <c r="N1044" i="12" s="1"/>
  <c r="T1044" i="12" s="1"/>
  <c r="X1044" i="12" s="1"/>
  <c r="AD1044" i="12" s="1"/>
  <c r="G1036" i="12"/>
  <c r="M1036" i="12" s="1"/>
  <c r="S1036" i="12" s="1"/>
  <c r="W1036" i="12" s="1"/>
  <c r="AC1036" i="12" s="1"/>
  <c r="F1032" i="12"/>
  <c r="L1032" i="12" s="1"/>
  <c r="R1032" i="12" s="1"/>
  <c r="V1032" i="12" s="1"/>
  <c r="AB1032" i="12" s="1"/>
  <c r="H1008" i="12"/>
  <c r="N1008" i="12" s="1"/>
  <c r="T1008" i="12" s="1"/>
  <c r="X1008" i="12" s="1"/>
  <c r="AD1008" i="12" s="1"/>
  <c r="G979" i="12"/>
  <c r="M979" i="12" s="1"/>
  <c r="S979" i="12" s="1"/>
  <c r="W979" i="12" s="1"/>
  <c r="AC979" i="12" s="1"/>
  <c r="F975" i="12"/>
  <c r="L975" i="12" s="1"/>
  <c r="R975" i="12" s="1"/>
  <c r="V975" i="12" s="1"/>
  <c r="AB975" i="12" s="1"/>
  <c r="G965" i="12"/>
  <c r="M965" i="12" s="1"/>
  <c r="S965" i="12" s="1"/>
  <c r="W965" i="12" s="1"/>
  <c r="AC965" i="12" s="1"/>
  <c r="F957" i="12"/>
  <c r="L957" i="12" s="1"/>
  <c r="R957" i="12" s="1"/>
  <c r="V957" i="12" s="1"/>
  <c r="AB957" i="12" s="1"/>
  <c r="H949" i="12"/>
  <c r="N949" i="12" s="1"/>
  <c r="T949" i="12" s="1"/>
  <c r="X949" i="12" s="1"/>
  <c r="AD949" i="12" s="1"/>
  <c r="G945" i="12"/>
  <c r="M945" i="12" s="1"/>
  <c r="S945" i="12" s="1"/>
  <c r="W945" i="12" s="1"/>
  <c r="AC945" i="12" s="1"/>
  <c r="F937" i="12"/>
  <c r="L937" i="12" s="1"/>
  <c r="R937" i="12" s="1"/>
  <c r="V937" i="12" s="1"/>
  <c r="AB937" i="12" s="1"/>
  <c r="H921" i="12"/>
  <c r="N921" i="12" s="1"/>
  <c r="T921" i="12" s="1"/>
  <c r="X921" i="12" s="1"/>
  <c r="AD921" i="12" s="1"/>
  <c r="G911" i="12"/>
  <c r="M911" i="12" s="1"/>
  <c r="S911" i="12" s="1"/>
  <c r="W911" i="12" s="1"/>
  <c r="AC911" i="12" s="1"/>
  <c r="F890" i="12"/>
  <c r="L890" i="12" s="1"/>
  <c r="R890" i="12" s="1"/>
  <c r="V890" i="12" s="1"/>
  <c r="AB890" i="12" s="1"/>
  <c r="H879" i="12"/>
  <c r="N879" i="12" s="1"/>
  <c r="T879" i="12" s="1"/>
  <c r="X879" i="12" s="1"/>
  <c r="AD879" i="12" s="1"/>
  <c r="G875" i="12"/>
  <c r="M875" i="12" s="1"/>
  <c r="S875" i="12" s="1"/>
  <c r="W875" i="12" s="1"/>
  <c r="AC875" i="12" s="1"/>
  <c r="F871" i="12"/>
  <c r="L871" i="12" s="1"/>
  <c r="R871" i="12" s="1"/>
  <c r="V871" i="12" s="1"/>
  <c r="AB871" i="12" s="1"/>
  <c r="H845" i="12"/>
  <c r="N845" i="12" s="1"/>
  <c r="T845" i="12" s="1"/>
  <c r="X845" i="12" s="1"/>
  <c r="AD845" i="12" s="1"/>
  <c r="G841" i="12"/>
  <c r="M841" i="12" s="1"/>
  <c r="S841" i="12" s="1"/>
  <c r="W841" i="12" s="1"/>
  <c r="AC841" i="12" s="1"/>
  <c r="F837" i="12"/>
  <c r="L837" i="12" s="1"/>
  <c r="R837" i="12" s="1"/>
  <c r="V837" i="12" s="1"/>
  <c r="AB837" i="12" s="1"/>
  <c r="H830" i="12"/>
  <c r="N830" i="12" s="1"/>
  <c r="T830" i="12" s="1"/>
  <c r="X830" i="12" s="1"/>
  <c r="AD830" i="12" s="1"/>
  <c r="G824" i="12"/>
  <c r="M824" i="12" s="1"/>
  <c r="S824" i="12" s="1"/>
  <c r="W824" i="12" s="1"/>
  <c r="AC824" i="12" s="1"/>
  <c r="F821" i="12"/>
  <c r="L821" i="12" s="1"/>
  <c r="R821" i="12" s="1"/>
  <c r="V821" i="12" s="1"/>
  <c r="AB821" i="12" s="1"/>
  <c r="G801" i="12"/>
  <c r="M801" i="12" s="1"/>
  <c r="S801" i="12" s="1"/>
  <c r="W801" i="12" s="1"/>
  <c r="AC801" i="12" s="1"/>
  <c r="H791" i="12"/>
  <c r="N791" i="12" s="1"/>
  <c r="T791" i="12" s="1"/>
  <c r="X791" i="12" s="1"/>
  <c r="AD791" i="12" s="1"/>
  <c r="F771" i="12"/>
  <c r="L771" i="12" s="1"/>
  <c r="R771" i="12" s="1"/>
  <c r="V771" i="12" s="1"/>
  <c r="AB771" i="12" s="1"/>
  <c r="H761" i="12"/>
  <c r="N761" i="12" s="1"/>
  <c r="T761" i="12" s="1"/>
  <c r="X761" i="12" s="1"/>
  <c r="AD761" i="12" s="1"/>
  <c r="G758" i="12"/>
  <c r="M758" i="12" s="1"/>
  <c r="S758" i="12" s="1"/>
  <c r="W758" i="12" s="1"/>
  <c r="AC758" i="12" s="1"/>
  <c r="F754" i="12"/>
  <c r="L754" i="12" s="1"/>
  <c r="R754" i="12" s="1"/>
  <c r="V754" i="12" s="1"/>
  <c r="AB754" i="12" s="1"/>
  <c r="H746" i="12"/>
  <c r="N746" i="12" s="1"/>
  <c r="T746" i="12" s="1"/>
  <c r="X746" i="12" s="1"/>
  <c r="AD746" i="12" s="1"/>
  <c r="F740" i="12"/>
  <c r="L740" i="12" s="1"/>
  <c r="R740" i="12" s="1"/>
  <c r="V740" i="12" s="1"/>
  <c r="AB740" i="12" s="1"/>
  <c r="F725" i="12"/>
  <c r="L725" i="12" s="1"/>
  <c r="R725" i="12" s="1"/>
  <c r="V725" i="12" s="1"/>
  <c r="AB725" i="12" s="1"/>
  <c r="F697" i="12"/>
  <c r="L697" i="12" s="1"/>
  <c r="R697" i="12" s="1"/>
  <c r="V697" i="12" s="1"/>
  <c r="AB697" i="12" s="1"/>
  <c r="G687" i="12"/>
  <c r="M687" i="12" s="1"/>
  <c r="S687" i="12" s="1"/>
  <c r="W687" i="12" s="1"/>
  <c r="AC687" i="12" s="1"/>
  <c r="F684" i="12"/>
  <c r="L684" i="12" s="1"/>
  <c r="R684" i="12" s="1"/>
  <c r="V684" i="12" s="1"/>
  <c r="AB684" i="12" s="1"/>
  <c r="G667" i="12"/>
  <c r="M667" i="12" s="1"/>
  <c r="S667" i="12" s="1"/>
  <c r="W667" i="12" s="1"/>
  <c r="AC667" i="12" s="1"/>
  <c r="H652" i="12"/>
  <c r="N652" i="12" s="1"/>
  <c r="T652" i="12" s="1"/>
  <c r="X652" i="12" s="1"/>
  <c r="AD652" i="12" s="1"/>
  <c r="G649" i="12"/>
  <c r="M649" i="12" s="1"/>
  <c r="S649" i="12" s="1"/>
  <c r="W649" i="12" s="1"/>
  <c r="AC649" i="12" s="1"/>
  <c r="F629" i="12"/>
  <c r="L629" i="12" s="1"/>
  <c r="R629" i="12" s="1"/>
  <c r="V629" i="12" s="1"/>
  <c r="AB629" i="12" s="1"/>
  <c r="H621" i="12"/>
  <c r="N621" i="12" s="1"/>
  <c r="T621" i="12" s="1"/>
  <c r="X621" i="12" s="1"/>
  <c r="AD621" i="12" s="1"/>
  <c r="G616" i="12"/>
  <c r="M616" i="12" s="1"/>
  <c r="S616" i="12" s="1"/>
  <c r="W616" i="12" s="1"/>
  <c r="AC616" i="12" s="1"/>
  <c r="F609" i="12"/>
  <c r="L609" i="12" s="1"/>
  <c r="R609" i="12" s="1"/>
  <c r="V609" i="12" s="1"/>
  <c r="AB609" i="12" s="1"/>
  <c r="G598" i="12"/>
  <c r="M598" i="12" s="1"/>
  <c r="S598" i="12" s="1"/>
  <c r="W598" i="12" s="1"/>
  <c r="AC598" i="12" s="1"/>
  <c r="F595" i="12"/>
  <c r="L595" i="12" s="1"/>
  <c r="R595" i="12" s="1"/>
  <c r="V595" i="12" s="1"/>
  <c r="AB595" i="12" s="1"/>
  <c r="H589" i="12"/>
  <c r="N589" i="12" s="1"/>
  <c r="T589" i="12" s="1"/>
  <c r="X589" i="12" s="1"/>
  <c r="AD589" i="12" s="1"/>
  <c r="G586" i="12"/>
  <c r="M586" i="12" s="1"/>
  <c r="S586" i="12" s="1"/>
  <c r="W586" i="12" s="1"/>
  <c r="AC586" i="12" s="1"/>
  <c r="F580" i="12"/>
  <c r="L580" i="12" s="1"/>
  <c r="R580" i="12" s="1"/>
  <c r="V580" i="12" s="1"/>
  <c r="AB580" i="12" s="1"/>
  <c r="H572" i="12"/>
  <c r="N572" i="12" s="1"/>
  <c r="T572" i="12" s="1"/>
  <c r="X572" i="12" s="1"/>
  <c r="AD572" i="12" s="1"/>
  <c r="G567" i="12"/>
  <c r="M567" i="12" s="1"/>
  <c r="S567" i="12" s="1"/>
  <c r="W567" i="12" s="1"/>
  <c r="AC567" i="12" s="1"/>
  <c r="F564" i="12"/>
  <c r="L564" i="12" s="1"/>
  <c r="R564" i="12" s="1"/>
  <c r="V564" i="12" s="1"/>
  <c r="AB564" i="12" s="1"/>
  <c r="F541" i="12"/>
  <c r="L541" i="12" s="1"/>
  <c r="R541" i="12" s="1"/>
  <c r="V541" i="12" s="1"/>
  <c r="AB541" i="12" s="1"/>
  <c r="H533" i="12"/>
  <c r="N533" i="12" s="1"/>
  <c r="T533" i="12" s="1"/>
  <c r="X533" i="12" s="1"/>
  <c r="AD533" i="12" s="1"/>
  <c r="G530" i="12"/>
  <c r="M530" i="12" s="1"/>
  <c r="S530" i="12" s="1"/>
  <c r="W530" i="12" s="1"/>
  <c r="AC530" i="12" s="1"/>
  <c r="H519" i="12"/>
  <c r="N519" i="12" s="1"/>
  <c r="T519" i="12" s="1"/>
  <c r="X519" i="12" s="1"/>
  <c r="AD519" i="12" s="1"/>
  <c r="G515" i="12"/>
  <c r="M515" i="12" s="1"/>
  <c r="S515" i="12" s="1"/>
  <c r="W515" i="12" s="1"/>
  <c r="AC515" i="12" s="1"/>
  <c r="F511" i="12"/>
  <c r="L511" i="12" s="1"/>
  <c r="R511" i="12" s="1"/>
  <c r="V511" i="12" s="1"/>
  <c r="AB511" i="12" s="1"/>
  <c r="H504" i="12"/>
  <c r="N504" i="12" s="1"/>
  <c r="T504" i="12" s="1"/>
  <c r="X504" i="12" s="1"/>
  <c r="AD504" i="12" s="1"/>
  <c r="G500" i="12"/>
  <c r="M500" i="12" s="1"/>
  <c r="S500" i="12" s="1"/>
  <c r="W500" i="12" s="1"/>
  <c r="AC500" i="12" s="1"/>
  <c r="F497" i="12"/>
  <c r="L497" i="12" s="1"/>
  <c r="R497" i="12" s="1"/>
  <c r="V497" i="12" s="1"/>
  <c r="AB497" i="12" s="1"/>
  <c r="H486" i="12"/>
  <c r="N486" i="12" s="1"/>
  <c r="T486" i="12" s="1"/>
  <c r="X486" i="12" s="1"/>
  <c r="AD486" i="12" s="1"/>
  <c r="G482" i="12"/>
  <c r="M482" i="12" s="1"/>
  <c r="S482" i="12" s="1"/>
  <c r="W482" i="12" s="1"/>
  <c r="AC482" i="12" s="1"/>
  <c r="F478" i="12"/>
  <c r="L478" i="12" s="1"/>
  <c r="R478" i="12" s="1"/>
  <c r="V478" i="12" s="1"/>
  <c r="AB478" i="12" s="1"/>
  <c r="H454" i="12"/>
  <c r="N454" i="12" s="1"/>
  <c r="T454" i="12" s="1"/>
  <c r="X454" i="12" s="1"/>
  <c r="AD454" i="12" s="1"/>
  <c r="G449" i="12"/>
  <c r="M449" i="12" s="1"/>
  <c r="S449" i="12" s="1"/>
  <c r="W449" i="12" s="1"/>
  <c r="AC449" i="12" s="1"/>
  <c r="H419" i="12"/>
  <c r="N419" i="12" s="1"/>
  <c r="T419" i="12" s="1"/>
  <c r="X419" i="12" s="1"/>
  <c r="AD419" i="12" s="1"/>
  <c r="H401" i="12"/>
  <c r="N401" i="12" s="1"/>
  <c r="T401" i="12" s="1"/>
  <c r="X401" i="12" s="1"/>
  <c r="AD401" i="12" s="1"/>
  <c r="G397" i="12"/>
  <c r="M397" i="12" s="1"/>
  <c r="S397" i="12" s="1"/>
  <c r="W397" i="12" s="1"/>
  <c r="AC397" i="12" s="1"/>
  <c r="F385" i="12"/>
  <c r="L385" i="12" s="1"/>
  <c r="R385" i="12" s="1"/>
  <c r="V385" i="12" s="1"/>
  <c r="AB385" i="12" s="1"/>
  <c r="H373" i="12"/>
  <c r="N373" i="12" s="1"/>
  <c r="T373" i="12" s="1"/>
  <c r="X373" i="12" s="1"/>
  <c r="AD373" i="12" s="1"/>
  <c r="G366" i="12"/>
  <c r="M366" i="12" s="1"/>
  <c r="S366" i="12" s="1"/>
  <c r="W366" i="12" s="1"/>
  <c r="AC366" i="12" s="1"/>
  <c r="F362" i="12"/>
  <c r="L362" i="12" s="1"/>
  <c r="R362" i="12" s="1"/>
  <c r="V362" i="12" s="1"/>
  <c r="AB362" i="12" s="1"/>
  <c r="H351" i="12"/>
  <c r="N351" i="12" s="1"/>
  <c r="T351" i="12" s="1"/>
  <c r="X351" i="12" s="1"/>
  <c r="AD351" i="12" s="1"/>
  <c r="G347" i="12"/>
  <c r="M347" i="12" s="1"/>
  <c r="S347" i="12" s="1"/>
  <c r="W347" i="12" s="1"/>
  <c r="AC347" i="12" s="1"/>
  <c r="F344" i="12"/>
  <c r="L344" i="12" s="1"/>
  <c r="R344" i="12" s="1"/>
  <c r="V344" i="12" s="1"/>
  <c r="AB344" i="12" s="1"/>
  <c r="H337" i="12"/>
  <c r="N337" i="12" s="1"/>
  <c r="T337" i="12" s="1"/>
  <c r="X337" i="12" s="1"/>
  <c r="AD337" i="12" s="1"/>
  <c r="G330" i="12"/>
  <c r="M330" i="12" s="1"/>
  <c r="S330" i="12" s="1"/>
  <c r="W330" i="12" s="1"/>
  <c r="AC330" i="12" s="1"/>
  <c r="F324" i="12"/>
  <c r="L324" i="12" s="1"/>
  <c r="R324" i="12" s="1"/>
  <c r="V324" i="12" s="1"/>
  <c r="AB324" i="12" s="1"/>
  <c r="H315" i="12"/>
  <c r="N315" i="12" s="1"/>
  <c r="T315" i="12" s="1"/>
  <c r="X315" i="12" s="1"/>
  <c r="AD315" i="12" s="1"/>
  <c r="G311" i="12"/>
  <c r="M311" i="12" s="1"/>
  <c r="S311" i="12" s="1"/>
  <c r="W311" i="12" s="1"/>
  <c r="AC311" i="12" s="1"/>
  <c r="F308" i="12"/>
  <c r="L308" i="12" s="1"/>
  <c r="R308" i="12" s="1"/>
  <c r="V308" i="12" s="1"/>
  <c r="AB308" i="12" s="1"/>
  <c r="H300" i="12"/>
  <c r="N300" i="12" s="1"/>
  <c r="T300" i="12" s="1"/>
  <c r="X300" i="12" s="1"/>
  <c r="AD300" i="12" s="1"/>
  <c r="G276" i="12"/>
  <c r="M276" i="12" s="1"/>
  <c r="S276" i="12" s="1"/>
  <c r="W276" i="12" s="1"/>
  <c r="AC276" i="12" s="1"/>
  <c r="F270" i="12"/>
  <c r="L270" i="12" s="1"/>
  <c r="R270" i="12" s="1"/>
  <c r="V270" i="12" s="1"/>
  <c r="AB270" i="12" s="1"/>
  <c r="G260" i="12"/>
  <c r="M260" i="12" s="1"/>
  <c r="S260" i="12" s="1"/>
  <c r="W260" i="12" s="1"/>
  <c r="AC260" i="12" s="1"/>
  <c r="F221" i="12"/>
  <c r="L221" i="12" s="1"/>
  <c r="R221" i="12" s="1"/>
  <c r="V221" i="12" s="1"/>
  <c r="AB221" i="12" s="1"/>
  <c r="H199" i="12"/>
  <c r="N199" i="12" s="1"/>
  <c r="T199" i="12" s="1"/>
  <c r="X199" i="12" s="1"/>
  <c r="AD199" i="12" s="1"/>
  <c r="G195" i="12"/>
  <c r="M195" i="12" s="1"/>
  <c r="S195" i="12" s="1"/>
  <c r="W195" i="12" s="1"/>
  <c r="AC195" i="12" s="1"/>
  <c r="F191" i="12"/>
  <c r="L191" i="12" s="1"/>
  <c r="R191" i="12" s="1"/>
  <c r="V191" i="12" s="1"/>
  <c r="AB191" i="12" s="1"/>
  <c r="H182" i="12"/>
  <c r="N182" i="12" s="1"/>
  <c r="T182" i="12" s="1"/>
  <c r="X182" i="12" s="1"/>
  <c r="AD182" i="12" s="1"/>
  <c r="G177" i="12"/>
  <c r="M177" i="12" s="1"/>
  <c r="S177" i="12" s="1"/>
  <c r="W177" i="12" s="1"/>
  <c r="AC177" i="12" s="1"/>
  <c r="F174" i="12"/>
  <c r="L174" i="12" s="1"/>
  <c r="R174" i="12" s="1"/>
  <c r="V174" i="12" s="1"/>
  <c r="AB174" i="12" s="1"/>
  <c r="H160" i="12"/>
  <c r="N160" i="12" s="1"/>
  <c r="T160" i="12" s="1"/>
  <c r="X160" i="12" s="1"/>
  <c r="AD160" i="12" s="1"/>
  <c r="G155" i="12"/>
  <c r="M155" i="12" s="1"/>
  <c r="S155" i="12" s="1"/>
  <c r="W155" i="12" s="1"/>
  <c r="AC155" i="12" s="1"/>
  <c r="F152" i="12"/>
  <c r="L152" i="12" s="1"/>
  <c r="R152" i="12" s="1"/>
  <c r="V152" i="12" s="1"/>
  <c r="AB152" i="12" s="1"/>
  <c r="H145" i="12"/>
  <c r="N145" i="12" s="1"/>
  <c r="T145" i="12" s="1"/>
  <c r="X145" i="12" s="1"/>
  <c r="AD145" i="12" s="1"/>
  <c r="G142" i="12"/>
  <c r="M142" i="12" s="1"/>
  <c r="S142" i="12" s="1"/>
  <c r="W142" i="12" s="1"/>
  <c r="AC142" i="12" s="1"/>
  <c r="F137" i="12"/>
  <c r="L137" i="12" s="1"/>
  <c r="R137" i="12" s="1"/>
  <c r="V137" i="12" s="1"/>
  <c r="AB137" i="12" s="1"/>
  <c r="H128" i="12"/>
  <c r="N128" i="12" s="1"/>
  <c r="T128" i="12" s="1"/>
  <c r="X128" i="12" s="1"/>
  <c r="AD128" i="12" s="1"/>
  <c r="G124" i="12"/>
  <c r="M124" i="12" s="1"/>
  <c r="S124" i="12" s="1"/>
  <c r="W124" i="12" s="1"/>
  <c r="AC124" i="12" s="1"/>
  <c r="F121" i="12"/>
  <c r="L121" i="12" s="1"/>
  <c r="R121" i="12" s="1"/>
  <c r="V121" i="12" s="1"/>
  <c r="AB121" i="12" s="1"/>
  <c r="H114" i="12"/>
  <c r="N114" i="12" s="1"/>
  <c r="T114" i="12" s="1"/>
  <c r="X114" i="12" s="1"/>
  <c r="AD114" i="12" s="1"/>
  <c r="G111" i="12"/>
  <c r="M111" i="12" s="1"/>
  <c r="S111" i="12" s="1"/>
  <c r="W111" i="12" s="1"/>
  <c r="AC111" i="12" s="1"/>
  <c r="H97" i="12"/>
  <c r="N97" i="12" s="1"/>
  <c r="T97" i="12" s="1"/>
  <c r="X97" i="12" s="1"/>
  <c r="AD97" i="12" s="1"/>
  <c r="G92" i="12"/>
  <c r="M92" i="12" s="1"/>
  <c r="S92" i="12" s="1"/>
  <c r="W92" i="12" s="1"/>
  <c r="AC92" i="12" s="1"/>
  <c r="F85" i="12"/>
  <c r="L85" i="12" s="1"/>
  <c r="R85" i="12" s="1"/>
  <c r="V85" i="12" s="1"/>
  <c r="AB85" i="12" s="1"/>
  <c r="F71" i="12"/>
  <c r="L71" i="12" s="1"/>
  <c r="R71" i="12" s="1"/>
  <c r="V71" i="12" s="1"/>
  <c r="AB71" i="12" s="1"/>
  <c r="G62" i="12"/>
  <c r="M62" i="12" s="1"/>
  <c r="S62" i="12" s="1"/>
  <c r="W62" i="12" s="1"/>
  <c r="AC62" i="12" s="1"/>
  <c r="F56" i="12"/>
  <c r="L56" i="12" s="1"/>
  <c r="R56" i="12" s="1"/>
  <c r="V56" i="12" s="1"/>
  <c r="AB56" i="12" s="1"/>
  <c r="H48" i="12"/>
  <c r="N48" i="12" s="1"/>
  <c r="T48" i="12" s="1"/>
  <c r="X48" i="12" s="1"/>
  <c r="AD48" i="12" s="1"/>
  <c r="G44" i="12"/>
  <c r="M44" i="12" s="1"/>
  <c r="S44" i="12" s="1"/>
  <c r="W44" i="12" s="1"/>
  <c r="AC44" i="12" s="1"/>
  <c r="F40" i="12"/>
  <c r="L40" i="12" s="1"/>
  <c r="R40" i="12" s="1"/>
  <c r="V40" i="12" s="1"/>
  <c r="AB40" i="12" s="1"/>
  <c r="H31" i="12"/>
  <c r="N31" i="12" s="1"/>
  <c r="T31" i="12" s="1"/>
  <c r="X31" i="12" s="1"/>
  <c r="AD31" i="12" s="1"/>
  <c r="G27" i="12"/>
  <c r="M27" i="12" s="1"/>
  <c r="S27" i="12" s="1"/>
  <c r="W27" i="12" s="1"/>
  <c r="AC27" i="12" s="1"/>
  <c r="F23" i="12"/>
  <c r="L23" i="12" s="1"/>
  <c r="R23" i="12" s="1"/>
  <c r="V23" i="12" s="1"/>
  <c r="AB23" i="12" s="1"/>
  <c r="G2485" i="12"/>
  <c r="M2485" i="12" s="1"/>
  <c r="S2485" i="12" s="1"/>
  <c r="W2485" i="12" s="1"/>
  <c r="AC2485" i="12" s="1"/>
  <c r="G2463" i="12"/>
  <c r="M2463" i="12" s="1"/>
  <c r="S2463" i="12" s="1"/>
  <c r="W2463" i="12" s="1"/>
  <c r="AC2463" i="12" s="1"/>
  <c r="F2460" i="12"/>
  <c r="L2460" i="12" s="1"/>
  <c r="R2460" i="12" s="1"/>
  <c r="V2460" i="12" s="1"/>
  <c r="AB2460" i="12" s="1"/>
  <c r="G2406" i="12"/>
  <c r="M2406" i="12" s="1"/>
  <c r="S2406" i="12" s="1"/>
  <c r="W2406" i="12" s="1"/>
  <c r="AC2406" i="12" s="1"/>
  <c r="F2385" i="12"/>
  <c r="L2385" i="12" s="1"/>
  <c r="R2385" i="12" s="1"/>
  <c r="V2385" i="12" s="1"/>
  <c r="AB2385" i="12" s="1"/>
  <c r="H2361" i="12"/>
  <c r="N2361" i="12" s="1"/>
  <c r="T2361" i="12" s="1"/>
  <c r="X2361" i="12" s="1"/>
  <c r="AD2361" i="12" s="1"/>
  <c r="H2343" i="12"/>
  <c r="N2343" i="12" s="1"/>
  <c r="T2343" i="12" s="1"/>
  <c r="X2343" i="12" s="1"/>
  <c r="AD2343" i="12" s="1"/>
  <c r="F2334" i="12"/>
  <c r="L2334" i="12" s="1"/>
  <c r="R2334" i="12" s="1"/>
  <c r="V2334" i="12" s="1"/>
  <c r="AB2334" i="12" s="1"/>
  <c r="F2317" i="12"/>
  <c r="L2317" i="12" s="1"/>
  <c r="R2317" i="12" s="1"/>
  <c r="V2317" i="12" s="1"/>
  <c r="AB2317" i="12" s="1"/>
  <c r="F2301" i="12"/>
  <c r="L2301" i="12" s="1"/>
  <c r="R2301" i="12" s="1"/>
  <c r="V2301" i="12" s="1"/>
  <c r="AB2301" i="12" s="1"/>
  <c r="G2276" i="12"/>
  <c r="M2276" i="12" s="1"/>
  <c r="S2276" i="12" s="1"/>
  <c r="W2276" i="12" s="1"/>
  <c r="AC2276" i="12" s="1"/>
  <c r="G2261" i="12"/>
  <c r="M2261" i="12" s="1"/>
  <c r="S2261" i="12" s="1"/>
  <c r="W2261" i="12" s="1"/>
  <c r="AC2261" i="12" s="1"/>
  <c r="F2227" i="12"/>
  <c r="L2227" i="12" s="1"/>
  <c r="R2227" i="12" s="1"/>
  <c r="V2227" i="12" s="1"/>
  <c r="AB2227" i="12" s="1"/>
  <c r="F2214" i="12"/>
  <c r="L2214" i="12" s="1"/>
  <c r="R2214" i="12" s="1"/>
  <c r="V2214" i="12" s="1"/>
  <c r="AB2214" i="12" s="1"/>
  <c r="H2171" i="12"/>
  <c r="N2171" i="12" s="1"/>
  <c r="T2171" i="12" s="1"/>
  <c r="X2171" i="12" s="1"/>
  <c r="AD2171" i="12" s="1"/>
  <c r="G2148" i="12"/>
  <c r="M2148" i="12" s="1"/>
  <c r="S2148" i="12" s="1"/>
  <c r="W2148" i="12" s="1"/>
  <c r="AC2148" i="12" s="1"/>
  <c r="F2128" i="12"/>
  <c r="L2128" i="12" s="1"/>
  <c r="R2128" i="12" s="1"/>
  <c r="V2128" i="12" s="1"/>
  <c r="AB2128" i="12" s="1"/>
  <c r="G2096" i="12"/>
  <c r="M2096" i="12" s="1"/>
  <c r="S2096" i="12" s="1"/>
  <c r="W2096" i="12" s="1"/>
  <c r="AC2096" i="12" s="1"/>
  <c r="G2074" i="12"/>
  <c r="M2074" i="12" s="1"/>
  <c r="S2074" i="12" s="1"/>
  <c r="W2074" i="12" s="1"/>
  <c r="AC2074" i="12" s="1"/>
  <c r="G2056" i="12"/>
  <c r="M2056" i="12" s="1"/>
  <c r="S2056" i="12" s="1"/>
  <c r="W2056" i="12" s="1"/>
  <c r="AC2056" i="12" s="1"/>
  <c r="G2034" i="12"/>
  <c r="M2034" i="12" s="1"/>
  <c r="S2034" i="12" s="1"/>
  <c r="W2034" i="12" s="1"/>
  <c r="AC2034" i="12" s="1"/>
  <c r="F2008" i="12"/>
  <c r="L2008" i="12" s="1"/>
  <c r="R2008" i="12" s="1"/>
  <c r="V2008" i="12" s="1"/>
  <c r="AB2008" i="12" s="1"/>
  <c r="H1981" i="12"/>
  <c r="N1981" i="12" s="1"/>
  <c r="T1981" i="12" s="1"/>
  <c r="X1981" i="12" s="1"/>
  <c r="AD1981" i="12" s="1"/>
  <c r="H1953" i="12"/>
  <c r="N1953" i="12" s="1"/>
  <c r="T1953" i="12" s="1"/>
  <c r="X1953" i="12" s="1"/>
  <c r="AD1953" i="12" s="1"/>
  <c r="H1937" i="12"/>
  <c r="N1937" i="12" s="1"/>
  <c r="T1937" i="12" s="1"/>
  <c r="X1937" i="12" s="1"/>
  <c r="AD1937" i="12" s="1"/>
  <c r="H1918" i="12"/>
  <c r="N1918" i="12" s="1"/>
  <c r="T1918" i="12" s="1"/>
  <c r="X1918" i="12" s="1"/>
  <c r="AD1918" i="12" s="1"/>
  <c r="H1897" i="12"/>
  <c r="N1897" i="12" s="1"/>
  <c r="T1897" i="12" s="1"/>
  <c r="X1897" i="12" s="1"/>
  <c r="AD1897" i="12" s="1"/>
  <c r="H1878" i="12"/>
  <c r="N1878" i="12" s="1"/>
  <c r="T1878" i="12" s="1"/>
  <c r="X1878" i="12" s="1"/>
  <c r="AD1878" i="12" s="1"/>
  <c r="H1862" i="12"/>
  <c r="N1862" i="12" s="1"/>
  <c r="T1862" i="12" s="1"/>
  <c r="X1862" i="12" s="1"/>
  <c r="AD1862" i="12" s="1"/>
  <c r="H1846" i="12"/>
  <c r="N1846" i="12" s="1"/>
  <c r="T1846" i="12" s="1"/>
  <c r="X1846" i="12" s="1"/>
  <c r="AD1846" i="12" s="1"/>
  <c r="G1819" i="12"/>
  <c r="M1819" i="12" s="1"/>
  <c r="S1819" i="12" s="1"/>
  <c r="W1819" i="12" s="1"/>
  <c r="AC1819" i="12" s="1"/>
  <c r="F1793" i="12"/>
  <c r="L1793" i="12" s="1"/>
  <c r="R1793" i="12" s="1"/>
  <c r="V1793" i="12" s="1"/>
  <c r="AB1793" i="12" s="1"/>
  <c r="F1774" i="12"/>
  <c r="L1774" i="12" s="1"/>
  <c r="R1774" i="12" s="1"/>
  <c r="V1774" i="12" s="1"/>
  <c r="AB1774" i="12" s="1"/>
  <c r="F1745" i="12"/>
  <c r="L1745" i="12" s="1"/>
  <c r="R1745" i="12" s="1"/>
  <c r="V1745" i="12" s="1"/>
  <c r="AB1745" i="12" s="1"/>
  <c r="H1723" i="12"/>
  <c r="N1723" i="12" s="1"/>
  <c r="T1723" i="12" s="1"/>
  <c r="X1723" i="12" s="1"/>
  <c r="AD1723" i="12" s="1"/>
  <c r="H1694" i="12"/>
  <c r="N1694" i="12" s="1"/>
  <c r="T1694" i="12" s="1"/>
  <c r="X1694" i="12" s="1"/>
  <c r="AD1694" i="12" s="1"/>
  <c r="G1671" i="12"/>
  <c r="M1671" i="12" s="1"/>
  <c r="S1671" i="12" s="1"/>
  <c r="W1671" i="12" s="1"/>
  <c r="AC1671" i="12" s="1"/>
  <c r="G1652" i="12"/>
  <c r="M1652" i="12" s="1"/>
  <c r="S1652" i="12" s="1"/>
  <c r="W1652" i="12" s="1"/>
  <c r="AC1652" i="12" s="1"/>
  <c r="G1633" i="12"/>
  <c r="M1633" i="12" s="1"/>
  <c r="S1633" i="12" s="1"/>
  <c r="W1633" i="12" s="1"/>
  <c r="AC1633" i="12" s="1"/>
  <c r="G1607" i="12"/>
  <c r="M1607" i="12" s="1"/>
  <c r="S1607" i="12" s="1"/>
  <c r="W1607" i="12" s="1"/>
  <c r="AC1607" i="12" s="1"/>
  <c r="G1573" i="12"/>
  <c r="M1573" i="12" s="1"/>
  <c r="S1573" i="12" s="1"/>
  <c r="W1573" i="12" s="1"/>
  <c r="AC1573" i="12" s="1"/>
  <c r="F1550" i="12"/>
  <c r="L1550" i="12" s="1"/>
  <c r="R1550" i="12" s="1"/>
  <c r="V1550" i="12" s="1"/>
  <c r="AB1550" i="12" s="1"/>
  <c r="F1530" i="12"/>
  <c r="L1530" i="12" s="1"/>
  <c r="R1530" i="12" s="1"/>
  <c r="V1530" i="12" s="1"/>
  <c r="AB1530" i="12" s="1"/>
  <c r="H1498" i="12"/>
  <c r="N1498" i="12" s="1"/>
  <c r="T1498" i="12" s="1"/>
  <c r="X1498" i="12" s="1"/>
  <c r="AD1498" i="12" s="1"/>
  <c r="G1456" i="12"/>
  <c r="M1456" i="12" s="1"/>
  <c r="S1456" i="12" s="1"/>
  <c r="W1456" i="12" s="1"/>
  <c r="AC1456" i="12" s="1"/>
  <c r="H1435" i="12"/>
  <c r="N1435" i="12" s="1"/>
  <c r="T1435" i="12" s="1"/>
  <c r="X1435" i="12" s="1"/>
  <c r="AD1435" i="12" s="1"/>
  <c r="F1370" i="12"/>
  <c r="L1370" i="12" s="1"/>
  <c r="R1370" i="12" s="1"/>
  <c r="V1370" i="12" s="1"/>
  <c r="AB1370" i="12" s="1"/>
  <c r="F1336" i="12"/>
  <c r="L1336" i="12" s="1"/>
  <c r="R1336" i="12" s="1"/>
  <c r="V1336" i="12" s="1"/>
  <c r="AB1336" i="12" s="1"/>
  <c r="H1312" i="12"/>
  <c r="N1312" i="12" s="1"/>
  <c r="T1312" i="12" s="1"/>
  <c r="X1312" i="12" s="1"/>
  <c r="AD1312" i="12" s="1"/>
  <c r="H1296" i="12"/>
  <c r="N1296" i="12" s="1"/>
  <c r="T1296" i="12" s="1"/>
  <c r="X1296" i="12" s="1"/>
  <c r="AD1296" i="12" s="1"/>
  <c r="H1276" i="12"/>
  <c r="N1276" i="12" s="1"/>
  <c r="T1276" i="12" s="1"/>
  <c r="X1276" i="12" s="1"/>
  <c r="AD1276" i="12" s="1"/>
  <c r="G1248" i="12"/>
  <c r="M1248" i="12" s="1"/>
  <c r="S1248" i="12" s="1"/>
  <c r="W1248" i="12" s="1"/>
  <c r="AC1248" i="12" s="1"/>
  <c r="G1207" i="12"/>
  <c r="M1207" i="12" s="1"/>
  <c r="S1207" i="12" s="1"/>
  <c r="W1207" i="12" s="1"/>
  <c r="AC1207" i="12" s="1"/>
  <c r="G1178" i="12"/>
  <c r="M1178" i="12" s="1"/>
  <c r="S1178" i="12" s="1"/>
  <c r="W1178" i="12" s="1"/>
  <c r="AC1178" i="12" s="1"/>
  <c r="F1151" i="12"/>
  <c r="L1151" i="12" s="1"/>
  <c r="R1151" i="12" s="1"/>
  <c r="V1151" i="12" s="1"/>
  <c r="AB1151" i="12" s="1"/>
  <c r="H1108" i="12"/>
  <c r="N1108" i="12" s="1"/>
  <c r="T1108" i="12" s="1"/>
  <c r="X1108" i="12" s="1"/>
  <c r="AD1108" i="12" s="1"/>
  <c r="H1069" i="12"/>
  <c r="N1069" i="12" s="1"/>
  <c r="T1069" i="12" s="1"/>
  <c r="X1069" i="12" s="1"/>
  <c r="AD1069" i="12" s="1"/>
  <c r="H1036" i="12"/>
  <c r="N1036" i="12" s="1"/>
  <c r="T1036" i="12" s="1"/>
  <c r="X1036" i="12" s="1"/>
  <c r="AD1036" i="12" s="1"/>
  <c r="H979" i="12"/>
  <c r="N979" i="12" s="1"/>
  <c r="T979" i="12" s="1"/>
  <c r="X979" i="12" s="1"/>
  <c r="AD979" i="12" s="1"/>
  <c r="H965" i="12"/>
  <c r="N965" i="12" s="1"/>
  <c r="T965" i="12" s="1"/>
  <c r="X965" i="12" s="1"/>
  <c r="AD965" i="12" s="1"/>
  <c r="G937" i="12"/>
  <c r="M937" i="12" s="1"/>
  <c r="S937" i="12" s="1"/>
  <c r="W937" i="12" s="1"/>
  <c r="AC937" i="12" s="1"/>
  <c r="G890" i="12"/>
  <c r="M890" i="12" s="1"/>
  <c r="S890" i="12" s="1"/>
  <c r="W890" i="12" s="1"/>
  <c r="AC890" i="12" s="1"/>
  <c r="F867" i="12"/>
  <c r="L867" i="12" s="1"/>
  <c r="R867" i="12" s="1"/>
  <c r="V867" i="12" s="1"/>
  <c r="AB867" i="12" s="1"/>
  <c r="F833" i="12"/>
  <c r="L833" i="12" s="1"/>
  <c r="R833" i="12" s="1"/>
  <c r="V833" i="12" s="1"/>
  <c r="AB833" i="12" s="1"/>
  <c r="G771" i="12"/>
  <c r="M771" i="12" s="1"/>
  <c r="S771" i="12" s="1"/>
  <c r="W771" i="12" s="1"/>
  <c r="AC771" i="12" s="1"/>
  <c r="F722" i="12"/>
  <c r="L722" i="12" s="1"/>
  <c r="R722" i="12" s="1"/>
  <c r="V722" i="12" s="1"/>
  <c r="AB722" i="12" s="1"/>
  <c r="F709" i="12"/>
  <c r="L709" i="12" s="1"/>
  <c r="R709" i="12" s="1"/>
  <c r="V709" i="12" s="1"/>
  <c r="AB709" i="12" s="1"/>
  <c r="H687" i="12"/>
  <c r="N687" i="12" s="1"/>
  <c r="T687" i="12" s="1"/>
  <c r="X687" i="12" s="1"/>
  <c r="AD687" i="12" s="1"/>
  <c r="G629" i="12"/>
  <c r="M629" i="12" s="1"/>
  <c r="S629" i="12" s="1"/>
  <c r="W629" i="12" s="1"/>
  <c r="AC629" i="12" s="1"/>
  <c r="G595" i="12"/>
  <c r="M595" i="12" s="1"/>
  <c r="S595" i="12" s="1"/>
  <c r="W595" i="12" s="1"/>
  <c r="AC595" i="12" s="1"/>
  <c r="G580" i="12"/>
  <c r="M580" i="12" s="1"/>
  <c r="S580" i="12" s="1"/>
  <c r="W580" i="12" s="1"/>
  <c r="AC580" i="12" s="1"/>
  <c r="H567" i="12"/>
  <c r="N567" i="12" s="1"/>
  <c r="T567" i="12" s="1"/>
  <c r="X567" i="12" s="1"/>
  <c r="AD567" i="12" s="1"/>
  <c r="F558" i="12"/>
  <c r="L558" i="12" s="1"/>
  <c r="R558" i="12" s="1"/>
  <c r="V558" i="12" s="1"/>
  <c r="AB558" i="12" s="1"/>
  <c r="F537" i="12"/>
  <c r="L537" i="12" s="1"/>
  <c r="R537" i="12" s="1"/>
  <c r="V537" i="12" s="1"/>
  <c r="AB537" i="12" s="1"/>
  <c r="H530" i="12"/>
  <c r="N530" i="12" s="1"/>
  <c r="T530" i="12" s="1"/>
  <c r="X530" i="12" s="1"/>
  <c r="AD530" i="12" s="1"/>
  <c r="G511" i="12"/>
  <c r="M511" i="12" s="1"/>
  <c r="S511" i="12" s="1"/>
  <c r="W511" i="12" s="1"/>
  <c r="AC511" i="12" s="1"/>
  <c r="F493" i="12"/>
  <c r="L493" i="12" s="1"/>
  <c r="R493" i="12" s="1"/>
  <c r="V493" i="12" s="1"/>
  <c r="AB493" i="12" s="1"/>
  <c r="H2491" i="12"/>
  <c r="N2491" i="12" s="1"/>
  <c r="T2491" i="12" s="1"/>
  <c r="X2491" i="12" s="1"/>
  <c r="AD2491" i="12" s="1"/>
  <c r="F2485" i="12"/>
  <c r="L2485" i="12" s="1"/>
  <c r="R2485" i="12" s="1"/>
  <c r="V2485" i="12" s="1"/>
  <c r="AB2485" i="12" s="1"/>
  <c r="H2474" i="12"/>
  <c r="N2474" i="12" s="1"/>
  <c r="T2474" i="12" s="1"/>
  <c r="X2474" i="12" s="1"/>
  <c r="AD2474" i="12" s="1"/>
  <c r="G2469" i="12"/>
  <c r="M2469" i="12" s="1"/>
  <c r="S2469" i="12" s="1"/>
  <c r="W2469" i="12" s="1"/>
  <c r="AC2469" i="12" s="1"/>
  <c r="F2463" i="12"/>
  <c r="L2463" i="12" s="1"/>
  <c r="R2463" i="12" s="1"/>
  <c r="V2463" i="12" s="1"/>
  <c r="AB2463" i="12" s="1"/>
  <c r="G2453" i="12"/>
  <c r="M2453" i="12" s="1"/>
  <c r="S2453" i="12" s="1"/>
  <c r="W2453" i="12" s="1"/>
  <c r="AC2453" i="12" s="1"/>
  <c r="G2411" i="12"/>
  <c r="M2411" i="12" s="1"/>
  <c r="S2411" i="12" s="1"/>
  <c r="W2411" i="12" s="1"/>
  <c r="AC2411" i="12" s="1"/>
  <c r="F2406" i="12"/>
  <c r="L2406" i="12" s="1"/>
  <c r="R2406" i="12" s="1"/>
  <c r="V2406" i="12" s="1"/>
  <c r="AB2406" i="12" s="1"/>
  <c r="H2400" i="12"/>
  <c r="N2400" i="12" s="1"/>
  <c r="T2400" i="12" s="1"/>
  <c r="X2400" i="12" s="1"/>
  <c r="AD2400" i="12" s="1"/>
  <c r="F2391" i="12"/>
  <c r="L2391" i="12" s="1"/>
  <c r="R2391" i="12" s="1"/>
  <c r="V2391" i="12" s="1"/>
  <c r="AB2391" i="12" s="1"/>
  <c r="H2382" i="12"/>
  <c r="N2382" i="12" s="1"/>
  <c r="T2382" i="12" s="1"/>
  <c r="X2382" i="12" s="1"/>
  <c r="AD2382" i="12" s="1"/>
  <c r="G2378" i="12"/>
  <c r="M2378" i="12" s="1"/>
  <c r="S2378" i="12" s="1"/>
  <c r="W2378" i="12" s="1"/>
  <c r="AC2378" i="12" s="1"/>
  <c r="H2364" i="12"/>
  <c r="N2364" i="12" s="1"/>
  <c r="T2364" i="12" s="1"/>
  <c r="X2364" i="12" s="1"/>
  <c r="AD2364" i="12" s="1"/>
  <c r="G2361" i="12"/>
  <c r="M2361" i="12" s="1"/>
  <c r="S2361" i="12" s="1"/>
  <c r="W2361" i="12" s="1"/>
  <c r="AC2361" i="12" s="1"/>
  <c r="H2346" i="12"/>
  <c r="N2346" i="12" s="1"/>
  <c r="T2346" i="12" s="1"/>
  <c r="X2346" i="12" s="1"/>
  <c r="AD2346" i="12" s="1"/>
  <c r="G2491" i="12"/>
  <c r="M2491" i="12" s="1"/>
  <c r="S2491" i="12" s="1"/>
  <c r="W2491" i="12" s="1"/>
  <c r="AC2491" i="12" s="1"/>
  <c r="F2488" i="12"/>
  <c r="L2488" i="12" s="1"/>
  <c r="R2488" i="12" s="1"/>
  <c r="V2488" i="12" s="1"/>
  <c r="AB2488" i="12" s="1"/>
  <c r="H2479" i="12"/>
  <c r="N2479" i="12" s="1"/>
  <c r="T2479" i="12" s="1"/>
  <c r="X2479" i="12" s="1"/>
  <c r="AD2479" i="12" s="1"/>
  <c r="G2474" i="12"/>
  <c r="M2474" i="12" s="1"/>
  <c r="S2474" i="12" s="1"/>
  <c r="W2474" i="12" s="1"/>
  <c r="AC2474" i="12" s="1"/>
  <c r="F2469" i="12"/>
  <c r="L2469" i="12" s="1"/>
  <c r="R2469" i="12" s="1"/>
  <c r="V2469" i="12" s="1"/>
  <c r="AB2469" i="12" s="1"/>
  <c r="H2460" i="12"/>
  <c r="N2460" i="12" s="1"/>
  <c r="T2460" i="12" s="1"/>
  <c r="X2460" i="12" s="1"/>
  <c r="AD2460" i="12" s="1"/>
  <c r="G2457" i="12"/>
  <c r="M2457" i="12" s="1"/>
  <c r="S2457" i="12" s="1"/>
  <c r="W2457" i="12" s="1"/>
  <c r="AC2457" i="12" s="1"/>
  <c r="F2453" i="12"/>
  <c r="L2453" i="12" s="1"/>
  <c r="R2453" i="12" s="1"/>
  <c r="V2453" i="12" s="1"/>
  <c r="AB2453" i="12" s="1"/>
  <c r="H2435" i="12"/>
  <c r="N2435" i="12" s="1"/>
  <c r="T2435" i="12" s="1"/>
  <c r="X2435" i="12" s="1"/>
  <c r="AD2435" i="12" s="1"/>
  <c r="F2411" i="12"/>
  <c r="L2411" i="12" s="1"/>
  <c r="R2411" i="12" s="1"/>
  <c r="V2411" i="12" s="1"/>
  <c r="AB2411" i="12" s="1"/>
  <c r="H2403" i="12"/>
  <c r="N2403" i="12" s="1"/>
  <c r="T2403" i="12" s="1"/>
  <c r="X2403" i="12" s="1"/>
  <c r="AD2403" i="12" s="1"/>
  <c r="G2400" i="12"/>
  <c r="M2400" i="12" s="1"/>
  <c r="S2400" i="12" s="1"/>
  <c r="W2400" i="12" s="1"/>
  <c r="AC2400" i="12" s="1"/>
  <c r="F2396" i="12"/>
  <c r="L2396" i="12" s="1"/>
  <c r="R2396" i="12" s="1"/>
  <c r="V2396" i="12" s="1"/>
  <c r="AB2396" i="12" s="1"/>
  <c r="H2385" i="12"/>
  <c r="N2385" i="12" s="1"/>
  <c r="T2385" i="12" s="1"/>
  <c r="X2385" i="12" s="1"/>
  <c r="AD2385" i="12" s="1"/>
  <c r="G2382" i="12"/>
  <c r="M2382" i="12" s="1"/>
  <c r="S2382" i="12" s="1"/>
  <c r="W2382" i="12" s="1"/>
  <c r="AC2382" i="12" s="1"/>
  <c r="F2378" i="12"/>
  <c r="L2378" i="12" s="1"/>
  <c r="R2378" i="12" s="1"/>
  <c r="V2378" i="12" s="1"/>
  <c r="AB2378" i="12" s="1"/>
  <c r="H2367" i="12"/>
  <c r="N2367" i="12" s="1"/>
  <c r="T2367" i="12" s="1"/>
  <c r="X2367" i="12" s="1"/>
  <c r="AD2367" i="12" s="1"/>
  <c r="G2364" i="12"/>
  <c r="M2364" i="12" s="1"/>
  <c r="S2364" i="12" s="1"/>
  <c r="W2364" i="12" s="1"/>
  <c r="AC2364" i="12" s="1"/>
  <c r="F2361" i="12"/>
  <c r="L2361" i="12" s="1"/>
  <c r="R2361" i="12" s="1"/>
  <c r="V2361" i="12" s="1"/>
  <c r="AB2361" i="12" s="1"/>
  <c r="H2352" i="12"/>
  <c r="N2352" i="12" s="1"/>
  <c r="T2352" i="12" s="1"/>
  <c r="X2352" i="12" s="1"/>
  <c r="AD2352" i="12" s="1"/>
  <c r="G2346" i="12"/>
  <c r="M2346" i="12" s="1"/>
  <c r="S2346" i="12" s="1"/>
  <c r="W2346" i="12" s="1"/>
  <c r="AC2346" i="12" s="1"/>
  <c r="F2343" i="12"/>
  <c r="L2343" i="12" s="1"/>
  <c r="R2343" i="12" s="1"/>
  <c r="V2343" i="12" s="1"/>
  <c r="AB2343" i="12" s="1"/>
  <c r="H2334" i="12"/>
  <c r="N2334" i="12" s="1"/>
  <c r="T2334" i="12" s="1"/>
  <c r="X2334" i="12" s="1"/>
  <c r="AD2334" i="12" s="1"/>
  <c r="G2330" i="12"/>
  <c r="M2330" i="12" s="1"/>
  <c r="S2330" i="12" s="1"/>
  <c r="W2330" i="12" s="1"/>
  <c r="AC2330" i="12" s="1"/>
  <c r="F2324" i="12"/>
  <c r="L2324" i="12" s="1"/>
  <c r="R2324" i="12" s="1"/>
  <c r="V2324" i="12" s="1"/>
  <c r="AB2324" i="12" s="1"/>
  <c r="H2317" i="12"/>
  <c r="N2317" i="12" s="1"/>
  <c r="T2317" i="12" s="1"/>
  <c r="X2317" i="12" s="1"/>
  <c r="AD2317" i="12" s="1"/>
  <c r="G2313" i="12"/>
  <c r="M2313" i="12" s="1"/>
  <c r="S2313" i="12" s="1"/>
  <c r="W2313" i="12" s="1"/>
  <c r="AC2313" i="12" s="1"/>
  <c r="F2309" i="12"/>
  <c r="L2309" i="12" s="1"/>
  <c r="R2309" i="12" s="1"/>
  <c r="V2309" i="12" s="1"/>
  <c r="AB2309" i="12" s="1"/>
  <c r="H2301" i="12"/>
  <c r="N2301" i="12" s="1"/>
  <c r="T2301" i="12" s="1"/>
  <c r="X2301" i="12" s="1"/>
  <c r="AD2301" i="12" s="1"/>
  <c r="G2298" i="12"/>
  <c r="M2298" i="12" s="1"/>
  <c r="S2298" i="12" s="1"/>
  <c r="W2298" i="12" s="1"/>
  <c r="AC2298" i="12" s="1"/>
  <c r="F2295" i="12"/>
  <c r="L2295" i="12" s="1"/>
  <c r="R2295" i="12" s="1"/>
  <c r="V2295" i="12" s="1"/>
  <c r="AB2295" i="12" s="1"/>
  <c r="H2287" i="12"/>
  <c r="N2287" i="12" s="1"/>
  <c r="T2287" i="12" s="1"/>
  <c r="X2287" i="12" s="1"/>
  <c r="AD2287" i="12" s="1"/>
  <c r="G2283" i="12"/>
  <c r="M2283" i="12" s="1"/>
  <c r="S2283" i="12" s="1"/>
  <c r="W2283" i="12" s="1"/>
  <c r="AC2283" i="12" s="1"/>
  <c r="F2280" i="12"/>
  <c r="L2280" i="12" s="1"/>
  <c r="R2280" i="12" s="1"/>
  <c r="V2280" i="12" s="1"/>
  <c r="AB2280" i="12" s="1"/>
  <c r="H2272" i="12"/>
  <c r="N2272" i="12" s="1"/>
  <c r="T2272" i="12" s="1"/>
  <c r="X2272" i="12" s="1"/>
  <c r="AD2272" i="12" s="1"/>
  <c r="G2268" i="12"/>
  <c r="M2268" i="12" s="1"/>
  <c r="S2268" i="12" s="1"/>
  <c r="W2268" i="12" s="1"/>
  <c r="AC2268" i="12" s="1"/>
  <c r="F2265" i="12"/>
  <c r="L2265" i="12" s="1"/>
  <c r="R2265" i="12" s="1"/>
  <c r="V2265" i="12" s="1"/>
  <c r="AB2265" i="12" s="1"/>
  <c r="H2257" i="12"/>
  <c r="N2257" i="12" s="1"/>
  <c r="T2257" i="12" s="1"/>
  <c r="X2257" i="12" s="1"/>
  <c r="AD2257" i="12" s="1"/>
  <c r="G2253" i="12"/>
  <c r="M2253" i="12" s="1"/>
  <c r="S2253" i="12" s="1"/>
  <c r="W2253" i="12" s="1"/>
  <c r="AC2253" i="12" s="1"/>
  <c r="F2249" i="12"/>
  <c r="L2249" i="12" s="1"/>
  <c r="R2249" i="12" s="1"/>
  <c r="V2249" i="12" s="1"/>
  <c r="AB2249" i="12" s="1"/>
  <c r="F2235" i="12"/>
  <c r="L2235" i="12" s="1"/>
  <c r="R2235" i="12" s="1"/>
  <c r="V2235" i="12" s="1"/>
  <c r="AB2235" i="12" s="1"/>
  <c r="H2227" i="12"/>
  <c r="N2227" i="12" s="1"/>
  <c r="T2227" i="12" s="1"/>
  <c r="X2227" i="12" s="1"/>
  <c r="AD2227" i="12" s="1"/>
  <c r="G2224" i="12"/>
  <c r="M2224" i="12" s="1"/>
  <c r="S2224" i="12" s="1"/>
  <c r="W2224" i="12" s="1"/>
  <c r="AC2224" i="12" s="1"/>
  <c r="F2221" i="12"/>
  <c r="L2221" i="12" s="1"/>
  <c r="R2221" i="12" s="1"/>
  <c r="V2221" i="12" s="1"/>
  <c r="AB2221" i="12" s="1"/>
  <c r="H2214" i="12"/>
  <c r="N2214" i="12" s="1"/>
  <c r="T2214" i="12" s="1"/>
  <c r="X2214" i="12" s="1"/>
  <c r="AD2214" i="12" s="1"/>
  <c r="G2210" i="12"/>
  <c r="M2210" i="12" s="1"/>
  <c r="S2210" i="12" s="1"/>
  <c r="W2210" i="12" s="1"/>
  <c r="AC2210" i="12" s="1"/>
  <c r="F2202" i="12"/>
  <c r="L2202" i="12" s="1"/>
  <c r="R2202" i="12" s="1"/>
  <c r="V2202" i="12" s="1"/>
  <c r="AB2202" i="12" s="1"/>
  <c r="H2190" i="12"/>
  <c r="N2190" i="12" s="1"/>
  <c r="T2190" i="12" s="1"/>
  <c r="X2190" i="12" s="1"/>
  <c r="AD2190" i="12" s="1"/>
  <c r="G2177" i="12"/>
  <c r="M2177" i="12" s="1"/>
  <c r="S2177" i="12" s="1"/>
  <c r="W2177" i="12" s="1"/>
  <c r="AC2177" i="12" s="1"/>
  <c r="F2171" i="12"/>
  <c r="L2171" i="12" s="1"/>
  <c r="R2171" i="12" s="1"/>
  <c r="V2171" i="12" s="1"/>
  <c r="AB2171" i="12" s="1"/>
  <c r="H2159" i="12"/>
  <c r="N2159" i="12" s="1"/>
  <c r="T2159" i="12" s="1"/>
  <c r="X2159" i="12" s="1"/>
  <c r="AD2159" i="12" s="1"/>
  <c r="F2153" i="12"/>
  <c r="L2153" i="12" s="1"/>
  <c r="R2153" i="12" s="1"/>
  <c r="V2153" i="12" s="1"/>
  <c r="AB2153" i="12" s="1"/>
  <c r="H2144" i="12"/>
  <c r="N2144" i="12" s="1"/>
  <c r="T2144" i="12" s="1"/>
  <c r="X2144" i="12" s="1"/>
  <c r="AD2144" i="12" s="1"/>
  <c r="G2139" i="12"/>
  <c r="M2139" i="12" s="1"/>
  <c r="S2139" i="12" s="1"/>
  <c r="W2139" i="12" s="1"/>
  <c r="AC2139" i="12" s="1"/>
  <c r="F2135" i="12"/>
  <c r="L2135" i="12" s="1"/>
  <c r="R2135" i="12" s="1"/>
  <c r="V2135" i="12" s="1"/>
  <c r="AB2135" i="12" s="1"/>
  <c r="H2128" i="12"/>
  <c r="N2128" i="12" s="1"/>
  <c r="T2128" i="12" s="1"/>
  <c r="X2128" i="12" s="1"/>
  <c r="AD2128" i="12" s="1"/>
  <c r="G2125" i="12"/>
  <c r="M2125" i="12" s="1"/>
  <c r="S2125" i="12" s="1"/>
  <c r="W2125" i="12" s="1"/>
  <c r="AC2125" i="12" s="1"/>
  <c r="F2122" i="12"/>
  <c r="L2122" i="12" s="1"/>
  <c r="R2122" i="12" s="1"/>
  <c r="V2122" i="12" s="1"/>
  <c r="AB2122" i="12" s="1"/>
  <c r="H2111" i="12"/>
  <c r="N2111" i="12" s="1"/>
  <c r="T2111" i="12" s="1"/>
  <c r="X2111" i="12" s="1"/>
  <c r="AD2111" i="12" s="1"/>
  <c r="G2106" i="12"/>
  <c r="M2106" i="12" s="1"/>
  <c r="S2106" i="12" s="1"/>
  <c r="W2106" i="12" s="1"/>
  <c r="AC2106" i="12" s="1"/>
  <c r="F2103" i="12"/>
  <c r="L2103" i="12" s="1"/>
  <c r="R2103" i="12" s="1"/>
  <c r="V2103" i="12" s="1"/>
  <c r="AB2103" i="12" s="1"/>
  <c r="H2090" i="12"/>
  <c r="N2090" i="12" s="1"/>
  <c r="T2090" i="12" s="1"/>
  <c r="X2090" i="12" s="1"/>
  <c r="AD2090" i="12" s="1"/>
  <c r="G2084" i="12"/>
  <c r="M2084" i="12" s="1"/>
  <c r="S2084" i="12" s="1"/>
  <c r="W2084" i="12" s="1"/>
  <c r="AC2084" i="12" s="1"/>
  <c r="F2080" i="12"/>
  <c r="L2080" i="12" s="1"/>
  <c r="R2080" i="12" s="1"/>
  <c r="V2080" i="12" s="1"/>
  <c r="AB2080" i="12" s="1"/>
  <c r="H2070" i="12"/>
  <c r="N2070" i="12" s="1"/>
  <c r="T2070" i="12" s="1"/>
  <c r="X2070" i="12" s="1"/>
  <c r="AD2070" i="12" s="1"/>
  <c r="G2066" i="12"/>
  <c r="M2066" i="12" s="1"/>
  <c r="S2066" i="12" s="1"/>
  <c r="W2066" i="12" s="1"/>
  <c r="AC2066" i="12" s="1"/>
  <c r="F2063" i="12"/>
  <c r="L2063" i="12" s="1"/>
  <c r="R2063" i="12" s="1"/>
  <c r="V2063" i="12" s="1"/>
  <c r="AB2063" i="12" s="1"/>
  <c r="H2052" i="12"/>
  <c r="N2052" i="12" s="1"/>
  <c r="T2052" i="12" s="1"/>
  <c r="X2052" i="12" s="1"/>
  <c r="AD2052" i="12" s="1"/>
  <c r="G2046" i="12"/>
  <c r="M2046" i="12" s="1"/>
  <c r="S2046" i="12" s="1"/>
  <c r="W2046" i="12" s="1"/>
  <c r="AC2046" i="12" s="1"/>
  <c r="F2038" i="12"/>
  <c r="L2038" i="12" s="1"/>
  <c r="R2038" i="12" s="1"/>
  <c r="V2038" i="12" s="1"/>
  <c r="AB2038" i="12" s="1"/>
  <c r="H2029" i="12"/>
  <c r="N2029" i="12" s="1"/>
  <c r="T2029" i="12" s="1"/>
  <c r="X2029" i="12" s="1"/>
  <c r="AD2029" i="12" s="1"/>
  <c r="G2026" i="12"/>
  <c r="M2026" i="12" s="1"/>
  <c r="S2026" i="12" s="1"/>
  <c r="W2026" i="12" s="1"/>
  <c r="AC2026" i="12" s="1"/>
  <c r="F2022" i="12"/>
  <c r="L2022" i="12" s="1"/>
  <c r="R2022" i="12" s="1"/>
  <c r="V2022" i="12" s="1"/>
  <c r="AB2022" i="12" s="1"/>
  <c r="H2008" i="12"/>
  <c r="N2008" i="12" s="1"/>
  <c r="T2008" i="12" s="1"/>
  <c r="X2008" i="12" s="1"/>
  <c r="AD2008" i="12" s="1"/>
  <c r="G2005" i="12"/>
  <c r="M2005" i="12" s="1"/>
  <c r="S2005" i="12" s="1"/>
  <c r="W2005" i="12" s="1"/>
  <c r="AC2005" i="12" s="1"/>
  <c r="F2002" i="12"/>
  <c r="L2002" i="12" s="1"/>
  <c r="R2002" i="12" s="1"/>
  <c r="V2002" i="12" s="1"/>
  <c r="AB2002" i="12" s="1"/>
  <c r="H1991" i="12"/>
  <c r="N1991" i="12" s="1"/>
  <c r="T1991" i="12" s="1"/>
  <c r="X1991" i="12" s="1"/>
  <c r="AD1991" i="12" s="1"/>
  <c r="G1986" i="12"/>
  <c r="M1986" i="12" s="1"/>
  <c r="S1986" i="12" s="1"/>
  <c r="W1986" i="12" s="1"/>
  <c r="AC1986" i="12" s="1"/>
  <c r="F1981" i="12"/>
  <c r="L1981" i="12" s="1"/>
  <c r="R1981" i="12" s="1"/>
  <c r="V1981" i="12" s="1"/>
  <c r="AB1981" i="12" s="1"/>
  <c r="H1968" i="12"/>
  <c r="N1968" i="12" s="1"/>
  <c r="T1968" i="12" s="1"/>
  <c r="X1968" i="12" s="1"/>
  <c r="AD1968" i="12" s="1"/>
  <c r="G1963" i="12"/>
  <c r="M1963" i="12" s="1"/>
  <c r="S1963" i="12" s="1"/>
  <c r="W1963" i="12" s="1"/>
  <c r="AC1963" i="12" s="1"/>
  <c r="F1953" i="12"/>
  <c r="L1953" i="12" s="1"/>
  <c r="R1953" i="12" s="1"/>
  <c r="V1953" i="12" s="1"/>
  <c r="AB1953" i="12" s="1"/>
  <c r="H1946" i="12"/>
  <c r="N1946" i="12" s="1"/>
  <c r="T1946" i="12" s="1"/>
  <c r="X1946" i="12" s="1"/>
  <c r="AD1946" i="12" s="1"/>
  <c r="G1943" i="12"/>
  <c r="M1943" i="12" s="1"/>
  <c r="S1943" i="12" s="1"/>
  <c r="W1943" i="12" s="1"/>
  <c r="AC1943" i="12" s="1"/>
  <c r="F1937" i="12"/>
  <c r="L1937" i="12" s="1"/>
  <c r="R1937" i="12" s="1"/>
  <c r="V1937" i="12" s="1"/>
  <c r="AB1937" i="12" s="1"/>
  <c r="H1927" i="12"/>
  <c r="N1927" i="12" s="1"/>
  <c r="T1927" i="12" s="1"/>
  <c r="X1927" i="12" s="1"/>
  <c r="AD1927" i="12" s="1"/>
  <c r="G1922" i="12"/>
  <c r="M1922" i="12" s="1"/>
  <c r="S1922" i="12" s="1"/>
  <c r="W1922" i="12" s="1"/>
  <c r="AC1922" i="12" s="1"/>
  <c r="F1918" i="12"/>
  <c r="L1918" i="12" s="1"/>
  <c r="R1918" i="12" s="1"/>
  <c r="V1918" i="12" s="1"/>
  <c r="AB1918" i="12" s="1"/>
  <c r="H1907" i="12"/>
  <c r="N1907" i="12" s="1"/>
  <c r="T1907" i="12" s="1"/>
  <c r="X1907" i="12" s="1"/>
  <c r="AD1907" i="12" s="1"/>
  <c r="G1901" i="12"/>
  <c r="M1901" i="12" s="1"/>
  <c r="S1901" i="12" s="1"/>
  <c r="W1901" i="12" s="1"/>
  <c r="AC1901" i="12" s="1"/>
  <c r="F1897" i="12"/>
  <c r="L1897" i="12" s="1"/>
  <c r="R1897" i="12" s="1"/>
  <c r="V1897" i="12" s="1"/>
  <c r="AB1897" i="12" s="1"/>
  <c r="H1888" i="12"/>
  <c r="N1888" i="12" s="1"/>
  <c r="T1888" i="12" s="1"/>
  <c r="X1888" i="12" s="1"/>
  <c r="AD1888" i="12" s="1"/>
  <c r="G1883" i="12"/>
  <c r="M1883" i="12" s="1"/>
  <c r="S1883" i="12" s="1"/>
  <c r="W1883" i="12" s="1"/>
  <c r="AC1883" i="12" s="1"/>
  <c r="F1878" i="12"/>
  <c r="L1878" i="12" s="1"/>
  <c r="R1878" i="12" s="1"/>
  <c r="V1878" i="12" s="1"/>
  <c r="AB1878" i="12" s="1"/>
  <c r="H1870" i="12"/>
  <c r="N1870" i="12" s="1"/>
  <c r="T1870" i="12" s="1"/>
  <c r="X1870" i="12" s="1"/>
  <c r="AD1870" i="12" s="1"/>
  <c r="G1866" i="12"/>
  <c r="M1866" i="12" s="1"/>
  <c r="S1866" i="12" s="1"/>
  <c r="W1866" i="12" s="1"/>
  <c r="AC1866" i="12" s="1"/>
  <c r="F1862" i="12"/>
  <c r="L1862" i="12" s="1"/>
  <c r="R1862" i="12" s="1"/>
  <c r="V1862" i="12" s="1"/>
  <c r="AB1862" i="12" s="1"/>
  <c r="H1854" i="12"/>
  <c r="N1854" i="12" s="1"/>
  <c r="T1854" i="12" s="1"/>
  <c r="X1854" i="12" s="1"/>
  <c r="AD1854" i="12" s="1"/>
  <c r="G1850" i="12"/>
  <c r="M1850" i="12" s="1"/>
  <c r="S1850" i="12" s="1"/>
  <c r="W1850" i="12" s="1"/>
  <c r="AC1850" i="12" s="1"/>
  <c r="F1846" i="12"/>
  <c r="L1846" i="12" s="1"/>
  <c r="R1846" i="12" s="1"/>
  <c r="V1846" i="12" s="1"/>
  <c r="AB1846" i="12" s="1"/>
  <c r="H1838" i="12"/>
  <c r="N1838" i="12" s="1"/>
  <c r="T1838" i="12" s="1"/>
  <c r="X1838" i="12" s="1"/>
  <c r="AD1838" i="12" s="1"/>
  <c r="G1834" i="12"/>
  <c r="M1834" i="12" s="1"/>
  <c r="S1834" i="12" s="1"/>
  <c r="W1834" i="12" s="1"/>
  <c r="AC1834" i="12" s="1"/>
  <c r="F1823" i="12"/>
  <c r="L1823" i="12" s="1"/>
  <c r="R1823" i="12" s="1"/>
  <c r="V1823" i="12" s="1"/>
  <c r="AB1823" i="12" s="1"/>
  <c r="H1816" i="12"/>
  <c r="N1816" i="12" s="1"/>
  <c r="T1816" i="12" s="1"/>
  <c r="X1816" i="12" s="1"/>
  <c r="AD1816" i="12" s="1"/>
  <c r="G1813" i="12"/>
  <c r="M1813" i="12" s="1"/>
  <c r="S1813" i="12" s="1"/>
  <c r="W1813" i="12" s="1"/>
  <c r="AC1813" i="12" s="1"/>
  <c r="F1800" i="12"/>
  <c r="L1800" i="12" s="1"/>
  <c r="R1800" i="12" s="1"/>
  <c r="V1800" i="12" s="1"/>
  <c r="AB1800" i="12" s="1"/>
  <c r="H1793" i="12"/>
  <c r="N1793" i="12" s="1"/>
  <c r="T1793" i="12" s="1"/>
  <c r="X1793" i="12" s="1"/>
  <c r="AD1793" i="12" s="1"/>
  <c r="G1786" i="12"/>
  <c r="M1786" i="12" s="1"/>
  <c r="S1786" i="12" s="1"/>
  <c r="W1786" i="12" s="1"/>
  <c r="AC1786" i="12" s="1"/>
  <c r="F1782" i="12"/>
  <c r="L1782" i="12" s="1"/>
  <c r="R1782" i="12" s="1"/>
  <c r="V1782" i="12" s="1"/>
  <c r="AB1782" i="12" s="1"/>
  <c r="H1774" i="12"/>
  <c r="N1774" i="12" s="1"/>
  <c r="T1774" i="12" s="1"/>
  <c r="X1774" i="12" s="1"/>
  <c r="AD1774" i="12" s="1"/>
  <c r="G1766" i="12"/>
  <c r="M1766" i="12" s="1"/>
  <c r="S1766" i="12" s="1"/>
  <c r="W1766" i="12" s="1"/>
  <c r="AC1766" i="12" s="1"/>
  <c r="F1762" i="12"/>
  <c r="L1762" i="12" s="1"/>
  <c r="R1762" i="12" s="1"/>
  <c r="V1762" i="12" s="1"/>
  <c r="AB1762" i="12" s="1"/>
  <c r="H1745" i="12"/>
  <c r="N1745" i="12" s="1"/>
  <c r="T1745" i="12" s="1"/>
  <c r="X1745" i="12" s="1"/>
  <c r="AD1745" i="12" s="1"/>
  <c r="G1742" i="12"/>
  <c r="M1742" i="12" s="1"/>
  <c r="S1742" i="12" s="1"/>
  <c r="W1742" i="12" s="1"/>
  <c r="AC1742" i="12" s="1"/>
  <c r="F1738" i="12"/>
  <c r="L1738" i="12" s="1"/>
  <c r="R1738" i="12" s="1"/>
  <c r="V1738" i="12" s="1"/>
  <c r="AB1738" i="12" s="1"/>
  <c r="H1732" i="12"/>
  <c r="N1732" i="12" s="1"/>
  <c r="T1732" i="12" s="1"/>
  <c r="X1732" i="12" s="1"/>
  <c r="AD1732" i="12" s="1"/>
  <c r="G1726" i="12"/>
  <c r="M1726" i="12" s="1"/>
  <c r="S1726" i="12" s="1"/>
  <c r="W1726" i="12" s="1"/>
  <c r="AC1726" i="12" s="1"/>
  <c r="F1723" i="12"/>
  <c r="L1723" i="12" s="1"/>
  <c r="R1723" i="12" s="1"/>
  <c r="V1723" i="12" s="1"/>
  <c r="AB1723" i="12" s="1"/>
  <c r="H1707" i="12"/>
  <c r="N1707" i="12" s="1"/>
  <c r="T1707" i="12" s="1"/>
  <c r="X1707" i="12" s="1"/>
  <c r="AD1707" i="12" s="1"/>
  <c r="G1702" i="12"/>
  <c r="M1702" i="12" s="1"/>
  <c r="S1702" i="12" s="1"/>
  <c r="W1702" i="12" s="1"/>
  <c r="AC1702" i="12" s="1"/>
  <c r="F1694" i="12"/>
  <c r="L1694" i="12" s="1"/>
  <c r="R1694" i="12" s="1"/>
  <c r="V1694" i="12" s="1"/>
  <c r="AB1694" i="12" s="1"/>
  <c r="H1683" i="12"/>
  <c r="N1683" i="12" s="1"/>
  <c r="T1683" i="12" s="1"/>
  <c r="X1683" i="12" s="1"/>
  <c r="AD1683" i="12" s="1"/>
  <c r="G1678" i="12"/>
  <c r="M1678" i="12" s="1"/>
  <c r="S1678" i="12" s="1"/>
  <c r="W1678" i="12" s="1"/>
  <c r="AC1678" i="12" s="1"/>
  <c r="F1674" i="12"/>
  <c r="L1674" i="12" s="1"/>
  <c r="R1674" i="12" s="1"/>
  <c r="V1674" i="12" s="1"/>
  <c r="AB1674" i="12" s="1"/>
  <c r="H1668" i="12"/>
  <c r="N1668" i="12" s="1"/>
  <c r="T1668" i="12" s="1"/>
  <c r="X1668" i="12" s="1"/>
  <c r="AD1668" i="12" s="1"/>
  <c r="G1663" i="12"/>
  <c r="M1663" i="12" s="1"/>
  <c r="S1663" i="12" s="1"/>
  <c r="W1663" i="12" s="1"/>
  <c r="AC1663" i="12" s="1"/>
  <c r="F1656" i="12"/>
  <c r="L1656" i="12" s="1"/>
  <c r="R1656" i="12" s="1"/>
  <c r="V1656" i="12" s="1"/>
  <c r="AB1656" i="12" s="1"/>
  <c r="H1647" i="12"/>
  <c r="N1647" i="12" s="1"/>
  <c r="T1647" i="12" s="1"/>
  <c r="X1647" i="12" s="1"/>
  <c r="AD1647" i="12" s="1"/>
  <c r="G1642" i="12"/>
  <c r="M1642" i="12" s="1"/>
  <c r="S1642" i="12" s="1"/>
  <c r="W1642" i="12" s="1"/>
  <c r="AC1642" i="12" s="1"/>
  <c r="F1637" i="12"/>
  <c r="L1637" i="12" s="1"/>
  <c r="R1637" i="12" s="1"/>
  <c r="V1637" i="12" s="1"/>
  <c r="AB1637" i="12" s="1"/>
  <c r="H1626" i="12"/>
  <c r="N1626" i="12" s="1"/>
  <c r="T1626" i="12" s="1"/>
  <c r="X1626" i="12" s="1"/>
  <c r="AD1626" i="12" s="1"/>
  <c r="G1622" i="12"/>
  <c r="M1622" i="12" s="1"/>
  <c r="S1622" i="12" s="1"/>
  <c r="W1622" i="12" s="1"/>
  <c r="AC1622" i="12" s="1"/>
  <c r="F1613" i="12"/>
  <c r="L1613" i="12" s="1"/>
  <c r="R1613" i="12" s="1"/>
  <c r="V1613" i="12" s="1"/>
  <c r="AB1613" i="12" s="1"/>
  <c r="H1591" i="12"/>
  <c r="N1591" i="12" s="1"/>
  <c r="T1591" i="12" s="1"/>
  <c r="X1591" i="12" s="1"/>
  <c r="AD1591" i="12" s="1"/>
  <c r="G1582" i="12"/>
  <c r="M1582" i="12" s="1"/>
  <c r="S1582" i="12" s="1"/>
  <c r="W1582" i="12" s="1"/>
  <c r="AC1582" i="12" s="1"/>
  <c r="F1578" i="12"/>
  <c r="L1578" i="12" s="1"/>
  <c r="R1578" i="12" s="1"/>
  <c r="V1578" i="12" s="1"/>
  <c r="AB1578" i="12" s="1"/>
  <c r="H1570" i="12"/>
  <c r="N1570" i="12" s="1"/>
  <c r="T1570" i="12" s="1"/>
  <c r="X1570" i="12" s="1"/>
  <c r="AD1570" i="12" s="1"/>
  <c r="G1567" i="12"/>
  <c r="M1567" i="12" s="1"/>
  <c r="S1567" i="12" s="1"/>
  <c r="W1567" i="12" s="1"/>
  <c r="AC1567" i="12" s="1"/>
  <c r="F1562" i="12"/>
  <c r="L1562" i="12" s="1"/>
  <c r="R1562" i="12" s="1"/>
  <c r="V1562" i="12" s="1"/>
  <c r="AB1562" i="12" s="1"/>
  <c r="H1550" i="12"/>
  <c r="N1550" i="12" s="1"/>
  <c r="T1550" i="12" s="1"/>
  <c r="X1550" i="12" s="1"/>
  <c r="AD1550" i="12" s="1"/>
  <c r="G1542" i="12"/>
  <c r="M1542" i="12" s="1"/>
  <c r="S1542" i="12" s="1"/>
  <c r="W1542" i="12" s="1"/>
  <c r="AC1542" i="12" s="1"/>
  <c r="F1538" i="12"/>
  <c r="L1538" i="12" s="1"/>
  <c r="R1538" i="12" s="1"/>
  <c r="V1538" i="12" s="1"/>
  <c r="AB1538" i="12" s="1"/>
  <c r="H1530" i="12"/>
  <c r="N1530" i="12" s="1"/>
  <c r="T1530" i="12" s="1"/>
  <c r="X1530" i="12" s="1"/>
  <c r="AD1530" i="12" s="1"/>
  <c r="G1523" i="12"/>
  <c r="M1523" i="12" s="1"/>
  <c r="S1523" i="12" s="1"/>
  <c r="W1523" i="12" s="1"/>
  <c r="AC1523" i="12" s="1"/>
  <c r="F1519" i="12"/>
  <c r="L1519" i="12" s="1"/>
  <c r="R1519" i="12" s="1"/>
  <c r="V1519" i="12" s="1"/>
  <c r="AB1519" i="12" s="1"/>
  <c r="H1506" i="12"/>
  <c r="N1506" i="12" s="1"/>
  <c r="T1506" i="12" s="1"/>
  <c r="X1506" i="12" s="1"/>
  <c r="AD1506" i="12" s="1"/>
  <c r="G1502" i="12"/>
  <c r="M1502" i="12" s="1"/>
  <c r="S1502" i="12" s="1"/>
  <c r="W1502" i="12" s="1"/>
  <c r="AC1502" i="12" s="1"/>
  <c r="F1498" i="12"/>
  <c r="L1498" i="12" s="1"/>
  <c r="R1498" i="12" s="1"/>
  <c r="V1498" i="12" s="1"/>
  <c r="AB1498" i="12" s="1"/>
  <c r="H1484" i="12"/>
  <c r="N1484" i="12" s="1"/>
  <c r="T1484" i="12" s="1"/>
  <c r="X1484" i="12" s="1"/>
  <c r="AD1484" i="12" s="1"/>
  <c r="G1476" i="12"/>
  <c r="M1476" i="12" s="1"/>
  <c r="S1476" i="12" s="1"/>
  <c r="W1476" i="12" s="1"/>
  <c r="AC1476" i="12" s="1"/>
  <c r="F1472" i="12"/>
  <c r="L1472" i="12" s="1"/>
  <c r="R1472" i="12" s="1"/>
  <c r="V1472" i="12" s="1"/>
  <c r="AB1472" i="12" s="1"/>
  <c r="H1443" i="12"/>
  <c r="N1443" i="12" s="1"/>
  <c r="T1443" i="12" s="1"/>
  <c r="X1443" i="12" s="1"/>
  <c r="AD1443" i="12" s="1"/>
  <c r="G1439" i="12"/>
  <c r="M1439" i="12" s="1"/>
  <c r="S1439" i="12" s="1"/>
  <c r="W1439" i="12" s="1"/>
  <c r="AC1439" i="12" s="1"/>
  <c r="F1435" i="12"/>
  <c r="L1435" i="12" s="1"/>
  <c r="R1435" i="12" s="1"/>
  <c r="V1435" i="12" s="1"/>
  <c r="AB1435" i="12" s="1"/>
  <c r="H1428" i="12"/>
  <c r="N1428" i="12" s="1"/>
  <c r="T1428" i="12" s="1"/>
  <c r="X1428" i="12" s="1"/>
  <c r="AD1428" i="12" s="1"/>
  <c r="H1370" i="12"/>
  <c r="N1370" i="12" s="1"/>
  <c r="T1370" i="12" s="1"/>
  <c r="X1370" i="12" s="1"/>
  <c r="AD1370" i="12" s="1"/>
  <c r="G1352" i="12"/>
  <c r="M1352" i="12" s="1"/>
  <c r="S1352" i="12" s="1"/>
  <c r="W1352" i="12" s="1"/>
  <c r="AC1352" i="12" s="1"/>
  <c r="F1344" i="12"/>
  <c r="L1344" i="12" s="1"/>
  <c r="R1344" i="12" s="1"/>
  <c r="V1344" i="12" s="1"/>
  <c r="AB1344" i="12" s="1"/>
  <c r="H1336" i="12"/>
  <c r="N1336" i="12" s="1"/>
  <c r="T1336" i="12" s="1"/>
  <c r="X1336" i="12" s="1"/>
  <c r="AD1336" i="12" s="1"/>
  <c r="G1332" i="12"/>
  <c r="M1332" i="12" s="1"/>
  <c r="S1332" i="12" s="1"/>
  <c r="W1332" i="12" s="1"/>
  <c r="AC1332" i="12" s="1"/>
  <c r="F1328" i="12"/>
  <c r="L1328" i="12" s="1"/>
  <c r="R1328" i="12" s="1"/>
  <c r="V1328" i="12" s="1"/>
  <c r="AB1328" i="12" s="1"/>
  <c r="H1320" i="12"/>
  <c r="N1320" i="12" s="1"/>
  <c r="T1320" i="12" s="1"/>
  <c r="X1320" i="12" s="1"/>
  <c r="AD1320" i="12" s="1"/>
  <c r="G1316" i="12"/>
  <c r="M1316" i="12" s="1"/>
  <c r="S1316" i="12" s="1"/>
  <c r="W1316" i="12" s="1"/>
  <c r="AC1316" i="12" s="1"/>
  <c r="F1312" i="12"/>
  <c r="L1312" i="12" s="1"/>
  <c r="R1312" i="12" s="1"/>
  <c r="V1312" i="12" s="1"/>
  <c r="AB1312" i="12" s="1"/>
  <c r="H1304" i="12"/>
  <c r="N1304" i="12" s="1"/>
  <c r="T1304" i="12" s="1"/>
  <c r="X1304" i="12" s="1"/>
  <c r="AD1304" i="12" s="1"/>
  <c r="G1300" i="12"/>
  <c r="M1300" i="12" s="1"/>
  <c r="S1300" i="12" s="1"/>
  <c r="W1300" i="12" s="1"/>
  <c r="AC1300" i="12" s="1"/>
  <c r="F1296" i="12"/>
  <c r="L1296" i="12" s="1"/>
  <c r="R1296" i="12" s="1"/>
  <c r="V1296" i="12" s="1"/>
  <c r="AB1296" i="12" s="1"/>
  <c r="H1284" i="12"/>
  <c r="N1284" i="12" s="1"/>
  <c r="T1284" i="12" s="1"/>
  <c r="X1284" i="12" s="1"/>
  <c r="AD1284" i="12" s="1"/>
  <c r="G1280" i="12"/>
  <c r="M1280" i="12" s="1"/>
  <c r="S1280" i="12" s="1"/>
  <c r="W1280" i="12" s="1"/>
  <c r="AC1280" i="12" s="1"/>
  <c r="F1276" i="12"/>
  <c r="L1276" i="12" s="1"/>
  <c r="R1276" i="12" s="1"/>
  <c r="V1276" i="12" s="1"/>
  <c r="AB1276" i="12" s="1"/>
  <c r="H1268" i="12"/>
  <c r="N1268" i="12" s="1"/>
  <c r="T1268" i="12" s="1"/>
  <c r="X1268" i="12" s="1"/>
  <c r="AD1268" i="12" s="1"/>
  <c r="G1260" i="12"/>
  <c r="M1260" i="12" s="1"/>
  <c r="S1260" i="12" s="1"/>
  <c r="W1260" i="12" s="1"/>
  <c r="AC1260" i="12" s="1"/>
  <c r="F1256" i="12"/>
  <c r="L1256" i="12" s="1"/>
  <c r="R1256" i="12" s="1"/>
  <c r="V1256" i="12" s="1"/>
  <c r="AB1256" i="12" s="1"/>
  <c r="H1234" i="12"/>
  <c r="N1234" i="12" s="1"/>
  <c r="T1234" i="12" s="1"/>
  <c r="X1234" i="12" s="1"/>
  <c r="AD1234" i="12" s="1"/>
  <c r="G1229" i="12"/>
  <c r="M1229" i="12" s="1"/>
  <c r="S1229" i="12" s="1"/>
  <c r="W1229" i="12" s="1"/>
  <c r="AC1229" i="12" s="1"/>
  <c r="F1211" i="12"/>
  <c r="L1211" i="12" s="1"/>
  <c r="R1211" i="12" s="1"/>
  <c r="V1211" i="12" s="1"/>
  <c r="AB1211" i="12" s="1"/>
  <c r="H1195" i="12"/>
  <c r="N1195" i="12" s="1"/>
  <c r="T1195" i="12" s="1"/>
  <c r="X1195" i="12" s="1"/>
  <c r="AD1195" i="12" s="1"/>
  <c r="G1187" i="12"/>
  <c r="M1187" i="12" s="1"/>
  <c r="S1187" i="12" s="1"/>
  <c r="W1187" i="12" s="1"/>
  <c r="AC1187" i="12" s="1"/>
  <c r="F1182" i="12"/>
  <c r="L1182" i="12" s="1"/>
  <c r="R1182" i="12" s="1"/>
  <c r="V1182" i="12" s="1"/>
  <c r="AB1182" i="12" s="1"/>
  <c r="H1174" i="12"/>
  <c r="N1174" i="12" s="1"/>
  <c r="T1174" i="12" s="1"/>
  <c r="X1174" i="12" s="1"/>
  <c r="AD1174" i="12" s="1"/>
  <c r="G1170" i="12"/>
  <c r="M1170" i="12" s="1"/>
  <c r="S1170" i="12" s="1"/>
  <c r="W1170" i="12" s="1"/>
  <c r="AC1170" i="12" s="1"/>
  <c r="F1163" i="12"/>
  <c r="L1163" i="12" s="1"/>
  <c r="R1163" i="12" s="1"/>
  <c r="V1163" i="12" s="1"/>
  <c r="AB1163" i="12" s="1"/>
  <c r="H1151" i="12"/>
  <c r="N1151" i="12" s="1"/>
  <c r="T1151" i="12" s="1"/>
  <c r="X1151" i="12" s="1"/>
  <c r="AD1151" i="12" s="1"/>
  <c r="G1146" i="12"/>
  <c r="M1146" i="12" s="1"/>
  <c r="S1146" i="12" s="1"/>
  <c r="W1146" i="12" s="1"/>
  <c r="AC1146" i="12" s="1"/>
  <c r="F1127" i="12"/>
  <c r="L1127" i="12" s="1"/>
  <c r="R1127" i="12" s="1"/>
  <c r="V1127" i="12" s="1"/>
  <c r="AB1127" i="12" s="1"/>
  <c r="H1117" i="12"/>
  <c r="N1117" i="12" s="1"/>
  <c r="T1117" i="12" s="1"/>
  <c r="X1117" i="12" s="1"/>
  <c r="AD1117" i="12" s="1"/>
  <c r="G1114" i="12"/>
  <c r="M1114" i="12" s="1"/>
  <c r="S1114" i="12" s="1"/>
  <c r="W1114" i="12" s="1"/>
  <c r="AC1114" i="12" s="1"/>
  <c r="F1108" i="12"/>
  <c r="L1108" i="12" s="1"/>
  <c r="R1108" i="12" s="1"/>
  <c r="V1108" i="12" s="1"/>
  <c r="AB1108" i="12" s="1"/>
  <c r="H1100" i="12"/>
  <c r="N1100" i="12" s="1"/>
  <c r="T1100" i="12" s="1"/>
  <c r="X1100" i="12" s="1"/>
  <c r="AD1100" i="12" s="1"/>
  <c r="G1092" i="12"/>
  <c r="M1092" i="12" s="1"/>
  <c r="S1092" i="12" s="1"/>
  <c r="W1092" i="12" s="1"/>
  <c r="AC1092" i="12" s="1"/>
  <c r="F1069" i="12"/>
  <c r="L1069" i="12" s="1"/>
  <c r="R1069" i="12" s="1"/>
  <c r="V1069" i="12" s="1"/>
  <c r="AB1069" i="12" s="1"/>
  <c r="H1048" i="12"/>
  <c r="N1048" i="12" s="1"/>
  <c r="T1048" i="12" s="1"/>
  <c r="X1048" i="12" s="1"/>
  <c r="AD1048" i="12" s="1"/>
  <c r="G1044" i="12"/>
  <c r="M1044" i="12" s="1"/>
  <c r="S1044" i="12" s="1"/>
  <c r="W1044" i="12" s="1"/>
  <c r="AC1044" i="12" s="1"/>
  <c r="F1036" i="12"/>
  <c r="L1036" i="12" s="1"/>
  <c r="R1036" i="12" s="1"/>
  <c r="V1036" i="12" s="1"/>
  <c r="AB1036" i="12" s="1"/>
  <c r="H1012" i="12"/>
  <c r="N1012" i="12" s="1"/>
  <c r="T1012" i="12" s="1"/>
  <c r="X1012" i="12" s="1"/>
  <c r="AD1012" i="12" s="1"/>
  <c r="G1008" i="12"/>
  <c r="M1008" i="12" s="1"/>
  <c r="S1008" i="12" s="1"/>
  <c r="W1008" i="12" s="1"/>
  <c r="AC1008" i="12" s="1"/>
  <c r="F979" i="12"/>
  <c r="L979" i="12" s="1"/>
  <c r="R979" i="12" s="1"/>
  <c r="V979" i="12" s="1"/>
  <c r="AB979" i="12" s="1"/>
  <c r="F965" i="12"/>
  <c r="L965" i="12" s="1"/>
  <c r="R965" i="12" s="1"/>
  <c r="V965" i="12" s="1"/>
  <c r="AB965" i="12" s="1"/>
  <c r="H953" i="12"/>
  <c r="N953" i="12" s="1"/>
  <c r="T953" i="12" s="1"/>
  <c r="X953" i="12" s="1"/>
  <c r="AD953" i="12" s="1"/>
  <c r="G949" i="12"/>
  <c r="M949" i="12" s="1"/>
  <c r="S949" i="12" s="1"/>
  <c r="W949" i="12" s="1"/>
  <c r="AC949" i="12" s="1"/>
  <c r="F945" i="12"/>
  <c r="L945" i="12" s="1"/>
  <c r="R945" i="12" s="1"/>
  <c r="V945" i="12" s="1"/>
  <c r="AB945" i="12" s="1"/>
  <c r="H929" i="12"/>
  <c r="N929" i="12" s="1"/>
  <c r="T929" i="12" s="1"/>
  <c r="X929" i="12" s="1"/>
  <c r="AD929" i="12" s="1"/>
  <c r="G921" i="12"/>
  <c r="M921" i="12" s="1"/>
  <c r="S921" i="12" s="1"/>
  <c r="W921" i="12" s="1"/>
  <c r="AC921" i="12" s="1"/>
  <c r="F911" i="12"/>
  <c r="L911" i="12" s="1"/>
  <c r="R911" i="12" s="1"/>
  <c r="V911" i="12" s="1"/>
  <c r="AB911" i="12" s="1"/>
  <c r="H887" i="12"/>
  <c r="N887" i="12" s="1"/>
  <c r="T887" i="12" s="1"/>
  <c r="X887" i="12" s="1"/>
  <c r="AD887" i="12" s="1"/>
  <c r="G879" i="12"/>
  <c r="M879" i="12" s="1"/>
  <c r="S879" i="12" s="1"/>
  <c r="W879" i="12" s="1"/>
  <c r="AC879" i="12" s="1"/>
  <c r="F875" i="12"/>
  <c r="L875" i="12" s="1"/>
  <c r="R875" i="12" s="1"/>
  <c r="V875" i="12" s="1"/>
  <c r="AB875" i="12" s="1"/>
  <c r="H867" i="12"/>
  <c r="N867" i="12" s="1"/>
  <c r="T867" i="12" s="1"/>
  <c r="X867" i="12" s="1"/>
  <c r="AD867" i="12" s="1"/>
  <c r="G845" i="12"/>
  <c r="M845" i="12" s="1"/>
  <c r="S845" i="12" s="1"/>
  <c r="W845" i="12" s="1"/>
  <c r="AC845" i="12" s="1"/>
  <c r="F841" i="12"/>
  <c r="L841" i="12" s="1"/>
  <c r="R841" i="12" s="1"/>
  <c r="V841" i="12" s="1"/>
  <c r="AB841" i="12" s="1"/>
  <c r="H833" i="12"/>
  <c r="N833" i="12" s="1"/>
  <c r="T833" i="12" s="1"/>
  <c r="X833" i="12" s="1"/>
  <c r="AD833" i="12" s="1"/>
  <c r="G830" i="12"/>
  <c r="M830" i="12" s="1"/>
  <c r="S830" i="12" s="1"/>
  <c r="W830" i="12" s="1"/>
  <c r="AC830" i="12" s="1"/>
  <c r="F824" i="12"/>
  <c r="L824" i="12" s="1"/>
  <c r="R824" i="12" s="1"/>
  <c r="V824" i="12" s="1"/>
  <c r="AB824" i="12" s="1"/>
  <c r="F801" i="12"/>
  <c r="L801" i="12" s="1"/>
  <c r="R801" i="12" s="1"/>
  <c r="V801" i="12" s="1"/>
  <c r="AB801" i="12" s="1"/>
  <c r="G791" i="12"/>
  <c r="M791" i="12" s="1"/>
  <c r="S791" i="12" s="1"/>
  <c r="W791" i="12" s="1"/>
  <c r="AC791" i="12" s="1"/>
  <c r="H780" i="12"/>
  <c r="N780" i="12" s="1"/>
  <c r="T780" i="12" s="1"/>
  <c r="X780" i="12" s="1"/>
  <c r="AD780" i="12" s="1"/>
  <c r="H768" i="12"/>
  <c r="N768" i="12" s="1"/>
  <c r="T768" i="12" s="1"/>
  <c r="X768" i="12" s="1"/>
  <c r="AD768" i="12" s="1"/>
  <c r="G761" i="12"/>
  <c r="M761" i="12" s="1"/>
  <c r="S761" i="12" s="1"/>
  <c r="W761" i="12" s="1"/>
  <c r="AC761" i="12" s="1"/>
  <c r="F758" i="12"/>
  <c r="L758" i="12" s="1"/>
  <c r="R758" i="12" s="1"/>
  <c r="V758" i="12" s="1"/>
  <c r="AB758" i="12" s="1"/>
  <c r="H750" i="12"/>
  <c r="N750" i="12" s="1"/>
  <c r="T750" i="12" s="1"/>
  <c r="X750" i="12" s="1"/>
  <c r="AD750" i="12" s="1"/>
  <c r="G746" i="12"/>
  <c r="M746" i="12" s="1"/>
  <c r="S746" i="12" s="1"/>
  <c r="W746" i="12" s="1"/>
  <c r="AC746" i="12" s="1"/>
  <c r="H737" i="12"/>
  <c r="N737" i="12" s="1"/>
  <c r="T737" i="12" s="1"/>
  <c r="X737" i="12" s="1"/>
  <c r="AD737" i="12" s="1"/>
  <c r="H722" i="12"/>
  <c r="N722" i="12" s="1"/>
  <c r="T722" i="12" s="1"/>
  <c r="X722" i="12" s="1"/>
  <c r="AD722" i="12" s="1"/>
  <c r="H709" i="12"/>
  <c r="N709" i="12" s="1"/>
  <c r="T709" i="12" s="1"/>
  <c r="X709" i="12" s="1"/>
  <c r="AD709" i="12" s="1"/>
  <c r="F687" i="12"/>
  <c r="L687" i="12" s="1"/>
  <c r="R687" i="12" s="1"/>
  <c r="V687" i="12" s="1"/>
  <c r="AB687" i="12" s="1"/>
  <c r="F667" i="12"/>
  <c r="L667" i="12" s="1"/>
  <c r="R667" i="12" s="1"/>
  <c r="V667" i="12" s="1"/>
  <c r="AB667" i="12" s="1"/>
  <c r="H655" i="12"/>
  <c r="N655" i="12" s="1"/>
  <c r="T655" i="12" s="1"/>
  <c r="X655" i="12" s="1"/>
  <c r="AD655" i="12" s="1"/>
  <c r="G652" i="12"/>
  <c r="M652" i="12" s="1"/>
  <c r="S652" i="12" s="1"/>
  <c r="W652" i="12" s="1"/>
  <c r="AC652" i="12" s="1"/>
  <c r="F649" i="12"/>
  <c r="L649" i="12" s="1"/>
  <c r="R649" i="12" s="1"/>
  <c r="V649" i="12" s="1"/>
  <c r="AB649" i="12" s="1"/>
  <c r="H624" i="12"/>
  <c r="N624" i="12" s="1"/>
  <c r="T624" i="12" s="1"/>
  <c r="X624" i="12" s="1"/>
  <c r="AD624" i="12" s="1"/>
  <c r="G621" i="12"/>
  <c r="M621" i="12" s="1"/>
  <c r="S621" i="12" s="1"/>
  <c r="W621" i="12" s="1"/>
  <c r="AC621" i="12" s="1"/>
  <c r="F616" i="12"/>
  <c r="L616" i="12" s="1"/>
  <c r="R616" i="12" s="1"/>
  <c r="V616" i="12" s="1"/>
  <c r="AB616" i="12" s="1"/>
  <c r="F598" i="12"/>
  <c r="L598" i="12" s="1"/>
  <c r="R598" i="12" s="1"/>
  <c r="V598" i="12" s="1"/>
  <c r="AB598" i="12" s="1"/>
  <c r="H592" i="12"/>
  <c r="N592" i="12" s="1"/>
  <c r="T592" i="12" s="1"/>
  <c r="X592" i="12" s="1"/>
  <c r="AD592" i="12" s="1"/>
  <c r="G589" i="12"/>
  <c r="M589" i="12" s="1"/>
  <c r="S589" i="12" s="1"/>
  <c r="W589" i="12" s="1"/>
  <c r="AC589" i="12" s="1"/>
  <c r="F586" i="12"/>
  <c r="L586" i="12" s="1"/>
  <c r="R586" i="12" s="1"/>
  <c r="V586" i="12" s="1"/>
  <c r="AB586" i="12" s="1"/>
  <c r="H577" i="12"/>
  <c r="N577" i="12" s="1"/>
  <c r="T577" i="12" s="1"/>
  <c r="X577" i="12" s="1"/>
  <c r="AD577" i="12" s="1"/>
  <c r="G572" i="12"/>
  <c r="M572" i="12" s="1"/>
  <c r="S572" i="12" s="1"/>
  <c r="W572" i="12" s="1"/>
  <c r="AC572" i="12" s="1"/>
  <c r="F567" i="12"/>
  <c r="L567" i="12" s="1"/>
  <c r="R567" i="12" s="1"/>
  <c r="V567" i="12" s="1"/>
  <c r="AB567" i="12" s="1"/>
  <c r="H558" i="12"/>
  <c r="N558" i="12" s="1"/>
  <c r="T558" i="12" s="1"/>
  <c r="X558" i="12" s="1"/>
  <c r="AD558" i="12" s="1"/>
  <c r="H537" i="12"/>
  <c r="N537" i="12" s="1"/>
  <c r="T537" i="12" s="1"/>
  <c r="X537" i="12" s="1"/>
  <c r="AD537" i="12" s="1"/>
  <c r="G533" i="12"/>
  <c r="M533" i="12" s="1"/>
  <c r="S533" i="12" s="1"/>
  <c r="W533" i="12" s="1"/>
  <c r="AC533" i="12" s="1"/>
  <c r="F530" i="12"/>
  <c r="L530" i="12" s="1"/>
  <c r="R530" i="12" s="1"/>
  <c r="V530" i="12" s="1"/>
  <c r="AB530" i="12" s="1"/>
  <c r="G519" i="12"/>
  <c r="M519" i="12" s="1"/>
  <c r="S519" i="12" s="1"/>
  <c r="W519" i="12" s="1"/>
  <c r="AC519" i="12" s="1"/>
  <c r="F515" i="12"/>
  <c r="L515" i="12" s="1"/>
  <c r="R515" i="12" s="1"/>
  <c r="V515" i="12" s="1"/>
  <c r="AB515" i="12" s="1"/>
  <c r="H507" i="12"/>
  <c r="N507" i="12" s="1"/>
  <c r="T507" i="12" s="1"/>
  <c r="X507" i="12" s="1"/>
  <c r="AD507" i="12" s="1"/>
  <c r="G504" i="12"/>
  <c r="M504" i="12" s="1"/>
  <c r="S504" i="12" s="1"/>
  <c r="W504" i="12" s="1"/>
  <c r="AC504" i="12" s="1"/>
  <c r="F500" i="12"/>
  <c r="L500" i="12" s="1"/>
  <c r="R500" i="12" s="1"/>
  <c r="V500" i="12" s="1"/>
  <c r="AB500" i="12" s="1"/>
  <c r="H493" i="12"/>
  <c r="N493" i="12" s="1"/>
  <c r="T493" i="12" s="1"/>
  <c r="X493" i="12" s="1"/>
  <c r="AD493" i="12" s="1"/>
  <c r="G486" i="12"/>
  <c r="M486" i="12" s="1"/>
  <c r="S486" i="12" s="1"/>
  <c r="W486" i="12" s="1"/>
  <c r="AC486" i="12" s="1"/>
  <c r="F482" i="12"/>
  <c r="L482" i="12" s="1"/>
  <c r="R482" i="12" s="1"/>
  <c r="V482" i="12" s="1"/>
  <c r="AB482" i="12" s="1"/>
  <c r="H474" i="12"/>
  <c r="N474" i="12" s="1"/>
  <c r="T474" i="12" s="1"/>
  <c r="X474" i="12" s="1"/>
  <c r="AD474" i="12" s="1"/>
  <c r="G454" i="12"/>
  <c r="M454" i="12" s="1"/>
  <c r="S454" i="12" s="1"/>
  <c r="W454" i="12" s="1"/>
  <c r="AC454" i="12" s="1"/>
  <c r="F449" i="12"/>
  <c r="L449" i="12" s="1"/>
  <c r="R449" i="12" s="1"/>
  <c r="V449" i="12" s="1"/>
  <c r="AB449" i="12" s="1"/>
  <c r="H436" i="12"/>
  <c r="N436" i="12" s="1"/>
  <c r="T436" i="12" s="1"/>
  <c r="X436" i="12" s="1"/>
  <c r="AD436" i="12" s="1"/>
  <c r="G419" i="12"/>
  <c r="M419" i="12" s="1"/>
  <c r="S419" i="12" s="1"/>
  <c r="W419" i="12" s="1"/>
  <c r="AC419" i="12" s="1"/>
  <c r="G401" i="12"/>
  <c r="M401" i="12" s="1"/>
  <c r="S401" i="12" s="1"/>
  <c r="W401" i="12" s="1"/>
  <c r="AC401" i="12" s="1"/>
  <c r="F397" i="12"/>
  <c r="L397" i="12" s="1"/>
  <c r="R397" i="12" s="1"/>
  <c r="V397" i="12" s="1"/>
  <c r="AB397" i="12" s="1"/>
  <c r="H381" i="12"/>
  <c r="N381" i="12" s="1"/>
  <c r="T381" i="12" s="1"/>
  <c r="X381" i="12" s="1"/>
  <c r="AD381" i="12" s="1"/>
  <c r="G373" i="12"/>
  <c r="M373" i="12" s="1"/>
  <c r="S373" i="12" s="1"/>
  <c r="W373" i="12" s="1"/>
  <c r="AC373" i="12" s="1"/>
  <c r="F366" i="12"/>
  <c r="L366" i="12" s="1"/>
  <c r="R366" i="12" s="1"/>
  <c r="V366" i="12" s="1"/>
  <c r="AB366" i="12" s="1"/>
  <c r="H356" i="12"/>
  <c r="N356" i="12" s="1"/>
  <c r="T356" i="12" s="1"/>
  <c r="X356" i="12" s="1"/>
  <c r="AD356" i="12" s="1"/>
  <c r="G351" i="12"/>
  <c r="M351" i="12" s="1"/>
  <c r="S351" i="12" s="1"/>
  <c r="W351" i="12" s="1"/>
  <c r="AC351" i="12" s="1"/>
  <c r="F347" i="12"/>
  <c r="L347" i="12" s="1"/>
  <c r="R347" i="12" s="1"/>
  <c r="V347" i="12" s="1"/>
  <c r="AB347" i="12" s="1"/>
  <c r="H341" i="12"/>
  <c r="N341" i="12" s="1"/>
  <c r="T341" i="12" s="1"/>
  <c r="X341" i="12" s="1"/>
  <c r="AD341" i="12" s="1"/>
  <c r="G337" i="12"/>
  <c r="M337" i="12" s="1"/>
  <c r="S337" i="12" s="1"/>
  <c r="W337" i="12" s="1"/>
  <c r="AC337" i="12" s="1"/>
  <c r="F330" i="12"/>
  <c r="L330" i="12" s="1"/>
  <c r="R330" i="12" s="1"/>
  <c r="V330" i="12" s="1"/>
  <c r="AB330" i="12" s="1"/>
  <c r="H319" i="12"/>
  <c r="N319" i="12" s="1"/>
  <c r="T319" i="12" s="1"/>
  <c r="X319" i="12" s="1"/>
  <c r="AD319" i="12" s="1"/>
  <c r="G315" i="12"/>
  <c r="M315" i="12" s="1"/>
  <c r="S315" i="12" s="1"/>
  <c r="W315" i="12" s="1"/>
  <c r="AC315" i="12" s="1"/>
  <c r="F311" i="12"/>
  <c r="L311" i="12" s="1"/>
  <c r="R311" i="12" s="1"/>
  <c r="V311" i="12" s="1"/>
  <c r="AB311" i="12" s="1"/>
  <c r="H303" i="12"/>
  <c r="N303" i="12" s="1"/>
  <c r="T303" i="12" s="1"/>
  <c r="X303" i="12" s="1"/>
  <c r="AD303" i="12" s="1"/>
  <c r="G300" i="12"/>
  <c r="M300" i="12" s="1"/>
  <c r="S300" i="12" s="1"/>
  <c r="W300" i="12" s="1"/>
  <c r="AC300" i="12" s="1"/>
  <c r="F276" i="12"/>
  <c r="L276" i="12" s="1"/>
  <c r="R276" i="12" s="1"/>
  <c r="V276" i="12" s="1"/>
  <c r="AB276" i="12" s="1"/>
  <c r="F260" i="12"/>
  <c r="L260" i="12" s="1"/>
  <c r="R260" i="12" s="1"/>
  <c r="V260" i="12" s="1"/>
  <c r="AB260" i="12" s="1"/>
  <c r="H218" i="12"/>
  <c r="N218" i="12" s="1"/>
  <c r="T218" i="12" s="1"/>
  <c r="X218" i="12" s="1"/>
  <c r="AD218" i="12" s="1"/>
  <c r="G199" i="12"/>
  <c r="M199" i="12" s="1"/>
  <c r="S199" i="12" s="1"/>
  <c r="W199" i="12" s="1"/>
  <c r="AC199" i="12" s="1"/>
  <c r="F195" i="12"/>
  <c r="L195" i="12" s="1"/>
  <c r="R195" i="12" s="1"/>
  <c r="V195" i="12" s="1"/>
  <c r="AB195" i="12" s="1"/>
  <c r="H186" i="12"/>
  <c r="N186" i="12" s="1"/>
  <c r="T186" i="12" s="1"/>
  <c r="X186" i="12" s="1"/>
  <c r="AD186" i="12" s="1"/>
  <c r="G182" i="12"/>
  <c r="M182" i="12" s="1"/>
  <c r="S182" i="12" s="1"/>
  <c r="W182" i="12" s="1"/>
  <c r="AC182" i="12" s="1"/>
  <c r="F177" i="12"/>
  <c r="L177" i="12" s="1"/>
  <c r="R177" i="12" s="1"/>
  <c r="V177" i="12" s="1"/>
  <c r="AB177" i="12" s="1"/>
  <c r="H170" i="12"/>
  <c r="N170" i="12" s="1"/>
  <c r="T170" i="12" s="1"/>
  <c r="X170" i="12" s="1"/>
  <c r="AD170" i="12" s="1"/>
  <c r="G160" i="12"/>
  <c r="M160" i="12" s="1"/>
  <c r="S160" i="12" s="1"/>
  <c r="W160" i="12" s="1"/>
  <c r="AC160" i="12" s="1"/>
  <c r="F155" i="12"/>
  <c r="L155" i="12" s="1"/>
  <c r="R155" i="12" s="1"/>
  <c r="V155" i="12" s="1"/>
  <c r="AB155" i="12" s="1"/>
  <c r="H148" i="12"/>
  <c r="N148" i="12" s="1"/>
  <c r="T148" i="12" s="1"/>
  <c r="X148" i="12" s="1"/>
  <c r="AD148" i="12" s="1"/>
  <c r="G145" i="12"/>
  <c r="M145" i="12" s="1"/>
  <c r="S145" i="12" s="1"/>
  <c r="W145" i="12" s="1"/>
  <c r="AC145" i="12" s="1"/>
  <c r="F142" i="12"/>
  <c r="L142" i="12" s="1"/>
  <c r="R142" i="12" s="1"/>
  <c r="V142" i="12" s="1"/>
  <c r="AB142" i="12" s="1"/>
  <c r="H133" i="12"/>
  <c r="N133" i="12" s="1"/>
  <c r="T133" i="12" s="1"/>
  <c r="X133" i="12" s="1"/>
  <c r="AD133" i="12" s="1"/>
  <c r="G128" i="12"/>
  <c r="M128" i="12" s="1"/>
  <c r="S128" i="12" s="1"/>
  <c r="W128" i="12" s="1"/>
  <c r="AC128" i="12" s="1"/>
  <c r="F124" i="12"/>
  <c r="L124" i="12" s="1"/>
  <c r="R124" i="12" s="1"/>
  <c r="V124" i="12" s="1"/>
  <c r="AB124" i="12" s="1"/>
  <c r="H117" i="12"/>
  <c r="N117" i="12" s="1"/>
  <c r="T117" i="12" s="1"/>
  <c r="X117" i="12" s="1"/>
  <c r="AD117" i="12" s="1"/>
  <c r="G114" i="12"/>
  <c r="M114" i="12" s="1"/>
  <c r="S114" i="12" s="1"/>
  <c r="W114" i="12" s="1"/>
  <c r="AC114" i="12" s="1"/>
  <c r="F111" i="12"/>
  <c r="L111" i="12" s="1"/>
  <c r="R111" i="12" s="1"/>
  <c r="V111" i="12" s="1"/>
  <c r="AB111" i="12" s="1"/>
  <c r="G97" i="12"/>
  <c r="M97" i="12" s="1"/>
  <c r="S97" i="12" s="1"/>
  <c r="W97" i="12" s="1"/>
  <c r="AC97" i="12" s="1"/>
  <c r="F92" i="12"/>
  <c r="L92" i="12" s="1"/>
  <c r="R92" i="12" s="1"/>
  <c r="V92" i="12" s="1"/>
  <c r="AB92" i="12" s="1"/>
  <c r="F62" i="12"/>
  <c r="L62" i="12" s="1"/>
  <c r="R62" i="12" s="1"/>
  <c r="V62" i="12" s="1"/>
  <c r="AB62" i="12" s="1"/>
  <c r="H53" i="12"/>
  <c r="N53" i="12" s="1"/>
  <c r="T53" i="12" s="1"/>
  <c r="X53" i="12" s="1"/>
  <c r="AD53" i="12" s="1"/>
  <c r="G48" i="12"/>
  <c r="M48" i="12" s="1"/>
  <c r="S48" i="12" s="1"/>
  <c r="W48" i="12" s="1"/>
  <c r="AC48" i="12" s="1"/>
  <c r="F44" i="12"/>
  <c r="L44" i="12" s="1"/>
  <c r="R44" i="12" s="1"/>
  <c r="V44" i="12" s="1"/>
  <c r="AB44" i="12" s="1"/>
  <c r="H35" i="12"/>
  <c r="N35" i="12" s="1"/>
  <c r="T35" i="12" s="1"/>
  <c r="X35" i="12" s="1"/>
  <c r="AD35" i="12" s="1"/>
  <c r="G31" i="12"/>
  <c r="M31" i="12" s="1"/>
  <c r="S31" i="12" s="1"/>
  <c r="W31" i="12" s="1"/>
  <c r="AC31" i="12" s="1"/>
  <c r="F27" i="12"/>
  <c r="L27" i="12" s="1"/>
  <c r="R27" i="12" s="1"/>
  <c r="V27" i="12" s="1"/>
  <c r="AB27" i="12" s="1"/>
  <c r="H20" i="12"/>
  <c r="N20" i="12" s="1"/>
  <c r="T20" i="12" s="1"/>
  <c r="X20" i="12" s="1"/>
  <c r="AD20" i="12" s="1"/>
  <c r="F224" i="12"/>
  <c r="L224" i="12" s="1"/>
  <c r="R224" i="12" s="1"/>
  <c r="V224" i="12" s="1"/>
  <c r="AB224" i="12" s="1"/>
  <c r="G224" i="12"/>
  <c r="M224" i="12" s="1"/>
  <c r="S224" i="12" s="1"/>
  <c r="W224" i="12" s="1"/>
  <c r="AC224" i="12" s="1"/>
  <c r="H224" i="12"/>
  <c r="N224" i="12" s="1"/>
  <c r="T224" i="12" s="1"/>
  <c r="X224" i="12" s="1"/>
  <c r="AD224" i="12" s="1"/>
  <c r="G812" i="12"/>
  <c r="M812" i="12" s="1"/>
  <c r="S812" i="12" s="1"/>
  <c r="W812" i="12" s="1"/>
  <c r="AC812" i="12" s="1"/>
  <c r="F812" i="12"/>
  <c r="L812" i="12" s="1"/>
  <c r="R812" i="12" s="1"/>
  <c r="V812" i="12" s="1"/>
  <c r="AB812" i="12" s="1"/>
  <c r="H812" i="12"/>
  <c r="N812" i="12" s="1"/>
  <c r="T812" i="12" s="1"/>
  <c r="X812" i="12" s="1"/>
  <c r="AD812" i="12" s="1"/>
  <c r="G441" i="12"/>
  <c r="M441" i="12" s="1"/>
  <c r="S441" i="12" s="1"/>
  <c r="W441" i="12" s="1"/>
  <c r="AC441" i="12" s="1"/>
  <c r="F441" i="12"/>
  <c r="L441" i="12" s="1"/>
  <c r="R441" i="12" s="1"/>
  <c r="V441" i="12" s="1"/>
  <c r="AB441" i="12" s="1"/>
  <c r="H441" i="12"/>
  <c r="N441" i="12" s="1"/>
  <c r="T441" i="12" s="1"/>
  <c r="X441" i="12" s="1"/>
  <c r="AD441" i="12" s="1"/>
  <c r="H2062" i="12"/>
  <c r="N2062" i="12" s="1"/>
  <c r="T2062" i="12" s="1"/>
  <c r="X2062" i="12" s="1"/>
  <c r="AD2062" i="12" s="1"/>
  <c r="G603" i="12"/>
  <c r="M603" i="12" s="1"/>
  <c r="S603" i="12" s="1"/>
  <c r="W603" i="12" s="1"/>
  <c r="AC603" i="12" s="1"/>
  <c r="G774" i="12"/>
  <c r="M774" i="12" s="1"/>
  <c r="S774" i="12" s="1"/>
  <c r="W774" i="12" s="1"/>
  <c r="AC774" i="12" s="1"/>
  <c r="F75" i="12"/>
  <c r="L75" i="12" s="1"/>
  <c r="R75" i="12" s="1"/>
  <c r="V75" i="12" s="1"/>
  <c r="AB75" i="12" s="1"/>
  <c r="F287" i="12"/>
  <c r="L287" i="12" s="1"/>
  <c r="R287" i="12" s="1"/>
  <c r="V287" i="12" s="1"/>
  <c r="AB287" i="12" s="1"/>
  <c r="G729" i="12"/>
  <c r="M729" i="12" s="1"/>
  <c r="S729" i="12" s="1"/>
  <c r="W729" i="12" s="1"/>
  <c r="AC729" i="12" s="1"/>
  <c r="G795" i="12"/>
  <c r="M795" i="12" s="1"/>
  <c r="S795" i="12" s="1"/>
  <c r="W795" i="12" s="1"/>
  <c r="AC795" i="12" s="1"/>
  <c r="H467" i="12"/>
  <c r="N467" i="12" s="1"/>
  <c r="T467" i="12" s="1"/>
  <c r="X467" i="12" s="1"/>
  <c r="AD467" i="12" s="1"/>
  <c r="G467" i="12"/>
  <c r="M467" i="12" s="1"/>
  <c r="S467" i="12" s="1"/>
  <c r="W467" i="12" s="1"/>
  <c r="AC467" i="12" s="1"/>
  <c r="G235" i="12"/>
  <c r="M235" i="12" s="1"/>
  <c r="S235" i="12" s="1"/>
  <c r="W235" i="12" s="1"/>
  <c r="AC235" i="12" s="1"/>
  <c r="H1080" i="12"/>
  <c r="N1080" i="12" s="1"/>
  <c r="T1080" i="12" s="1"/>
  <c r="X1080" i="12" s="1"/>
  <c r="AD1080" i="12" s="1"/>
  <c r="F702" i="12"/>
  <c r="L702" i="12" s="1"/>
  <c r="R702" i="12" s="1"/>
  <c r="V702" i="12" s="1"/>
  <c r="AB702" i="12" s="1"/>
  <c r="H692" i="12"/>
  <c r="N692" i="12" s="1"/>
  <c r="T692" i="12" s="1"/>
  <c r="X692" i="12" s="1"/>
  <c r="AD692" i="12" s="1"/>
  <c r="F674" i="12"/>
  <c r="L674" i="12" s="1"/>
  <c r="R674" i="12" s="1"/>
  <c r="V674" i="12" s="1"/>
  <c r="AB674" i="12" s="1"/>
  <c r="H658" i="12"/>
  <c r="N658" i="12" s="1"/>
  <c r="T658" i="12" s="1"/>
  <c r="X658" i="12" s="1"/>
  <c r="AD658" i="12" s="1"/>
  <c r="H547" i="12"/>
  <c r="N547" i="12" s="1"/>
  <c r="T547" i="12" s="1"/>
  <c r="X547" i="12" s="1"/>
  <c r="AD547" i="12" s="1"/>
  <c r="F523" i="12"/>
  <c r="L523" i="12" s="1"/>
  <c r="R523" i="12" s="1"/>
  <c r="V523" i="12" s="1"/>
  <c r="AB523" i="12" s="1"/>
  <c r="G424" i="12"/>
  <c r="M424" i="12" s="1"/>
  <c r="S424" i="12" s="1"/>
  <c r="W424" i="12" s="1"/>
  <c r="AC424" i="12" s="1"/>
  <c r="G658" i="12"/>
  <c r="M658" i="12" s="1"/>
  <c r="S658" i="12" s="1"/>
  <c r="W658" i="12" s="1"/>
  <c r="AC658" i="12" s="1"/>
  <c r="F1080" i="12"/>
  <c r="L1080" i="12" s="1"/>
  <c r="R1080" i="12" s="1"/>
  <c r="V1080" i="12" s="1"/>
  <c r="AB1080" i="12" s="1"/>
  <c r="G1072" i="12"/>
  <c r="M1072" i="12" s="1"/>
  <c r="S1072" i="12" s="1"/>
  <c r="W1072" i="12" s="1"/>
  <c r="AC1072" i="12" s="1"/>
  <c r="F1043" i="12"/>
  <c r="L1043" i="12" s="1"/>
  <c r="R1043" i="12" s="1"/>
  <c r="V1043" i="12" s="1"/>
  <c r="AB1043" i="12" s="1"/>
  <c r="F784" i="12"/>
  <c r="L784" i="12" s="1"/>
  <c r="R784" i="12" s="1"/>
  <c r="V784" i="12" s="1"/>
  <c r="AB784" i="12" s="1"/>
  <c r="G692" i="12"/>
  <c r="M692" i="12" s="1"/>
  <c r="S692" i="12" s="1"/>
  <c r="W692" i="12" s="1"/>
  <c r="AC692" i="12" s="1"/>
  <c r="F642" i="12"/>
  <c r="L642" i="12" s="1"/>
  <c r="R642" i="12" s="1"/>
  <c r="V642" i="12" s="1"/>
  <c r="AB642" i="12" s="1"/>
  <c r="H636" i="12"/>
  <c r="N636" i="12" s="1"/>
  <c r="T636" i="12" s="1"/>
  <c r="X636" i="12" s="1"/>
  <c r="AD636" i="12" s="1"/>
  <c r="H287" i="12"/>
  <c r="N287" i="12" s="1"/>
  <c r="T287" i="12" s="1"/>
  <c r="X287" i="12" s="1"/>
  <c r="AD287" i="12" s="1"/>
  <c r="F264" i="12"/>
  <c r="L264" i="12" s="1"/>
  <c r="R264" i="12" s="1"/>
  <c r="V264" i="12" s="1"/>
  <c r="AB264" i="12" s="1"/>
  <c r="F249" i="12"/>
  <c r="L249" i="12" s="1"/>
  <c r="R249" i="12" s="1"/>
  <c r="V249" i="12" s="1"/>
  <c r="AB249" i="12" s="1"/>
  <c r="G1080" i="12"/>
  <c r="M1080" i="12" s="1"/>
  <c r="S1080" i="12" s="1"/>
  <c r="W1080" i="12" s="1"/>
  <c r="AC1080" i="12" s="1"/>
  <c r="H969" i="12"/>
  <c r="N969" i="12" s="1"/>
  <c r="T969" i="12" s="1"/>
  <c r="X969" i="12" s="1"/>
  <c r="AD969" i="12" s="1"/>
  <c r="H702" i="12"/>
  <c r="N702" i="12" s="1"/>
  <c r="T702" i="12" s="1"/>
  <c r="X702" i="12" s="1"/>
  <c r="AD702" i="12" s="1"/>
  <c r="F692" i="12"/>
  <c r="L692" i="12" s="1"/>
  <c r="R692" i="12" s="1"/>
  <c r="V692" i="12" s="1"/>
  <c r="AB692" i="12" s="1"/>
  <c r="G458" i="12"/>
  <c r="M458" i="12" s="1"/>
  <c r="S458" i="12" s="1"/>
  <c r="W458" i="12" s="1"/>
  <c r="AC458" i="12" s="1"/>
  <c r="G412" i="12"/>
  <c r="M412" i="12" s="1"/>
  <c r="S412" i="12" s="1"/>
  <c r="W412" i="12" s="1"/>
  <c r="AC412" i="12" s="1"/>
  <c r="F2239" i="12"/>
  <c r="L2239" i="12" s="1"/>
  <c r="R2239" i="12" s="1"/>
  <c r="V2239" i="12" s="1"/>
  <c r="AB2239" i="12" s="1"/>
  <c r="F235" i="12"/>
  <c r="L235" i="12" s="1"/>
  <c r="R235" i="12" s="1"/>
  <c r="V235" i="12" s="1"/>
  <c r="AB235" i="12" s="1"/>
  <c r="H2239" i="12"/>
  <c r="N2239" i="12" s="1"/>
  <c r="T2239" i="12" s="1"/>
  <c r="X2239" i="12" s="1"/>
  <c r="AD2239" i="12" s="1"/>
  <c r="G2239" i="12"/>
  <c r="M2239" i="12" s="1"/>
  <c r="S2239" i="12" s="1"/>
  <c r="W2239" i="12" s="1"/>
  <c r="AC2239" i="12" s="1"/>
  <c r="G1385" i="12"/>
  <c r="M1385" i="12" s="1"/>
  <c r="S1385" i="12" s="1"/>
  <c r="W1385" i="12" s="1"/>
  <c r="AC1385" i="12" s="1"/>
  <c r="F1047" i="12"/>
  <c r="L1047" i="12" s="1"/>
  <c r="R1047" i="12" s="1"/>
  <c r="V1047" i="12" s="1"/>
  <c r="AB1047" i="12" s="1"/>
  <c r="G969" i="12"/>
  <c r="M969" i="12" s="1"/>
  <c r="S969" i="12" s="1"/>
  <c r="W969" i="12" s="1"/>
  <c r="AC969" i="12" s="1"/>
  <c r="H774" i="12"/>
  <c r="N774" i="12" s="1"/>
  <c r="T774" i="12" s="1"/>
  <c r="X774" i="12" s="1"/>
  <c r="AD774" i="12" s="1"/>
  <c r="H729" i="12"/>
  <c r="N729" i="12" s="1"/>
  <c r="T729" i="12" s="1"/>
  <c r="X729" i="12" s="1"/>
  <c r="AD729" i="12" s="1"/>
  <c r="G702" i="12"/>
  <c r="M702" i="12" s="1"/>
  <c r="S702" i="12" s="1"/>
  <c r="W702" i="12" s="1"/>
  <c r="AC702" i="12" s="1"/>
  <c r="H674" i="12"/>
  <c r="N674" i="12" s="1"/>
  <c r="T674" i="12" s="1"/>
  <c r="X674" i="12" s="1"/>
  <c r="AD674" i="12" s="1"/>
  <c r="G523" i="12"/>
  <c r="M523" i="12" s="1"/>
  <c r="S523" i="12" s="1"/>
  <c r="W523" i="12" s="1"/>
  <c r="AC523" i="12" s="1"/>
  <c r="H458" i="12"/>
  <c r="N458" i="12" s="1"/>
  <c r="T458" i="12" s="1"/>
  <c r="X458" i="12" s="1"/>
  <c r="AD458" i="12" s="1"/>
  <c r="F430" i="12"/>
  <c r="L430" i="12" s="1"/>
  <c r="R430" i="12" s="1"/>
  <c r="V430" i="12" s="1"/>
  <c r="AB430" i="12" s="1"/>
  <c r="G287" i="12"/>
  <c r="M287" i="12" s="1"/>
  <c r="S287" i="12" s="1"/>
  <c r="W287" i="12" s="1"/>
  <c r="AC287" i="12" s="1"/>
  <c r="G249" i="12"/>
  <c r="M249" i="12" s="1"/>
  <c r="S249" i="12" s="1"/>
  <c r="W249" i="12" s="1"/>
  <c r="AC249" i="12" s="1"/>
  <c r="G206" i="12"/>
  <c r="M206" i="12" s="1"/>
  <c r="S206" i="12" s="1"/>
  <c r="W206" i="12" s="1"/>
  <c r="AC206" i="12" s="1"/>
  <c r="H795" i="12"/>
  <c r="N795" i="12" s="1"/>
  <c r="T795" i="12" s="1"/>
  <c r="X795" i="12" s="1"/>
  <c r="AD795" i="12" s="1"/>
  <c r="H412" i="12"/>
  <c r="N412" i="12" s="1"/>
  <c r="T412" i="12" s="1"/>
  <c r="X412" i="12" s="1"/>
  <c r="AD412" i="12" s="1"/>
  <c r="H280" i="12"/>
  <c r="N280" i="12" s="1"/>
  <c r="T280" i="12" s="1"/>
  <c r="X280" i="12" s="1"/>
  <c r="AD280" i="12" s="1"/>
  <c r="H212" i="12"/>
  <c r="N212" i="12" s="1"/>
  <c r="T212" i="12" s="1"/>
  <c r="X212" i="12" s="1"/>
  <c r="AD212" i="12" s="1"/>
  <c r="H65" i="12"/>
  <c r="N65" i="12" s="1"/>
  <c r="T65" i="12" s="1"/>
  <c r="X65" i="12" s="1"/>
  <c r="AD65" i="12" s="1"/>
  <c r="F1072" i="12"/>
  <c r="L1072" i="12" s="1"/>
  <c r="R1072" i="12" s="1"/>
  <c r="V1072" i="12" s="1"/>
  <c r="AB1072" i="12" s="1"/>
  <c r="F969" i="12"/>
  <c r="L969" i="12" s="1"/>
  <c r="R969" i="12" s="1"/>
  <c r="V969" i="12" s="1"/>
  <c r="AB969" i="12" s="1"/>
  <c r="F729" i="12"/>
  <c r="L729" i="12" s="1"/>
  <c r="R729" i="12" s="1"/>
  <c r="V729" i="12" s="1"/>
  <c r="AB729" i="12" s="1"/>
  <c r="H642" i="12"/>
  <c r="N642" i="12" s="1"/>
  <c r="T642" i="12" s="1"/>
  <c r="X642" i="12" s="1"/>
  <c r="AD642" i="12" s="1"/>
  <c r="F636" i="12"/>
  <c r="L636" i="12" s="1"/>
  <c r="R636" i="12" s="1"/>
  <c r="V636" i="12" s="1"/>
  <c r="AB636" i="12" s="1"/>
  <c r="G547" i="12"/>
  <c r="M547" i="12" s="1"/>
  <c r="S547" i="12" s="1"/>
  <c r="W547" i="12" s="1"/>
  <c r="AC547" i="12" s="1"/>
  <c r="F458" i="12"/>
  <c r="L458" i="12" s="1"/>
  <c r="R458" i="12" s="1"/>
  <c r="V458" i="12" s="1"/>
  <c r="AB458" i="12" s="1"/>
  <c r="H430" i="12"/>
  <c r="N430" i="12" s="1"/>
  <c r="T430" i="12" s="1"/>
  <c r="X430" i="12" s="1"/>
  <c r="AD430" i="12" s="1"/>
  <c r="F412" i="12"/>
  <c r="L412" i="12" s="1"/>
  <c r="R412" i="12" s="1"/>
  <c r="V412" i="12" s="1"/>
  <c r="AB412" i="12" s="1"/>
  <c r="F280" i="12"/>
  <c r="L280" i="12" s="1"/>
  <c r="R280" i="12" s="1"/>
  <c r="V280" i="12" s="1"/>
  <c r="AB280" i="12" s="1"/>
  <c r="G212" i="12"/>
  <c r="M212" i="12" s="1"/>
  <c r="S212" i="12" s="1"/>
  <c r="W212" i="12" s="1"/>
  <c r="AC212" i="12" s="1"/>
  <c r="G65" i="12"/>
  <c r="M65" i="12" s="1"/>
  <c r="S65" i="12" s="1"/>
  <c r="W65" i="12" s="1"/>
  <c r="AC65" i="12" s="1"/>
  <c r="H1385" i="12"/>
  <c r="N1385" i="12" s="1"/>
  <c r="T1385" i="12" s="1"/>
  <c r="X1385" i="12" s="1"/>
  <c r="AD1385" i="12" s="1"/>
  <c r="F1385" i="12"/>
  <c r="L1385" i="12" s="1"/>
  <c r="R1385" i="12" s="1"/>
  <c r="V1385" i="12" s="1"/>
  <c r="AB1385" i="12" s="1"/>
  <c r="H1072" i="12"/>
  <c r="N1072" i="12" s="1"/>
  <c r="T1072" i="12" s="1"/>
  <c r="X1072" i="12" s="1"/>
  <c r="AD1072" i="12" s="1"/>
  <c r="H712" i="12"/>
  <c r="N712" i="12" s="1"/>
  <c r="T712" i="12" s="1"/>
  <c r="X712" i="12" s="1"/>
  <c r="AD712" i="12" s="1"/>
  <c r="G712" i="12"/>
  <c r="M712" i="12" s="1"/>
  <c r="S712" i="12" s="1"/>
  <c r="W712" i="12" s="1"/>
  <c r="AC712" i="12" s="1"/>
  <c r="F712" i="12"/>
  <c r="L712" i="12" s="1"/>
  <c r="R712" i="12" s="1"/>
  <c r="V712" i="12" s="1"/>
  <c r="AB712" i="12" s="1"/>
  <c r="F658" i="12"/>
  <c r="L658" i="12" s="1"/>
  <c r="R658" i="12" s="1"/>
  <c r="V658" i="12" s="1"/>
  <c r="AB658" i="12" s="1"/>
  <c r="F603" i="12"/>
  <c r="L603" i="12" s="1"/>
  <c r="R603" i="12" s="1"/>
  <c r="V603" i="12" s="1"/>
  <c r="AB603" i="12" s="1"/>
  <c r="F547" i="12"/>
  <c r="L547" i="12" s="1"/>
  <c r="R547" i="12" s="1"/>
  <c r="V547" i="12" s="1"/>
  <c r="AB547" i="12" s="1"/>
  <c r="H784" i="12"/>
  <c r="N784" i="12" s="1"/>
  <c r="T784" i="12" s="1"/>
  <c r="X784" i="12" s="1"/>
  <c r="AD784" i="12" s="1"/>
  <c r="H206" i="12"/>
  <c r="N206" i="12" s="1"/>
  <c r="T206" i="12" s="1"/>
  <c r="X206" i="12" s="1"/>
  <c r="AD206" i="12" s="1"/>
  <c r="G674" i="12"/>
  <c r="M674" i="12" s="1"/>
  <c r="S674" i="12" s="1"/>
  <c r="W674" i="12" s="1"/>
  <c r="AC674" i="12" s="1"/>
  <c r="G642" i="12"/>
  <c r="M642" i="12" s="1"/>
  <c r="S642" i="12" s="1"/>
  <c r="W642" i="12" s="1"/>
  <c r="AC642" i="12" s="1"/>
  <c r="G636" i="12"/>
  <c r="M636" i="12" s="1"/>
  <c r="S636" i="12" s="1"/>
  <c r="W636" i="12" s="1"/>
  <c r="AC636" i="12" s="1"/>
  <c r="H603" i="12"/>
  <c r="N603" i="12" s="1"/>
  <c r="T603" i="12" s="1"/>
  <c r="X603" i="12" s="1"/>
  <c r="AD603" i="12" s="1"/>
  <c r="G430" i="12"/>
  <c r="M430" i="12" s="1"/>
  <c r="S430" i="12" s="1"/>
  <c r="W430" i="12" s="1"/>
  <c r="AC430" i="12" s="1"/>
  <c r="F406" i="12"/>
  <c r="L406" i="12" s="1"/>
  <c r="R406" i="12" s="1"/>
  <c r="V406" i="12" s="1"/>
  <c r="AB406" i="12" s="1"/>
  <c r="G280" i="12"/>
  <c r="M280" i="12" s="1"/>
  <c r="S280" i="12" s="1"/>
  <c r="W280" i="12" s="1"/>
  <c r="AC280" i="12" s="1"/>
  <c r="H235" i="12"/>
  <c r="N235" i="12" s="1"/>
  <c r="T235" i="12" s="1"/>
  <c r="X235" i="12" s="1"/>
  <c r="AD235" i="12" s="1"/>
  <c r="G75" i="12"/>
  <c r="M75" i="12" s="1"/>
  <c r="S75" i="12" s="1"/>
  <c r="W75" i="12" s="1"/>
  <c r="AC75" i="12" s="1"/>
  <c r="H424" i="12"/>
  <c r="N424" i="12" s="1"/>
  <c r="T424" i="12" s="1"/>
  <c r="X424" i="12" s="1"/>
  <c r="AD424" i="12" s="1"/>
  <c r="F212" i="12"/>
  <c r="L212" i="12" s="1"/>
  <c r="R212" i="12" s="1"/>
  <c r="V212" i="12" s="1"/>
  <c r="AB212" i="12" s="1"/>
  <c r="H102" i="12"/>
  <c r="N102" i="12" s="1"/>
  <c r="T102" i="12" s="1"/>
  <c r="X102" i="12" s="1"/>
  <c r="AD102" i="12" s="1"/>
  <c r="H523" i="12"/>
  <c r="N523" i="12" s="1"/>
  <c r="T523" i="12" s="1"/>
  <c r="X523" i="12" s="1"/>
  <c r="AD523" i="12" s="1"/>
  <c r="F467" i="12"/>
  <c r="L467" i="12" s="1"/>
  <c r="R467" i="12" s="1"/>
  <c r="V467" i="12" s="1"/>
  <c r="AB467" i="12" s="1"/>
  <c r="F424" i="12"/>
  <c r="L424" i="12" s="1"/>
  <c r="R424" i="12" s="1"/>
  <c r="V424" i="12" s="1"/>
  <c r="AB424" i="12" s="1"/>
  <c r="H406" i="12"/>
  <c r="N406" i="12" s="1"/>
  <c r="T406" i="12" s="1"/>
  <c r="X406" i="12" s="1"/>
  <c r="AD406" i="12" s="1"/>
  <c r="G406" i="12"/>
  <c r="M406" i="12" s="1"/>
  <c r="S406" i="12" s="1"/>
  <c r="W406" i="12" s="1"/>
  <c r="AC406" i="12" s="1"/>
  <c r="H264" i="12"/>
  <c r="N264" i="12" s="1"/>
  <c r="T264" i="12" s="1"/>
  <c r="X264" i="12" s="1"/>
  <c r="AD264" i="12" s="1"/>
  <c r="G264" i="12"/>
  <c r="M264" i="12" s="1"/>
  <c r="S264" i="12" s="1"/>
  <c r="W264" i="12" s="1"/>
  <c r="AC264" i="12" s="1"/>
  <c r="H249" i="12"/>
  <c r="N249" i="12" s="1"/>
  <c r="T249" i="12" s="1"/>
  <c r="X249" i="12" s="1"/>
  <c r="AD249" i="12" s="1"/>
  <c r="F206" i="12"/>
  <c r="L206" i="12" s="1"/>
  <c r="R206" i="12" s="1"/>
  <c r="V206" i="12" s="1"/>
  <c r="AB206" i="12" s="1"/>
  <c r="F102" i="12"/>
  <c r="L102" i="12" s="1"/>
  <c r="R102" i="12" s="1"/>
  <c r="V102" i="12" s="1"/>
  <c r="AB102" i="12" s="1"/>
  <c r="F795" i="12"/>
  <c r="L795" i="12" s="1"/>
  <c r="R795" i="12" s="1"/>
  <c r="V795" i="12" s="1"/>
  <c r="AB795" i="12" s="1"/>
  <c r="F774" i="12"/>
  <c r="L774" i="12" s="1"/>
  <c r="R774" i="12" s="1"/>
  <c r="V774" i="12" s="1"/>
  <c r="AB774" i="12" s="1"/>
  <c r="G784" i="12"/>
  <c r="M784" i="12" s="1"/>
  <c r="S784" i="12" s="1"/>
  <c r="W784" i="12" s="1"/>
  <c r="AC784" i="12" s="1"/>
  <c r="H75" i="12"/>
  <c r="N75" i="12" s="1"/>
  <c r="T75" i="12" s="1"/>
  <c r="X75" i="12" s="1"/>
  <c r="AD75" i="12" s="1"/>
  <c r="G102" i="12"/>
  <c r="M102" i="12" s="1"/>
  <c r="S102" i="12" s="1"/>
  <c r="W102" i="12" s="1"/>
  <c r="AC102" i="12" s="1"/>
  <c r="F65" i="12"/>
  <c r="L65" i="12" s="1"/>
  <c r="R65" i="12" s="1"/>
  <c r="V65" i="12" s="1"/>
  <c r="AB65" i="12" s="1"/>
  <c r="H820" i="12" l="1"/>
  <c r="N820" i="12" s="1"/>
  <c r="T820" i="12" s="1"/>
  <c r="X820" i="12" s="1"/>
  <c r="AD820" i="12" s="1"/>
  <c r="H1796" i="12"/>
  <c r="N1796" i="12" s="1"/>
  <c r="T1796" i="12" s="1"/>
  <c r="X1796" i="12" s="1"/>
  <c r="AD1796" i="12" s="1"/>
  <c r="G2320" i="12"/>
  <c r="M2320" i="12" s="1"/>
  <c r="S2320" i="12" s="1"/>
  <c r="W2320" i="12" s="1"/>
  <c r="AC2320" i="12" s="1"/>
  <c r="F2025" i="12"/>
  <c r="L2025" i="12" s="1"/>
  <c r="R2025" i="12" s="1"/>
  <c r="V2025" i="12" s="1"/>
  <c r="AB2025" i="12" s="1"/>
  <c r="F620" i="12"/>
  <c r="L620" i="12" s="1"/>
  <c r="R620" i="12" s="1"/>
  <c r="V620" i="12" s="1"/>
  <c r="AB620" i="12" s="1"/>
  <c r="F503" i="12"/>
  <c r="L503" i="12" s="1"/>
  <c r="R503" i="12" s="1"/>
  <c r="V503" i="12" s="1"/>
  <c r="AB503" i="12" s="1"/>
  <c r="H307" i="12"/>
  <c r="N307" i="12" s="1"/>
  <c r="T307" i="12" s="1"/>
  <c r="X307" i="12" s="1"/>
  <c r="AD307" i="12" s="1"/>
  <c r="G886" i="12"/>
  <c r="M886" i="12" s="1"/>
  <c r="S886" i="12" s="1"/>
  <c r="W886" i="12" s="1"/>
  <c r="AC886" i="12" s="1"/>
  <c r="G19" i="12"/>
  <c r="M19" i="12" s="1"/>
  <c r="S19" i="12" s="1"/>
  <c r="W19" i="12" s="1"/>
  <c r="AC19" i="12" s="1"/>
  <c r="G52" i="12"/>
  <c r="F1113" i="12"/>
  <c r="L1113" i="12" s="1"/>
  <c r="R1113" i="12" s="1"/>
  <c r="V1113" i="12" s="1"/>
  <c r="AB1113" i="12" s="1"/>
  <c r="H2279" i="12"/>
  <c r="N2279" i="12" s="1"/>
  <c r="T2279" i="12" s="1"/>
  <c r="X2279" i="12" s="1"/>
  <c r="AD2279" i="12" s="1"/>
  <c r="H964" i="12"/>
  <c r="N964" i="12" s="1"/>
  <c r="T964" i="12" s="1"/>
  <c r="X964" i="12" s="1"/>
  <c r="AD964" i="12" s="1"/>
  <c r="F2089" i="12"/>
  <c r="L2089" i="12" s="1"/>
  <c r="R2089" i="12" s="1"/>
  <c r="V2089" i="12" s="1"/>
  <c r="AB2089" i="12" s="1"/>
  <c r="F886" i="12"/>
  <c r="L886" i="12" s="1"/>
  <c r="R886" i="12" s="1"/>
  <c r="V886" i="12" s="1"/>
  <c r="AB886" i="12" s="1"/>
  <c r="H2102" i="12"/>
  <c r="N2102" i="12" s="1"/>
  <c r="T2102" i="12" s="1"/>
  <c r="X2102" i="12" s="1"/>
  <c r="AD2102" i="12" s="1"/>
  <c r="F2152" i="12"/>
  <c r="L2152" i="12" s="1"/>
  <c r="R2152" i="12" s="1"/>
  <c r="V2152" i="12" s="1"/>
  <c r="AB2152" i="12" s="1"/>
  <c r="G2089" i="12"/>
  <c r="M2089" i="12" s="1"/>
  <c r="S2089" i="12" s="1"/>
  <c r="W2089" i="12" s="1"/>
  <c r="AC2089" i="12" s="1"/>
  <c r="G757" i="12"/>
  <c r="M757" i="12" s="1"/>
  <c r="S757" i="12" s="1"/>
  <c r="W757" i="12" s="1"/>
  <c r="AC757" i="12" s="1"/>
  <c r="F721" i="12"/>
  <c r="L721" i="12" s="1"/>
  <c r="R721" i="12" s="1"/>
  <c r="V721" i="12" s="1"/>
  <c r="AB721" i="12" s="1"/>
  <c r="F340" i="12"/>
  <c r="L340" i="12" s="1"/>
  <c r="R340" i="12" s="1"/>
  <c r="V340" i="12" s="1"/>
  <c r="AB340" i="12" s="1"/>
  <c r="H1047" i="12"/>
  <c r="N1047" i="12" s="1"/>
  <c r="T1047" i="12" s="1"/>
  <c r="X1047" i="12" s="1"/>
  <c r="AD1047" i="12" s="1"/>
  <c r="H2089" i="12"/>
  <c r="N2089" i="12" s="1"/>
  <c r="T2089" i="12" s="1"/>
  <c r="X2089" i="12" s="1"/>
  <c r="AD2089" i="12" s="1"/>
  <c r="F2110" i="12"/>
  <c r="F141" i="12"/>
  <c r="L141" i="12" s="1"/>
  <c r="R141" i="12" s="1"/>
  <c r="V141" i="12" s="1"/>
  <c r="AB141" i="12" s="1"/>
  <c r="H585" i="12"/>
  <c r="N585" i="12" s="1"/>
  <c r="T585" i="12" s="1"/>
  <c r="X585" i="12" s="1"/>
  <c r="AD585" i="12" s="1"/>
  <c r="H2001" i="12"/>
  <c r="N2001" i="12" s="1"/>
  <c r="T2001" i="12" s="1"/>
  <c r="X2001" i="12" s="1"/>
  <c r="AD2001" i="12" s="1"/>
  <c r="G1741" i="12"/>
  <c r="M1741" i="12" s="1"/>
  <c r="S1741" i="12" s="1"/>
  <c r="W1741" i="12" s="1"/>
  <c r="AC1741" i="12" s="1"/>
  <c r="H620" i="12"/>
  <c r="N620" i="12" s="1"/>
  <c r="T620" i="12" s="1"/>
  <c r="X620" i="12" s="1"/>
  <c r="AD620" i="12" s="1"/>
  <c r="F2264" i="12"/>
  <c r="L2264" i="12" s="1"/>
  <c r="R2264" i="12" s="1"/>
  <c r="V2264" i="12" s="1"/>
  <c r="AB2264" i="12" s="1"/>
  <c r="H496" i="12"/>
  <c r="N496" i="12" s="1"/>
  <c r="T496" i="12" s="1"/>
  <c r="X496" i="12" s="1"/>
  <c r="AD496" i="12" s="1"/>
  <c r="G2484" i="12"/>
  <c r="H173" i="12"/>
  <c r="N173" i="12" s="1"/>
  <c r="T173" i="12" s="1"/>
  <c r="X173" i="12" s="1"/>
  <c r="AD173" i="12" s="1"/>
  <c r="G721" i="12"/>
  <c r="M721" i="12" s="1"/>
  <c r="S721" i="12" s="1"/>
  <c r="W721" i="12" s="1"/>
  <c r="AC721" i="12" s="1"/>
  <c r="F2279" i="12"/>
  <c r="L2279" i="12" s="1"/>
  <c r="R2279" i="12" s="1"/>
  <c r="V2279" i="12" s="1"/>
  <c r="AB2279" i="12" s="1"/>
  <c r="G496" i="12"/>
  <c r="M496" i="12" s="1"/>
  <c r="S496" i="12" s="1"/>
  <c r="W496" i="12" s="1"/>
  <c r="AC496" i="12" s="1"/>
  <c r="F2360" i="12"/>
  <c r="L2360" i="12" s="1"/>
  <c r="R2360" i="12" s="1"/>
  <c r="V2360" i="12" s="1"/>
  <c r="AB2360" i="12" s="1"/>
  <c r="F2399" i="12"/>
  <c r="L2399" i="12" s="1"/>
  <c r="R2399" i="12" s="1"/>
  <c r="V2399" i="12" s="1"/>
  <c r="AB2399" i="12" s="1"/>
  <c r="H886" i="12"/>
  <c r="N886" i="12" s="1"/>
  <c r="T886" i="12" s="1"/>
  <c r="X886" i="12" s="1"/>
  <c r="AD886" i="12" s="1"/>
  <c r="H1566" i="12"/>
  <c r="G576" i="12"/>
  <c r="G585" i="12"/>
  <c r="H2131" i="12"/>
  <c r="N2131" i="12" s="1"/>
  <c r="T2131" i="12" s="1"/>
  <c r="X2131" i="12" s="1"/>
  <c r="AD2131" i="12" s="1"/>
  <c r="F2062" i="12"/>
  <c r="L2062" i="12" s="1"/>
  <c r="R2062" i="12" s="1"/>
  <c r="V2062" i="12" s="1"/>
  <c r="AB2062" i="12" s="1"/>
  <c r="G2381" i="12"/>
  <c r="M2381" i="12" s="1"/>
  <c r="S2381" i="12" s="1"/>
  <c r="W2381" i="12" s="1"/>
  <c r="AC2381" i="12" s="1"/>
  <c r="G1566" i="12"/>
  <c r="M1566" i="12" s="1"/>
  <c r="S1566" i="12" s="1"/>
  <c r="W1566" i="12" s="1"/>
  <c r="AC1566" i="12" s="1"/>
  <c r="F2213" i="12"/>
  <c r="L2213" i="12" s="1"/>
  <c r="R2213" i="12" s="1"/>
  <c r="V2213" i="12" s="1"/>
  <c r="AB2213" i="12" s="1"/>
  <c r="H736" i="12"/>
  <c r="N736" i="12" s="1"/>
  <c r="T736" i="12" s="1"/>
  <c r="X736" i="12" s="1"/>
  <c r="AD736" i="12" s="1"/>
  <c r="H1113" i="12"/>
  <c r="N1113" i="12" s="1"/>
  <c r="T1113" i="12" s="1"/>
  <c r="X1113" i="12" s="1"/>
  <c r="AD1113" i="12" s="1"/>
  <c r="G1113" i="12"/>
  <c r="M1113" i="12" s="1"/>
  <c r="S1113" i="12" s="1"/>
  <c r="W1113" i="12" s="1"/>
  <c r="AC1113" i="12" s="1"/>
  <c r="G2025" i="12"/>
  <c r="M2025" i="12" s="1"/>
  <c r="S2025" i="12" s="1"/>
  <c r="W2025" i="12" s="1"/>
  <c r="AC2025" i="12" s="1"/>
  <c r="G1043" i="12"/>
  <c r="M1043" i="12" s="1"/>
  <c r="S1043" i="12" s="1"/>
  <c r="W1043" i="12" s="1"/>
  <c r="AC1043" i="12" s="1"/>
  <c r="H1427" i="12"/>
  <c r="N1427" i="12" s="1"/>
  <c r="T1427" i="12" s="1"/>
  <c r="X1427" i="12" s="1"/>
  <c r="AD1427" i="12" s="1"/>
  <c r="G340" i="12"/>
  <c r="M340" i="12" s="1"/>
  <c r="S340" i="12" s="1"/>
  <c r="W340" i="12" s="1"/>
  <c r="AC340" i="12" s="1"/>
  <c r="H2342" i="12"/>
  <c r="N2342" i="12" s="1"/>
  <c r="T2342" i="12" s="1"/>
  <c r="X2342" i="12" s="1"/>
  <c r="AD2342" i="12" s="1"/>
  <c r="G2121" i="12"/>
  <c r="M2121" i="12" s="1"/>
  <c r="S2121" i="12" s="1"/>
  <c r="W2121" i="12" s="1"/>
  <c r="AC2121" i="12" s="1"/>
  <c r="H52" i="12"/>
  <c r="N52" i="12" s="1"/>
  <c r="T52" i="12" s="1"/>
  <c r="X52" i="12" s="1"/>
  <c r="AD52" i="12" s="1"/>
  <c r="H110" i="12"/>
  <c r="N110" i="12" s="1"/>
  <c r="T110" i="12" s="1"/>
  <c r="X110" i="12" s="1"/>
  <c r="AD110" i="12" s="1"/>
  <c r="G1731" i="12"/>
  <c r="M1731" i="12" s="1"/>
  <c r="S1731" i="12" s="1"/>
  <c r="W1731" i="12" s="1"/>
  <c r="AC1731" i="12" s="1"/>
  <c r="F576" i="12"/>
  <c r="L576" i="12" s="1"/>
  <c r="R576" i="12" s="1"/>
  <c r="V576" i="12" s="1"/>
  <c r="AB576" i="12" s="1"/>
  <c r="F2131" i="12"/>
  <c r="L2131" i="12" s="1"/>
  <c r="R2131" i="12" s="1"/>
  <c r="V2131" i="12" s="1"/>
  <c r="AB2131" i="12" s="1"/>
  <c r="G405" i="12"/>
  <c r="M405" i="12" s="1"/>
  <c r="S405" i="12" s="1"/>
  <c r="W405" i="12" s="1"/>
  <c r="AC405" i="12" s="1"/>
  <c r="H1068" i="12"/>
  <c r="N1068" i="12" s="1"/>
  <c r="T1068" i="12" s="1"/>
  <c r="X1068" i="12" s="1"/>
  <c r="AD1068" i="12" s="1"/>
  <c r="H794" i="12"/>
  <c r="N794" i="12" s="1"/>
  <c r="T794" i="12" s="1"/>
  <c r="X794" i="12" s="1"/>
  <c r="AD794" i="12" s="1"/>
  <c r="G522" i="12"/>
  <c r="M522" i="12" s="1"/>
  <c r="S522" i="12" s="1"/>
  <c r="W522" i="12" s="1"/>
  <c r="AC522" i="12" s="1"/>
  <c r="F1079" i="12"/>
  <c r="L1079" i="12" s="1"/>
  <c r="R1079" i="12" s="1"/>
  <c r="V1079" i="12" s="1"/>
  <c r="AB1079" i="12" s="1"/>
  <c r="F673" i="12"/>
  <c r="L673" i="12" s="1"/>
  <c r="R673" i="12" s="1"/>
  <c r="V673" i="12" s="1"/>
  <c r="AB673" i="12" s="1"/>
  <c r="G47" i="12"/>
  <c r="M47" i="12" s="1"/>
  <c r="S47" i="12" s="1"/>
  <c r="W47" i="12" s="1"/>
  <c r="AC47" i="12" s="1"/>
  <c r="F194" i="12"/>
  <c r="L194" i="12" s="1"/>
  <c r="R194" i="12" s="1"/>
  <c r="V194" i="12" s="1"/>
  <c r="AB194" i="12" s="1"/>
  <c r="F275" i="12"/>
  <c r="L275" i="12" s="1"/>
  <c r="R275" i="12" s="1"/>
  <c r="V275" i="12" s="1"/>
  <c r="AB275" i="12" s="1"/>
  <c r="F329" i="12"/>
  <c r="L329" i="12" s="1"/>
  <c r="R329" i="12" s="1"/>
  <c r="V329" i="12" s="1"/>
  <c r="AB329" i="12" s="1"/>
  <c r="F365" i="12"/>
  <c r="L365" i="12" s="1"/>
  <c r="R365" i="12" s="1"/>
  <c r="V365" i="12" s="1"/>
  <c r="AB365" i="12" s="1"/>
  <c r="G400" i="12"/>
  <c r="M400" i="12" s="1"/>
  <c r="S400" i="12" s="1"/>
  <c r="W400" i="12" s="1"/>
  <c r="AC400" i="12" s="1"/>
  <c r="F481" i="12"/>
  <c r="L481" i="12" s="1"/>
  <c r="R481" i="12" s="1"/>
  <c r="V481" i="12" s="1"/>
  <c r="AB481" i="12" s="1"/>
  <c r="F874" i="12"/>
  <c r="L874" i="12" s="1"/>
  <c r="R874" i="12" s="1"/>
  <c r="V874" i="12" s="1"/>
  <c r="AB874" i="12" s="1"/>
  <c r="F944" i="12"/>
  <c r="L944" i="12" s="1"/>
  <c r="R944" i="12" s="1"/>
  <c r="V944" i="12" s="1"/>
  <c r="AB944" i="12" s="1"/>
  <c r="G1169" i="12"/>
  <c r="M1169" i="12" s="1"/>
  <c r="S1169" i="12" s="1"/>
  <c r="W1169" i="12" s="1"/>
  <c r="AC1169" i="12" s="1"/>
  <c r="H1194" i="12"/>
  <c r="N1194" i="12" s="1"/>
  <c r="T1194" i="12" s="1"/>
  <c r="X1194" i="12" s="1"/>
  <c r="AD1194" i="12" s="1"/>
  <c r="F1255" i="12"/>
  <c r="L1255" i="12" s="1"/>
  <c r="R1255" i="12" s="1"/>
  <c r="V1255" i="12" s="1"/>
  <c r="AB1255" i="12" s="1"/>
  <c r="F1295" i="12"/>
  <c r="L1295" i="12" s="1"/>
  <c r="R1295" i="12" s="1"/>
  <c r="V1295" i="12" s="1"/>
  <c r="AB1295" i="12" s="1"/>
  <c r="F1327" i="12"/>
  <c r="L1327" i="12" s="1"/>
  <c r="R1327" i="12" s="1"/>
  <c r="V1327" i="12" s="1"/>
  <c r="AB1327" i="12" s="1"/>
  <c r="G1351" i="12"/>
  <c r="M1351" i="12" s="1"/>
  <c r="S1351" i="12" s="1"/>
  <c r="W1351" i="12" s="1"/>
  <c r="AC1351" i="12" s="1"/>
  <c r="F1471" i="12"/>
  <c r="L1471" i="12" s="1"/>
  <c r="R1471" i="12" s="1"/>
  <c r="V1471" i="12" s="1"/>
  <c r="AB1471" i="12" s="1"/>
  <c r="H1483" i="12"/>
  <c r="N1483" i="12" s="1"/>
  <c r="T1483" i="12" s="1"/>
  <c r="X1483" i="12" s="1"/>
  <c r="AD1483" i="12" s="1"/>
  <c r="H1529" i="12"/>
  <c r="N1529" i="12" s="1"/>
  <c r="T1529" i="12" s="1"/>
  <c r="X1529" i="12" s="1"/>
  <c r="AD1529" i="12" s="1"/>
  <c r="F1561" i="12"/>
  <c r="L1561" i="12" s="1"/>
  <c r="R1561" i="12" s="1"/>
  <c r="V1561" i="12" s="1"/>
  <c r="AB1561" i="12" s="1"/>
  <c r="F1612" i="12"/>
  <c r="L1612" i="12" s="1"/>
  <c r="R1612" i="12" s="1"/>
  <c r="V1612" i="12" s="1"/>
  <c r="AB1612" i="12" s="1"/>
  <c r="F1655" i="12"/>
  <c r="L1655" i="12" s="1"/>
  <c r="R1655" i="12" s="1"/>
  <c r="V1655" i="12" s="1"/>
  <c r="AB1655" i="12" s="1"/>
  <c r="F1693" i="12"/>
  <c r="L1693" i="12" s="1"/>
  <c r="R1693" i="12" s="1"/>
  <c r="V1693" i="12" s="1"/>
  <c r="AB1693" i="12" s="1"/>
  <c r="F1822" i="12"/>
  <c r="L1822" i="12" s="1"/>
  <c r="R1822" i="12" s="1"/>
  <c r="V1822" i="12" s="1"/>
  <c r="AB1822" i="12" s="1"/>
  <c r="F1861" i="12"/>
  <c r="L1861" i="12" s="1"/>
  <c r="R1861" i="12" s="1"/>
  <c r="V1861" i="12" s="1"/>
  <c r="AB1861" i="12" s="1"/>
  <c r="F1896" i="12"/>
  <c r="L1896" i="12" s="1"/>
  <c r="R1896" i="12" s="1"/>
  <c r="V1896" i="12" s="1"/>
  <c r="AB1896" i="12" s="1"/>
  <c r="G1921" i="12"/>
  <c r="M1921" i="12" s="1"/>
  <c r="S1921" i="12" s="1"/>
  <c r="W1921" i="12" s="1"/>
  <c r="AC1921" i="12" s="1"/>
  <c r="G1962" i="12"/>
  <c r="M1962" i="12" s="1"/>
  <c r="S1962" i="12" s="1"/>
  <c r="W1962" i="12" s="1"/>
  <c r="AC1962" i="12" s="1"/>
  <c r="H1990" i="12"/>
  <c r="N1990" i="12" s="1"/>
  <c r="T1990" i="12" s="1"/>
  <c r="X1990" i="12" s="1"/>
  <c r="AD1990" i="12" s="1"/>
  <c r="H2069" i="12"/>
  <c r="N2069" i="12" s="1"/>
  <c r="T2069" i="12" s="1"/>
  <c r="X2069" i="12" s="1"/>
  <c r="AD2069" i="12" s="1"/>
  <c r="G2312" i="12"/>
  <c r="M2312" i="12" s="1"/>
  <c r="S2312" i="12" s="1"/>
  <c r="W2312" i="12" s="1"/>
  <c r="AC2312" i="12" s="1"/>
  <c r="H2478" i="12"/>
  <c r="N2478" i="12" s="1"/>
  <c r="T2478" i="12" s="1"/>
  <c r="X2478" i="12" s="1"/>
  <c r="AD2478" i="12" s="1"/>
  <c r="G2377" i="12"/>
  <c r="M2377" i="12" s="1"/>
  <c r="S2377" i="12" s="1"/>
  <c r="W2377" i="12" s="1"/>
  <c r="AC2377" i="12" s="1"/>
  <c r="G2452" i="12"/>
  <c r="M2452" i="12" s="1"/>
  <c r="S2452" i="12" s="1"/>
  <c r="W2452" i="12" s="1"/>
  <c r="AC2452" i="12" s="1"/>
  <c r="F492" i="12"/>
  <c r="L492" i="12" s="1"/>
  <c r="R492" i="12" s="1"/>
  <c r="V492" i="12" s="1"/>
  <c r="AB492" i="12" s="1"/>
  <c r="H978" i="12"/>
  <c r="N978" i="12" s="1"/>
  <c r="T978" i="12" s="1"/>
  <c r="X978" i="12" s="1"/>
  <c r="AD978" i="12" s="1"/>
  <c r="G1206" i="12"/>
  <c r="M1206" i="12" s="1"/>
  <c r="S1206" i="12" s="1"/>
  <c r="W1206" i="12" s="1"/>
  <c r="AC1206" i="12" s="1"/>
  <c r="F1369" i="12"/>
  <c r="L1369" i="12" s="1"/>
  <c r="R1369" i="12" s="1"/>
  <c r="V1369" i="12" s="1"/>
  <c r="AB1369" i="12" s="1"/>
  <c r="G1632" i="12"/>
  <c r="M1632" i="12" s="1"/>
  <c r="S1632" i="12" s="1"/>
  <c r="W1632" i="12" s="1"/>
  <c r="AC1632" i="12" s="1"/>
  <c r="H1936" i="12"/>
  <c r="N1936" i="12" s="1"/>
  <c r="T1936" i="12" s="1"/>
  <c r="X1936" i="12" s="1"/>
  <c r="AD1936" i="12" s="1"/>
  <c r="H47" i="12"/>
  <c r="N47" i="12" s="1"/>
  <c r="T47" i="12" s="1"/>
  <c r="X47" i="12" s="1"/>
  <c r="AD47" i="12" s="1"/>
  <c r="F84" i="12"/>
  <c r="L84" i="12" s="1"/>
  <c r="R84" i="12" s="1"/>
  <c r="V84" i="12" s="1"/>
  <c r="AB84" i="12" s="1"/>
  <c r="H96" i="12"/>
  <c r="N96" i="12" s="1"/>
  <c r="T96" i="12" s="1"/>
  <c r="X96" i="12" s="1"/>
  <c r="AD96" i="12" s="1"/>
  <c r="F136" i="12"/>
  <c r="L136" i="12" s="1"/>
  <c r="R136" i="12" s="1"/>
  <c r="V136" i="12" s="1"/>
  <c r="AB136" i="12" s="1"/>
  <c r="G194" i="12"/>
  <c r="M194" i="12" s="1"/>
  <c r="S194" i="12" s="1"/>
  <c r="W194" i="12" s="1"/>
  <c r="AC194" i="12" s="1"/>
  <c r="F269" i="12"/>
  <c r="L269" i="12" s="1"/>
  <c r="R269" i="12" s="1"/>
  <c r="V269" i="12" s="1"/>
  <c r="AB269" i="12" s="1"/>
  <c r="F323" i="12"/>
  <c r="L323" i="12" s="1"/>
  <c r="R323" i="12" s="1"/>
  <c r="V323" i="12" s="1"/>
  <c r="AB323" i="12" s="1"/>
  <c r="F361" i="12"/>
  <c r="L361" i="12" s="1"/>
  <c r="R361" i="12" s="1"/>
  <c r="V361" i="12" s="1"/>
  <c r="AB361" i="12" s="1"/>
  <c r="H418" i="12"/>
  <c r="N418" i="12" s="1"/>
  <c r="T418" i="12" s="1"/>
  <c r="X418" i="12" s="1"/>
  <c r="AD418" i="12" s="1"/>
  <c r="G481" i="12"/>
  <c r="M481" i="12" s="1"/>
  <c r="S481" i="12" s="1"/>
  <c r="W481" i="12" s="1"/>
  <c r="AC481" i="12" s="1"/>
  <c r="G514" i="12"/>
  <c r="M514" i="12" s="1"/>
  <c r="S514" i="12" s="1"/>
  <c r="W514" i="12" s="1"/>
  <c r="AC514" i="12" s="1"/>
  <c r="F753" i="12"/>
  <c r="L753" i="12" s="1"/>
  <c r="R753" i="12" s="1"/>
  <c r="V753" i="12" s="1"/>
  <c r="AB753" i="12" s="1"/>
  <c r="H790" i="12"/>
  <c r="N790" i="12" s="1"/>
  <c r="T790" i="12" s="1"/>
  <c r="X790" i="12" s="1"/>
  <c r="AD790" i="12" s="1"/>
  <c r="G840" i="12"/>
  <c r="M840" i="12" s="1"/>
  <c r="S840" i="12" s="1"/>
  <c r="W840" i="12" s="1"/>
  <c r="AC840" i="12" s="1"/>
  <c r="G910" i="12"/>
  <c r="M910" i="12" s="1"/>
  <c r="S910" i="12" s="1"/>
  <c r="W910" i="12" s="1"/>
  <c r="AC910" i="12" s="1"/>
  <c r="H948" i="12"/>
  <c r="N948" i="12" s="1"/>
  <c r="T948" i="12" s="1"/>
  <c r="X948" i="12" s="1"/>
  <c r="AD948" i="12" s="1"/>
  <c r="H1169" i="12"/>
  <c r="N1169" i="12" s="1"/>
  <c r="T1169" i="12" s="1"/>
  <c r="X1169" i="12" s="1"/>
  <c r="AD1169" i="12" s="1"/>
  <c r="H1228" i="12"/>
  <c r="N1228" i="12" s="1"/>
  <c r="T1228" i="12" s="1"/>
  <c r="X1228" i="12" s="1"/>
  <c r="AD1228" i="12" s="1"/>
  <c r="F1271" i="12"/>
  <c r="L1271" i="12" s="1"/>
  <c r="R1271" i="12" s="1"/>
  <c r="V1271" i="12" s="1"/>
  <c r="AB1271" i="12" s="1"/>
  <c r="G1295" i="12"/>
  <c r="M1295" i="12" s="1"/>
  <c r="S1295" i="12" s="1"/>
  <c r="W1295" i="12" s="1"/>
  <c r="AC1295" i="12" s="1"/>
  <c r="F1339" i="12"/>
  <c r="L1339" i="12" s="1"/>
  <c r="R1339" i="12" s="1"/>
  <c r="V1339" i="12" s="1"/>
  <c r="AB1339" i="12" s="1"/>
  <c r="H1438" i="12"/>
  <c r="N1438" i="12" s="1"/>
  <c r="T1438" i="12" s="1"/>
  <c r="X1438" i="12" s="1"/>
  <c r="AD1438" i="12" s="1"/>
  <c r="H1501" i="12"/>
  <c r="N1501" i="12" s="1"/>
  <c r="T1501" i="12" s="1"/>
  <c r="X1501" i="12" s="1"/>
  <c r="AD1501" i="12" s="1"/>
  <c r="H1541" i="12"/>
  <c r="N1541" i="12" s="1"/>
  <c r="T1541" i="12" s="1"/>
  <c r="X1541" i="12" s="1"/>
  <c r="AD1541" i="12" s="1"/>
  <c r="G1612" i="12"/>
  <c r="M1612" i="12" s="1"/>
  <c r="S1612" i="12" s="1"/>
  <c r="W1612" i="12" s="1"/>
  <c r="AC1612" i="12" s="1"/>
  <c r="H1765" i="12"/>
  <c r="N1765" i="12" s="1"/>
  <c r="T1765" i="12" s="1"/>
  <c r="X1765" i="12" s="1"/>
  <c r="AD1765" i="12" s="1"/>
  <c r="G1781" i="12"/>
  <c r="M1781" i="12" s="1"/>
  <c r="S1781" i="12" s="1"/>
  <c r="W1781" i="12" s="1"/>
  <c r="AC1781" i="12" s="1"/>
  <c r="G1822" i="12"/>
  <c r="M1822" i="12" s="1"/>
  <c r="S1822" i="12" s="1"/>
  <c r="W1822" i="12" s="1"/>
  <c r="AC1822" i="12" s="1"/>
  <c r="G1861" i="12"/>
  <c r="M1861" i="12" s="1"/>
  <c r="S1861" i="12" s="1"/>
  <c r="W1861" i="12" s="1"/>
  <c r="AC1861" i="12" s="1"/>
  <c r="F1873" i="12"/>
  <c r="L1873" i="12" s="1"/>
  <c r="R1873" i="12" s="1"/>
  <c r="V1873" i="12" s="1"/>
  <c r="AB1873" i="12" s="1"/>
  <c r="F1911" i="12"/>
  <c r="L1911" i="12" s="1"/>
  <c r="R1911" i="12" s="1"/>
  <c r="V1911" i="12" s="1"/>
  <c r="AB1911" i="12" s="1"/>
  <c r="G1936" i="12"/>
  <c r="M1936" i="12" s="1"/>
  <c r="S1936" i="12" s="1"/>
  <c r="W1936" i="12" s="1"/>
  <c r="AC1936" i="12" s="1"/>
  <c r="G1980" i="12"/>
  <c r="M1980" i="12" s="1"/>
  <c r="S1980" i="12" s="1"/>
  <c r="W1980" i="12" s="1"/>
  <c r="AC1980" i="12" s="1"/>
  <c r="G2021" i="12"/>
  <c r="M2021" i="12" s="1"/>
  <c r="S2021" i="12" s="1"/>
  <c r="W2021" i="12" s="1"/>
  <c r="AC2021" i="12" s="1"/>
  <c r="F2147" i="12"/>
  <c r="L2147" i="12" s="1"/>
  <c r="R2147" i="12" s="1"/>
  <c r="V2147" i="12" s="1"/>
  <c r="AB2147" i="12" s="1"/>
  <c r="G2201" i="12"/>
  <c r="M2201" i="12" s="1"/>
  <c r="S2201" i="12" s="1"/>
  <c r="W2201" i="12" s="1"/>
  <c r="AC2201" i="12" s="1"/>
  <c r="G2234" i="12"/>
  <c r="M2234" i="12" s="1"/>
  <c r="S2234" i="12" s="1"/>
  <c r="W2234" i="12" s="1"/>
  <c r="AC2234" i="12" s="1"/>
  <c r="F473" i="12"/>
  <c r="L473" i="12" s="1"/>
  <c r="R473" i="12" s="1"/>
  <c r="V473" i="12" s="1"/>
  <c r="AB473" i="12" s="1"/>
  <c r="G608" i="12"/>
  <c r="M608" i="12" s="1"/>
  <c r="S608" i="12" s="1"/>
  <c r="W608" i="12" s="1"/>
  <c r="AC608" i="12" s="1"/>
  <c r="G1291" i="12"/>
  <c r="M1291" i="12" s="1"/>
  <c r="S1291" i="12" s="1"/>
  <c r="W1291" i="12" s="1"/>
  <c r="AC1291" i="12" s="1"/>
  <c r="F1837" i="12"/>
  <c r="L1837" i="12" s="1"/>
  <c r="R1837" i="12" s="1"/>
  <c r="V1837" i="12" s="1"/>
  <c r="AB1837" i="12" s="1"/>
  <c r="F1869" i="12"/>
  <c r="L1869" i="12" s="1"/>
  <c r="R1869" i="12" s="1"/>
  <c r="V1869" i="12" s="1"/>
  <c r="AB1869" i="12" s="1"/>
  <c r="G1971" i="12"/>
  <c r="M1971" i="12" s="1"/>
  <c r="S1971" i="12" s="1"/>
  <c r="W1971" i="12" s="1"/>
  <c r="AC1971" i="12" s="1"/>
  <c r="G2166" i="12"/>
  <c r="M2166" i="12" s="1"/>
  <c r="S2166" i="12" s="1"/>
  <c r="W2166" i="12" s="1"/>
  <c r="AC2166" i="12" s="1"/>
  <c r="G2244" i="12"/>
  <c r="M2244" i="12" s="1"/>
  <c r="S2244" i="12" s="1"/>
  <c r="W2244" i="12" s="1"/>
  <c r="AC2244" i="12" s="1"/>
  <c r="H481" i="12"/>
  <c r="N481" i="12" s="1"/>
  <c r="T481" i="12" s="1"/>
  <c r="X481" i="12" s="1"/>
  <c r="AD481" i="12" s="1"/>
  <c r="G132" i="12"/>
  <c r="M132" i="12" s="1"/>
  <c r="S132" i="12" s="1"/>
  <c r="W132" i="12" s="1"/>
  <c r="AC132" i="12" s="1"/>
  <c r="G169" i="12"/>
  <c r="M169" i="12" s="1"/>
  <c r="S169" i="12" s="1"/>
  <c r="W169" i="12" s="1"/>
  <c r="AC169" i="12" s="1"/>
  <c r="H190" i="12"/>
  <c r="N190" i="12" s="1"/>
  <c r="T190" i="12" s="1"/>
  <c r="X190" i="12" s="1"/>
  <c r="AD190" i="12" s="1"/>
  <c r="H323" i="12"/>
  <c r="N323" i="12" s="1"/>
  <c r="T323" i="12" s="1"/>
  <c r="X323" i="12" s="1"/>
  <c r="AD323" i="12" s="1"/>
  <c r="F350" i="12"/>
  <c r="L350" i="12" s="1"/>
  <c r="R350" i="12" s="1"/>
  <c r="V350" i="12" s="1"/>
  <c r="AB350" i="12" s="1"/>
  <c r="G380" i="12"/>
  <c r="M380" i="12" s="1"/>
  <c r="S380" i="12" s="1"/>
  <c r="W380" i="12" s="1"/>
  <c r="AC380" i="12" s="1"/>
  <c r="G473" i="12"/>
  <c r="M473" i="12" s="1"/>
  <c r="S473" i="12" s="1"/>
  <c r="W473" i="12" s="1"/>
  <c r="AC473" i="12" s="1"/>
  <c r="G536" i="12"/>
  <c r="M536" i="12" s="1"/>
  <c r="S536" i="12" s="1"/>
  <c r="W536" i="12" s="1"/>
  <c r="AC536" i="12" s="1"/>
  <c r="F571" i="12"/>
  <c r="L571" i="12" s="1"/>
  <c r="R571" i="12" s="1"/>
  <c r="V571" i="12" s="1"/>
  <c r="AB571" i="12" s="1"/>
  <c r="H683" i="12"/>
  <c r="N683" i="12" s="1"/>
  <c r="T683" i="12" s="1"/>
  <c r="X683" i="12" s="1"/>
  <c r="AD683" i="12" s="1"/>
  <c r="H836" i="12"/>
  <c r="N836" i="12" s="1"/>
  <c r="T836" i="12" s="1"/>
  <c r="X836" i="12" s="1"/>
  <c r="AD836" i="12" s="1"/>
  <c r="F948" i="12"/>
  <c r="L948" i="12" s="1"/>
  <c r="R948" i="12" s="1"/>
  <c r="V948" i="12" s="1"/>
  <c r="AB948" i="12" s="1"/>
  <c r="H1031" i="12"/>
  <c r="N1031" i="12" s="1"/>
  <c r="T1031" i="12" s="1"/>
  <c r="X1031" i="12" s="1"/>
  <c r="AD1031" i="12" s="1"/>
  <c r="F1145" i="12"/>
  <c r="L1145" i="12" s="1"/>
  <c r="R1145" i="12" s="1"/>
  <c r="V1145" i="12" s="1"/>
  <c r="AB1145" i="12" s="1"/>
  <c r="F1186" i="12"/>
  <c r="L1186" i="12" s="1"/>
  <c r="R1186" i="12" s="1"/>
  <c r="V1186" i="12" s="1"/>
  <c r="AB1186" i="12" s="1"/>
  <c r="F1259" i="12"/>
  <c r="L1259" i="12" s="1"/>
  <c r="R1259" i="12" s="1"/>
  <c r="V1259" i="12" s="1"/>
  <c r="AB1259" i="12" s="1"/>
  <c r="F1299" i="12"/>
  <c r="L1299" i="12" s="1"/>
  <c r="R1299" i="12" s="1"/>
  <c r="V1299" i="12" s="1"/>
  <c r="AB1299" i="12" s="1"/>
  <c r="F1331" i="12"/>
  <c r="L1331" i="12" s="1"/>
  <c r="R1331" i="12" s="1"/>
  <c r="V1331" i="12" s="1"/>
  <c r="AB1331" i="12" s="1"/>
  <c r="G1483" i="12"/>
  <c r="M1483" i="12" s="1"/>
  <c r="S1483" i="12" s="1"/>
  <c r="W1483" i="12" s="1"/>
  <c r="AC1483" i="12" s="1"/>
  <c r="G1529" i="12"/>
  <c r="M1529" i="12" s="1"/>
  <c r="S1529" i="12" s="1"/>
  <c r="W1529" i="12" s="1"/>
  <c r="AC1529" i="12" s="1"/>
  <c r="H1553" i="12"/>
  <c r="N1553" i="12" s="1"/>
  <c r="T1553" i="12" s="1"/>
  <c r="X1553" i="12" s="1"/>
  <c r="AD1553" i="12" s="1"/>
  <c r="H1606" i="12"/>
  <c r="N1606" i="12" s="1"/>
  <c r="T1606" i="12" s="1"/>
  <c r="X1606" i="12" s="1"/>
  <c r="AD1606" i="12" s="1"/>
  <c r="G1706" i="12"/>
  <c r="M1706" i="12" s="1"/>
  <c r="S1706" i="12" s="1"/>
  <c r="W1706" i="12" s="1"/>
  <c r="AC1706" i="12" s="1"/>
  <c r="H1777" i="12"/>
  <c r="N1777" i="12" s="1"/>
  <c r="T1777" i="12" s="1"/>
  <c r="X1777" i="12" s="1"/>
  <c r="AD1777" i="12" s="1"/>
  <c r="H1857" i="12"/>
  <c r="N1857" i="12" s="1"/>
  <c r="T1857" i="12" s="1"/>
  <c r="X1857" i="12" s="1"/>
  <c r="AD1857" i="12" s="1"/>
  <c r="F1882" i="12"/>
  <c r="L1882" i="12" s="1"/>
  <c r="R1882" i="12" s="1"/>
  <c r="V1882" i="12" s="1"/>
  <c r="AB1882" i="12" s="1"/>
  <c r="F1921" i="12"/>
  <c r="L1921" i="12" s="1"/>
  <c r="R1921" i="12" s="1"/>
  <c r="V1921" i="12" s="1"/>
  <c r="AB1921" i="12" s="1"/>
  <c r="F1962" i="12"/>
  <c r="L1962" i="12" s="1"/>
  <c r="R1962" i="12" s="1"/>
  <c r="V1962" i="12" s="1"/>
  <c r="AB1962" i="12" s="1"/>
  <c r="H2016" i="12"/>
  <c r="N2016" i="12" s="1"/>
  <c r="T2016" i="12" s="1"/>
  <c r="X2016" i="12" s="1"/>
  <c r="AD2016" i="12" s="1"/>
  <c r="H2055" i="12"/>
  <c r="N2055" i="12" s="1"/>
  <c r="T2055" i="12" s="1"/>
  <c r="X2055" i="12" s="1"/>
  <c r="AD2055" i="12" s="1"/>
  <c r="G2143" i="12"/>
  <c r="M2143" i="12" s="1"/>
  <c r="S2143" i="12" s="1"/>
  <c r="W2143" i="12" s="1"/>
  <c r="AC2143" i="12" s="1"/>
  <c r="H2197" i="12"/>
  <c r="N2197" i="12" s="1"/>
  <c r="T2197" i="12" s="1"/>
  <c r="X2197" i="12" s="1"/>
  <c r="AD2197" i="12" s="1"/>
  <c r="H2230" i="12"/>
  <c r="N2230" i="12" s="1"/>
  <c r="T2230" i="12" s="1"/>
  <c r="X2230" i="12" s="1"/>
  <c r="AD2230" i="12" s="1"/>
  <c r="G2390" i="12"/>
  <c r="M2390" i="12" s="1"/>
  <c r="S2390" i="12" s="1"/>
  <c r="W2390" i="12" s="1"/>
  <c r="AC2390" i="12" s="1"/>
  <c r="F61" i="12"/>
  <c r="L61" i="12" s="1"/>
  <c r="R61" i="12" s="1"/>
  <c r="V61" i="12" s="1"/>
  <c r="AB61" i="12" s="1"/>
  <c r="G2062" i="12"/>
  <c r="M2062" i="12" s="1"/>
  <c r="S2062" i="12" s="1"/>
  <c r="W2062" i="12" s="1"/>
  <c r="AC2062" i="12" s="1"/>
  <c r="G2213" i="12"/>
  <c r="M2213" i="12" s="1"/>
  <c r="S2213" i="12" s="1"/>
  <c r="W2213" i="12" s="1"/>
  <c r="AC2213" i="12" s="1"/>
  <c r="F101" i="12"/>
  <c r="L101" i="12" s="1"/>
  <c r="R101" i="12" s="1"/>
  <c r="V101" i="12" s="1"/>
  <c r="AB101" i="12" s="1"/>
  <c r="H405" i="12"/>
  <c r="N405" i="12" s="1"/>
  <c r="T405" i="12" s="1"/>
  <c r="X405" i="12" s="1"/>
  <c r="AD405" i="12" s="1"/>
  <c r="F151" i="12"/>
  <c r="L151" i="12" s="1"/>
  <c r="R151" i="12" s="1"/>
  <c r="V151" i="12" s="1"/>
  <c r="AB151" i="12" s="1"/>
  <c r="H783" i="12"/>
  <c r="N783" i="12" s="1"/>
  <c r="T783" i="12" s="1"/>
  <c r="X783" i="12" s="1"/>
  <c r="AD783" i="12" s="1"/>
  <c r="F648" i="12"/>
  <c r="L648" i="12" s="1"/>
  <c r="R648" i="12" s="1"/>
  <c r="V648" i="12" s="1"/>
  <c r="AB648" i="12" s="1"/>
  <c r="G1104" i="12"/>
  <c r="M1104" i="12" s="1"/>
  <c r="S1104" i="12" s="1"/>
  <c r="W1104" i="12" s="1"/>
  <c r="AC1104" i="12" s="1"/>
  <c r="G2423" i="12"/>
  <c r="M2423" i="12" s="1"/>
  <c r="S2423" i="12" s="1"/>
  <c r="W2423" i="12" s="1"/>
  <c r="AC2423" i="12" s="1"/>
  <c r="F1722" i="12"/>
  <c r="L1722" i="12" s="1"/>
  <c r="R1722" i="12" s="1"/>
  <c r="V1722" i="12" s="1"/>
  <c r="AB1722" i="12" s="1"/>
  <c r="H2423" i="12"/>
  <c r="N2423" i="12" s="1"/>
  <c r="T2423" i="12" s="1"/>
  <c r="X2423" i="12" s="1"/>
  <c r="AD2423" i="12" s="1"/>
  <c r="F279" i="12"/>
  <c r="L279" i="12" s="1"/>
  <c r="R279" i="12" s="1"/>
  <c r="V279" i="12" s="1"/>
  <c r="AB279" i="12" s="1"/>
  <c r="F1068" i="12"/>
  <c r="L1068" i="12" s="1"/>
  <c r="R1068" i="12" s="1"/>
  <c r="V1068" i="12" s="1"/>
  <c r="AB1068" i="12" s="1"/>
  <c r="F820" i="12"/>
  <c r="L820" i="12" s="1"/>
  <c r="R820" i="12" s="1"/>
  <c r="V820" i="12" s="1"/>
  <c r="AB820" i="12" s="1"/>
  <c r="G101" i="12"/>
  <c r="M101" i="12" s="1"/>
  <c r="S101" i="12" s="1"/>
  <c r="W101" i="12" s="1"/>
  <c r="AC101" i="12" s="1"/>
  <c r="G307" i="12"/>
  <c r="M307" i="12" s="1"/>
  <c r="S307" i="12" s="1"/>
  <c r="W307" i="12" s="1"/>
  <c r="AC307" i="12" s="1"/>
  <c r="G783" i="12"/>
  <c r="M783" i="12" s="1"/>
  <c r="S783" i="12" s="1"/>
  <c r="W783" i="12" s="1"/>
  <c r="AC783" i="12" s="1"/>
  <c r="F767" i="12"/>
  <c r="L767" i="12" s="1"/>
  <c r="R767" i="12" s="1"/>
  <c r="V767" i="12" s="1"/>
  <c r="AB767" i="12" s="1"/>
  <c r="F1942" i="12"/>
  <c r="L1942" i="12" s="1"/>
  <c r="R1942" i="12" s="1"/>
  <c r="V1942" i="12" s="1"/>
  <c r="AB1942" i="12" s="1"/>
  <c r="G2102" i="12"/>
  <c r="M2102" i="12" s="1"/>
  <c r="S2102" i="12" s="1"/>
  <c r="W2102" i="12" s="1"/>
  <c r="AC2102" i="12" s="1"/>
  <c r="F2121" i="12"/>
  <c r="L2121" i="12" s="1"/>
  <c r="R2121" i="12" s="1"/>
  <c r="V2121" i="12" s="1"/>
  <c r="AB2121" i="12" s="1"/>
  <c r="G263" i="12"/>
  <c r="M263" i="12" s="1"/>
  <c r="S263" i="12" s="1"/>
  <c r="W263" i="12" s="1"/>
  <c r="AC263" i="12" s="1"/>
  <c r="F423" i="12"/>
  <c r="L423" i="12" s="1"/>
  <c r="R423" i="12" s="1"/>
  <c r="V423" i="12" s="1"/>
  <c r="AB423" i="12" s="1"/>
  <c r="H529" i="12"/>
  <c r="N529" i="12" s="1"/>
  <c r="T529" i="12" s="1"/>
  <c r="X529" i="12" s="1"/>
  <c r="AD529" i="12" s="1"/>
  <c r="G70" i="12"/>
  <c r="M70" i="12" s="1"/>
  <c r="S70" i="12" s="1"/>
  <c r="W70" i="12" s="1"/>
  <c r="AC70" i="12" s="1"/>
  <c r="F405" i="12"/>
  <c r="L405" i="12" s="1"/>
  <c r="R405" i="12" s="1"/>
  <c r="V405" i="12" s="1"/>
  <c r="AB405" i="12" s="1"/>
  <c r="H503" i="12"/>
  <c r="N503" i="12" s="1"/>
  <c r="T503" i="12" s="1"/>
  <c r="X503" i="12" s="1"/>
  <c r="AD503" i="12" s="1"/>
  <c r="H141" i="12"/>
  <c r="N141" i="12" s="1"/>
  <c r="T141" i="12" s="1"/>
  <c r="X141" i="12" s="1"/>
  <c r="AD141" i="12" s="1"/>
  <c r="F546" i="12"/>
  <c r="L546" i="12" s="1"/>
  <c r="R546" i="12" s="1"/>
  <c r="V546" i="12" s="1"/>
  <c r="AB546" i="12" s="1"/>
  <c r="F708" i="12"/>
  <c r="L708" i="12" s="1"/>
  <c r="R708" i="12" s="1"/>
  <c r="V708" i="12" s="1"/>
  <c r="AB708" i="12" s="1"/>
  <c r="F1427" i="12"/>
  <c r="L1427" i="12" s="1"/>
  <c r="R1427" i="12" s="1"/>
  <c r="V1427" i="12" s="1"/>
  <c r="AB1427" i="12" s="1"/>
  <c r="H1812" i="12"/>
  <c r="N1812" i="12" s="1"/>
  <c r="T1812" i="12" s="1"/>
  <c r="X1812" i="12" s="1"/>
  <c r="AD1812" i="12" s="1"/>
  <c r="G1942" i="12"/>
  <c r="M1942" i="12" s="1"/>
  <c r="S1942" i="12" s="1"/>
  <c r="W1942" i="12" s="1"/>
  <c r="AC1942" i="12" s="1"/>
  <c r="H2484" i="12"/>
  <c r="N2484" i="12" s="1"/>
  <c r="T2484" i="12" s="1"/>
  <c r="X2484" i="12" s="1"/>
  <c r="AD2484" i="12" s="1"/>
  <c r="H2152" i="12"/>
  <c r="N2152" i="12" s="1"/>
  <c r="T2152" i="12" s="1"/>
  <c r="X2152" i="12" s="1"/>
  <c r="AD2152" i="12" s="1"/>
  <c r="H1731" i="12"/>
  <c r="N1731" i="12" s="1"/>
  <c r="T1731" i="12" s="1"/>
  <c r="X1731" i="12" s="1"/>
  <c r="AD1731" i="12" s="1"/>
  <c r="F2294" i="12"/>
  <c r="L2294" i="12" s="1"/>
  <c r="R2294" i="12" s="1"/>
  <c r="V2294" i="12" s="1"/>
  <c r="AB2294" i="12" s="1"/>
  <c r="F728" i="12"/>
  <c r="L728" i="12" s="1"/>
  <c r="R728" i="12" s="1"/>
  <c r="V728" i="12" s="1"/>
  <c r="AB728" i="12" s="1"/>
  <c r="H61" i="12"/>
  <c r="N61" i="12" s="1"/>
  <c r="T61" i="12" s="1"/>
  <c r="X61" i="12" s="1"/>
  <c r="AD61" i="12" s="1"/>
  <c r="H151" i="12"/>
  <c r="N151" i="12" s="1"/>
  <c r="T151" i="12" s="1"/>
  <c r="X151" i="12" s="1"/>
  <c r="AD151" i="12" s="1"/>
  <c r="F429" i="12"/>
  <c r="L429" i="12" s="1"/>
  <c r="R429" i="12" s="1"/>
  <c r="V429" i="12" s="1"/>
  <c r="AB429" i="12" s="1"/>
  <c r="H673" i="12"/>
  <c r="N673" i="12" s="1"/>
  <c r="T673" i="12" s="1"/>
  <c r="X673" i="12" s="1"/>
  <c r="AD673" i="12" s="1"/>
  <c r="F829" i="12"/>
  <c r="L829" i="12" s="1"/>
  <c r="R829" i="12" s="1"/>
  <c r="V829" i="12" s="1"/>
  <c r="AB829" i="12" s="1"/>
  <c r="G1796" i="12"/>
  <c r="M1796" i="12" s="1"/>
  <c r="S1796" i="12" s="1"/>
  <c r="W1796" i="12" s="1"/>
  <c r="AC1796" i="12" s="1"/>
  <c r="F1667" i="12"/>
  <c r="L1667" i="12" s="1"/>
  <c r="R1667" i="12" s="1"/>
  <c r="V1667" i="12" s="1"/>
  <c r="AB1667" i="12" s="1"/>
  <c r="F2102" i="12"/>
  <c r="L2102" i="12" s="1"/>
  <c r="R2102" i="12" s="1"/>
  <c r="V2102" i="12" s="1"/>
  <c r="AB2102" i="12" s="1"/>
  <c r="G2238" i="12"/>
  <c r="M2238" i="12" s="1"/>
  <c r="S2238" i="12" s="1"/>
  <c r="W2238" i="12" s="1"/>
  <c r="AC2238" i="12" s="1"/>
  <c r="F234" i="12"/>
  <c r="L234" i="12" s="1"/>
  <c r="R234" i="12" s="1"/>
  <c r="V234" i="12" s="1"/>
  <c r="AB234" i="12" s="1"/>
  <c r="G457" i="12"/>
  <c r="M457" i="12" s="1"/>
  <c r="S457" i="12" s="1"/>
  <c r="W457" i="12" s="1"/>
  <c r="AC457" i="12" s="1"/>
  <c r="G1079" i="12"/>
  <c r="M1079" i="12" s="1"/>
  <c r="S1079" i="12" s="1"/>
  <c r="W1079" i="12" s="1"/>
  <c r="AC1079" i="12" s="1"/>
  <c r="F263" i="12"/>
  <c r="L263" i="12" s="1"/>
  <c r="R263" i="12" s="1"/>
  <c r="V263" i="12" s="1"/>
  <c r="AB263" i="12" s="1"/>
  <c r="F641" i="12"/>
  <c r="L641" i="12" s="1"/>
  <c r="R641" i="12" s="1"/>
  <c r="V641" i="12" s="1"/>
  <c r="AB641" i="12" s="1"/>
  <c r="H1104" i="12"/>
  <c r="N1104" i="12" s="1"/>
  <c r="T1104" i="12" s="1"/>
  <c r="X1104" i="12" s="1"/>
  <c r="AD1104" i="12" s="1"/>
  <c r="H546" i="12"/>
  <c r="N546" i="12" s="1"/>
  <c r="T546" i="12" s="1"/>
  <c r="X546" i="12" s="1"/>
  <c r="AD546" i="12" s="1"/>
  <c r="G794" i="12"/>
  <c r="M794" i="12" s="1"/>
  <c r="S794" i="12" s="1"/>
  <c r="W794" i="12" s="1"/>
  <c r="AC794" i="12" s="1"/>
  <c r="F2484" i="12"/>
  <c r="L2484" i="12" s="1"/>
  <c r="R2484" i="12" s="1"/>
  <c r="V2484" i="12" s="1"/>
  <c r="AB2484" i="12" s="1"/>
  <c r="H2456" i="12"/>
  <c r="N2456" i="12" s="1"/>
  <c r="T2456" i="12" s="1"/>
  <c r="X2456" i="12" s="1"/>
  <c r="AD2456" i="12" s="1"/>
  <c r="G2456" i="12"/>
  <c r="M2456" i="12" s="1"/>
  <c r="S2456" i="12" s="1"/>
  <c r="W2456" i="12" s="1"/>
  <c r="AC2456" i="12" s="1"/>
  <c r="G2342" i="12"/>
  <c r="M2342" i="12" s="1"/>
  <c r="S2342" i="12" s="1"/>
  <c r="W2342" i="12" s="1"/>
  <c r="AC2342" i="12" s="1"/>
  <c r="G30" i="12"/>
  <c r="M30" i="12" s="1"/>
  <c r="S30" i="12" s="1"/>
  <c r="W30" i="12" s="1"/>
  <c r="AC30" i="12" s="1"/>
  <c r="G127" i="12"/>
  <c r="M127" i="12" s="1"/>
  <c r="S127" i="12" s="1"/>
  <c r="W127" i="12" s="1"/>
  <c r="AC127" i="12" s="1"/>
  <c r="G198" i="12"/>
  <c r="M198" i="12" s="1"/>
  <c r="S198" i="12" s="1"/>
  <c r="W198" i="12" s="1"/>
  <c r="AC198" i="12" s="1"/>
  <c r="F259" i="12"/>
  <c r="L259" i="12" s="1"/>
  <c r="R259" i="12" s="1"/>
  <c r="V259" i="12" s="1"/>
  <c r="AB259" i="12" s="1"/>
  <c r="H318" i="12"/>
  <c r="N318" i="12" s="1"/>
  <c r="T318" i="12" s="1"/>
  <c r="X318" i="12" s="1"/>
  <c r="AD318" i="12" s="1"/>
  <c r="G372" i="12"/>
  <c r="M372" i="12" s="1"/>
  <c r="S372" i="12" s="1"/>
  <c r="W372" i="12" s="1"/>
  <c r="AC372" i="12" s="1"/>
  <c r="F396" i="12"/>
  <c r="L396" i="12" s="1"/>
  <c r="R396" i="12" s="1"/>
  <c r="V396" i="12" s="1"/>
  <c r="AB396" i="12" s="1"/>
  <c r="F448" i="12"/>
  <c r="L448" i="12" s="1"/>
  <c r="R448" i="12" s="1"/>
  <c r="V448" i="12" s="1"/>
  <c r="AB448" i="12" s="1"/>
  <c r="G485" i="12"/>
  <c r="M485" i="12" s="1"/>
  <c r="S485" i="12" s="1"/>
  <c r="W485" i="12" s="1"/>
  <c r="AC485" i="12" s="1"/>
  <c r="H557" i="12"/>
  <c r="N557" i="12" s="1"/>
  <c r="T557" i="12" s="1"/>
  <c r="X557" i="12" s="1"/>
  <c r="AD557" i="12" s="1"/>
  <c r="F612" i="12"/>
  <c r="L612" i="12" s="1"/>
  <c r="R612" i="12" s="1"/>
  <c r="V612" i="12" s="1"/>
  <c r="AB612" i="12" s="1"/>
  <c r="H749" i="12"/>
  <c r="N749" i="12" s="1"/>
  <c r="T749" i="12" s="1"/>
  <c r="X749" i="12" s="1"/>
  <c r="AD749" i="12" s="1"/>
  <c r="H866" i="12"/>
  <c r="N866" i="12" s="1"/>
  <c r="T866" i="12" s="1"/>
  <c r="X866" i="12" s="1"/>
  <c r="AD866" i="12" s="1"/>
  <c r="G878" i="12"/>
  <c r="M878" i="12" s="1"/>
  <c r="S878" i="12" s="1"/>
  <c r="W878" i="12" s="1"/>
  <c r="AC878" i="12" s="1"/>
  <c r="H928" i="12"/>
  <c r="N928" i="12" s="1"/>
  <c r="T928" i="12" s="1"/>
  <c r="X928" i="12" s="1"/>
  <c r="AD928" i="12" s="1"/>
  <c r="G948" i="12"/>
  <c r="M948" i="12" s="1"/>
  <c r="S948" i="12" s="1"/>
  <c r="W948" i="12" s="1"/>
  <c r="AC948" i="12" s="1"/>
  <c r="G1007" i="12"/>
  <c r="M1007" i="12" s="1"/>
  <c r="S1007" i="12" s="1"/>
  <c r="W1007" i="12" s="1"/>
  <c r="AC1007" i="12" s="1"/>
  <c r="G1145" i="12"/>
  <c r="M1145" i="12" s="1"/>
  <c r="S1145" i="12" s="1"/>
  <c r="W1145" i="12" s="1"/>
  <c r="AC1145" i="12" s="1"/>
  <c r="F1159" i="12"/>
  <c r="L1159" i="12" s="1"/>
  <c r="R1159" i="12" s="1"/>
  <c r="V1159" i="12" s="1"/>
  <c r="AB1159" i="12" s="1"/>
  <c r="G1186" i="12"/>
  <c r="M1186" i="12" s="1"/>
  <c r="S1186" i="12" s="1"/>
  <c r="W1186" i="12" s="1"/>
  <c r="AC1186" i="12" s="1"/>
  <c r="F1210" i="12"/>
  <c r="L1210" i="12" s="1"/>
  <c r="R1210" i="12" s="1"/>
  <c r="V1210" i="12" s="1"/>
  <c r="AB1210" i="12" s="1"/>
  <c r="G1259" i="12"/>
  <c r="M1259" i="12" s="1"/>
  <c r="S1259" i="12" s="1"/>
  <c r="W1259" i="12" s="1"/>
  <c r="AC1259" i="12" s="1"/>
  <c r="F1275" i="12"/>
  <c r="L1275" i="12" s="1"/>
  <c r="R1275" i="12" s="1"/>
  <c r="V1275" i="12" s="1"/>
  <c r="AB1275" i="12" s="1"/>
  <c r="H1283" i="12"/>
  <c r="N1283" i="12" s="1"/>
  <c r="T1283" i="12" s="1"/>
  <c r="X1283" i="12" s="1"/>
  <c r="AD1283" i="12" s="1"/>
  <c r="F1311" i="12"/>
  <c r="L1311" i="12" s="1"/>
  <c r="R1311" i="12" s="1"/>
  <c r="V1311" i="12" s="1"/>
  <c r="AB1311" i="12" s="1"/>
  <c r="H1319" i="12"/>
  <c r="N1319" i="12" s="1"/>
  <c r="T1319" i="12" s="1"/>
  <c r="X1319" i="12" s="1"/>
  <c r="AD1319" i="12" s="1"/>
  <c r="F1343" i="12"/>
  <c r="L1343" i="12" s="1"/>
  <c r="R1343" i="12" s="1"/>
  <c r="V1343" i="12" s="1"/>
  <c r="AB1343" i="12" s="1"/>
  <c r="F1434" i="12"/>
  <c r="L1434" i="12" s="1"/>
  <c r="R1434" i="12" s="1"/>
  <c r="V1434" i="12" s="1"/>
  <c r="AB1434" i="12" s="1"/>
  <c r="H1442" i="12"/>
  <c r="N1442" i="12" s="1"/>
  <c r="T1442" i="12" s="1"/>
  <c r="X1442" i="12" s="1"/>
  <c r="AD1442" i="12" s="1"/>
  <c r="F1497" i="12"/>
  <c r="L1497" i="12" s="1"/>
  <c r="R1497" i="12" s="1"/>
  <c r="V1497" i="12" s="1"/>
  <c r="AB1497" i="12" s="1"/>
  <c r="H1505" i="12"/>
  <c r="N1505" i="12" s="1"/>
  <c r="T1505" i="12" s="1"/>
  <c r="X1505" i="12" s="1"/>
  <c r="AD1505" i="12" s="1"/>
  <c r="F1537" i="12"/>
  <c r="L1537" i="12" s="1"/>
  <c r="R1537" i="12" s="1"/>
  <c r="V1537" i="12" s="1"/>
  <c r="AB1537" i="12" s="1"/>
  <c r="H1549" i="12"/>
  <c r="N1549" i="12" s="1"/>
  <c r="T1549" i="12" s="1"/>
  <c r="X1549" i="12" s="1"/>
  <c r="AD1549" i="12" s="1"/>
  <c r="F1577" i="12"/>
  <c r="L1577" i="12" s="1"/>
  <c r="R1577" i="12" s="1"/>
  <c r="V1577" i="12" s="1"/>
  <c r="AB1577" i="12" s="1"/>
  <c r="G1621" i="12"/>
  <c r="M1621" i="12" s="1"/>
  <c r="S1621" i="12" s="1"/>
  <c r="W1621" i="12" s="1"/>
  <c r="AC1621" i="12" s="1"/>
  <c r="H1646" i="12"/>
  <c r="N1646" i="12" s="1"/>
  <c r="T1646" i="12" s="1"/>
  <c r="X1646" i="12" s="1"/>
  <c r="AD1646" i="12" s="1"/>
  <c r="G1701" i="12"/>
  <c r="M1701" i="12" s="1"/>
  <c r="S1701" i="12" s="1"/>
  <c r="W1701" i="12" s="1"/>
  <c r="AC1701" i="12" s="1"/>
  <c r="F1761" i="12"/>
  <c r="L1761" i="12" s="1"/>
  <c r="R1761" i="12" s="1"/>
  <c r="V1761" i="12" s="1"/>
  <c r="AB1761" i="12" s="1"/>
  <c r="G1833" i="12"/>
  <c r="M1833" i="12" s="1"/>
  <c r="S1833" i="12" s="1"/>
  <c r="W1833" i="12" s="1"/>
  <c r="AC1833" i="12" s="1"/>
  <c r="H1853" i="12"/>
  <c r="N1853" i="12" s="1"/>
  <c r="T1853" i="12" s="1"/>
  <c r="X1853" i="12" s="1"/>
  <c r="AD1853" i="12" s="1"/>
  <c r="F1877" i="12"/>
  <c r="L1877" i="12" s="1"/>
  <c r="R1877" i="12" s="1"/>
  <c r="V1877" i="12" s="1"/>
  <c r="AB1877" i="12" s="1"/>
  <c r="G1900" i="12"/>
  <c r="M1900" i="12" s="1"/>
  <c r="S1900" i="12" s="1"/>
  <c r="W1900" i="12" s="1"/>
  <c r="AC1900" i="12" s="1"/>
  <c r="H1926" i="12"/>
  <c r="N1926" i="12" s="1"/>
  <c r="T1926" i="12" s="1"/>
  <c r="X1926" i="12" s="1"/>
  <c r="AD1926" i="12" s="1"/>
  <c r="F1952" i="12"/>
  <c r="L1952" i="12" s="1"/>
  <c r="R1952" i="12" s="1"/>
  <c r="V1952" i="12" s="1"/>
  <c r="AB1952" i="12" s="1"/>
  <c r="F2037" i="12"/>
  <c r="L2037" i="12" s="1"/>
  <c r="R2037" i="12" s="1"/>
  <c r="V2037" i="12" s="1"/>
  <c r="AB2037" i="12" s="1"/>
  <c r="H2051" i="12"/>
  <c r="N2051" i="12" s="1"/>
  <c r="T2051" i="12" s="1"/>
  <c r="X2051" i="12" s="1"/>
  <c r="AD2051" i="12" s="1"/>
  <c r="F2079" i="12"/>
  <c r="L2079" i="12" s="1"/>
  <c r="R2079" i="12" s="1"/>
  <c r="V2079" i="12" s="1"/>
  <c r="AB2079" i="12" s="1"/>
  <c r="G2138" i="12"/>
  <c r="M2138" i="12" s="1"/>
  <c r="S2138" i="12" s="1"/>
  <c r="W2138" i="12" s="1"/>
  <c r="AC2138" i="12" s="1"/>
  <c r="F2170" i="12"/>
  <c r="L2170" i="12" s="1"/>
  <c r="R2170" i="12" s="1"/>
  <c r="V2170" i="12" s="1"/>
  <c r="AB2170" i="12" s="1"/>
  <c r="G2209" i="12"/>
  <c r="M2209" i="12" s="1"/>
  <c r="S2209" i="12" s="1"/>
  <c r="W2209" i="12" s="1"/>
  <c r="AC2209" i="12" s="1"/>
  <c r="H2256" i="12"/>
  <c r="N2256" i="12" s="1"/>
  <c r="T2256" i="12" s="1"/>
  <c r="X2256" i="12" s="1"/>
  <c r="AD2256" i="12" s="1"/>
  <c r="F2308" i="12"/>
  <c r="L2308" i="12" s="1"/>
  <c r="R2308" i="12" s="1"/>
  <c r="V2308" i="12" s="1"/>
  <c r="AB2308" i="12" s="1"/>
  <c r="G2329" i="12"/>
  <c r="M2329" i="12" s="1"/>
  <c r="S2329" i="12" s="1"/>
  <c r="W2329" i="12" s="1"/>
  <c r="AC2329" i="12" s="1"/>
  <c r="H2351" i="12"/>
  <c r="N2351" i="12" s="1"/>
  <c r="T2351" i="12" s="1"/>
  <c r="X2351" i="12" s="1"/>
  <c r="AD2351" i="12" s="1"/>
  <c r="F2377" i="12"/>
  <c r="L2377" i="12" s="1"/>
  <c r="R2377" i="12" s="1"/>
  <c r="V2377" i="12" s="1"/>
  <c r="AB2377" i="12" s="1"/>
  <c r="F2452" i="12"/>
  <c r="L2452" i="12" s="1"/>
  <c r="R2452" i="12" s="1"/>
  <c r="V2452" i="12" s="1"/>
  <c r="AB2452" i="12" s="1"/>
  <c r="G329" i="12"/>
  <c r="M329" i="12" s="1"/>
  <c r="S329" i="12" s="1"/>
  <c r="W329" i="12" s="1"/>
  <c r="AC329" i="12" s="1"/>
  <c r="F19" i="12"/>
  <c r="L19" i="12" s="1"/>
  <c r="R19" i="12" s="1"/>
  <c r="V19" i="12" s="1"/>
  <c r="AB19" i="12" s="1"/>
  <c r="G141" i="12"/>
  <c r="M141" i="12" s="1"/>
  <c r="S141" i="12" s="1"/>
  <c r="W141" i="12" s="1"/>
  <c r="AC141" i="12" s="1"/>
  <c r="H70" i="12"/>
  <c r="N70" i="12" s="1"/>
  <c r="T70" i="12" s="1"/>
  <c r="X70" i="12" s="1"/>
  <c r="AD70" i="12" s="1"/>
  <c r="F585" i="12"/>
  <c r="L585" i="12" s="1"/>
  <c r="R585" i="12" s="1"/>
  <c r="V585" i="12" s="1"/>
  <c r="AB585" i="12" s="1"/>
  <c r="H819" i="12"/>
  <c r="N819" i="12" s="1"/>
  <c r="T819" i="12" s="1"/>
  <c r="X819" i="12" s="1"/>
  <c r="AD819" i="12" s="1"/>
  <c r="F794" i="12"/>
  <c r="L794" i="12" s="1"/>
  <c r="R794" i="12" s="1"/>
  <c r="V794" i="12" s="1"/>
  <c r="AB794" i="12" s="1"/>
  <c r="G829" i="12"/>
  <c r="M829" i="12" s="1"/>
  <c r="S829" i="12" s="1"/>
  <c r="W829" i="12" s="1"/>
  <c r="AC829" i="12" s="1"/>
  <c r="H829" i="12"/>
  <c r="N829" i="12" s="1"/>
  <c r="T829" i="12" s="1"/>
  <c r="X829" i="12" s="1"/>
  <c r="AD829" i="12" s="1"/>
  <c r="F1566" i="12"/>
  <c r="L1566" i="12" s="1"/>
  <c r="R1566" i="12" s="1"/>
  <c r="V1566" i="12" s="1"/>
  <c r="AB1566" i="12" s="1"/>
  <c r="F1731" i="12"/>
  <c r="L1731" i="12" s="1"/>
  <c r="R1731" i="12" s="1"/>
  <c r="V1731" i="12" s="1"/>
  <c r="AB1731" i="12" s="1"/>
  <c r="F2220" i="12"/>
  <c r="L2220" i="12" s="1"/>
  <c r="R2220" i="12" s="1"/>
  <c r="V2220" i="12" s="1"/>
  <c r="AB2220" i="12" s="1"/>
  <c r="H2025" i="12"/>
  <c r="N2025" i="12" s="1"/>
  <c r="T2025" i="12" s="1"/>
  <c r="X2025" i="12" s="1"/>
  <c r="AD2025" i="12" s="1"/>
  <c r="G173" i="12"/>
  <c r="M173" i="12" s="1"/>
  <c r="S173" i="12" s="1"/>
  <c r="W173" i="12" s="1"/>
  <c r="AC173" i="12" s="1"/>
  <c r="H263" i="12"/>
  <c r="N263" i="12" s="1"/>
  <c r="T263" i="12" s="1"/>
  <c r="X263" i="12" s="1"/>
  <c r="AD263" i="12" s="1"/>
  <c r="F463" i="12"/>
  <c r="L463" i="12" s="1"/>
  <c r="R463" i="12" s="1"/>
  <c r="V463" i="12" s="1"/>
  <c r="AB463" i="12" s="1"/>
  <c r="G563" i="12"/>
  <c r="M563" i="12" s="1"/>
  <c r="S563" i="12" s="1"/>
  <c r="W563" i="12" s="1"/>
  <c r="AC563" i="12" s="1"/>
  <c r="F307" i="12"/>
  <c r="L307" i="12" s="1"/>
  <c r="R307" i="12" s="1"/>
  <c r="V307" i="12" s="1"/>
  <c r="AB307" i="12" s="1"/>
  <c r="H234" i="12"/>
  <c r="N234" i="12" s="1"/>
  <c r="T234" i="12" s="1"/>
  <c r="X234" i="12" s="1"/>
  <c r="AD234" i="12" s="1"/>
  <c r="G429" i="12"/>
  <c r="M429" i="12" s="1"/>
  <c r="S429" i="12" s="1"/>
  <c r="W429" i="12" s="1"/>
  <c r="AC429" i="12" s="1"/>
  <c r="H563" i="12"/>
  <c r="N563" i="12" s="1"/>
  <c r="T563" i="12" s="1"/>
  <c r="X563" i="12" s="1"/>
  <c r="AD563" i="12" s="1"/>
  <c r="G673" i="12"/>
  <c r="M673" i="12" s="1"/>
  <c r="S673" i="12" s="1"/>
  <c r="W673" i="12" s="1"/>
  <c r="AC673" i="12" s="1"/>
  <c r="G151" i="12"/>
  <c r="M151" i="12" s="1"/>
  <c r="S151" i="12" s="1"/>
  <c r="W151" i="12" s="1"/>
  <c r="AC151" i="12" s="1"/>
  <c r="F563" i="12"/>
  <c r="L563" i="12" s="1"/>
  <c r="R563" i="12" s="1"/>
  <c r="V563" i="12" s="1"/>
  <c r="AB563" i="12" s="1"/>
  <c r="F602" i="12"/>
  <c r="L602" i="12" s="1"/>
  <c r="R602" i="12" s="1"/>
  <c r="V602" i="12" s="1"/>
  <c r="AB602" i="12" s="1"/>
  <c r="G708" i="12"/>
  <c r="M708" i="12" s="1"/>
  <c r="S708" i="12" s="1"/>
  <c r="W708" i="12" s="1"/>
  <c r="AC708" i="12" s="1"/>
  <c r="G736" i="12"/>
  <c r="M736" i="12" s="1"/>
  <c r="S736" i="12" s="1"/>
  <c r="W736" i="12" s="1"/>
  <c r="AC736" i="12" s="1"/>
  <c r="G1427" i="12"/>
  <c r="M1427" i="12" s="1"/>
  <c r="S1427" i="12" s="1"/>
  <c r="W1427" i="12" s="1"/>
  <c r="AC1427" i="12" s="1"/>
  <c r="G1722" i="12"/>
  <c r="M1722" i="12" s="1"/>
  <c r="S1722" i="12" s="1"/>
  <c r="W1722" i="12" s="1"/>
  <c r="AC1722" i="12" s="1"/>
  <c r="G2220" i="12"/>
  <c r="M2220" i="12" s="1"/>
  <c r="S2220" i="12" s="1"/>
  <c r="W2220" i="12" s="1"/>
  <c r="AC2220" i="12" s="1"/>
  <c r="F2001" i="12"/>
  <c r="L2001" i="12" s="1"/>
  <c r="R2001" i="12" s="1"/>
  <c r="V2001" i="12" s="1"/>
  <c r="AB2001" i="12" s="1"/>
  <c r="H1942" i="12"/>
  <c r="N1942" i="12" s="1"/>
  <c r="T1942" i="12" s="1"/>
  <c r="X1942" i="12" s="1"/>
  <c r="AD1942" i="12" s="1"/>
  <c r="F2423" i="12"/>
  <c r="L2423" i="12" s="1"/>
  <c r="R2423" i="12" s="1"/>
  <c r="V2423" i="12" s="1"/>
  <c r="AB2423" i="12" s="1"/>
  <c r="G1667" i="12"/>
  <c r="M1667" i="12" s="1"/>
  <c r="S1667" i="12" s="1"/>
  <c r="W1667" i="12" s="1"/>
  <c r="AC1667" i="12" s="1"/>
  <c r="F2320" i="12"/>
  <c r="L2320" i="12" s="1"/>
  <c r="R2320" i="12" s="1"/>
  <c r="V2320" i="12" s="1"/>
  <c r="AB2320" i="12" s="1"/>
  <c r="G2264" i="12"/>
  <c r="M2264" i="12" s="1"/>
  <c r="S2264" i="12" s="1"/>
  <c r="W2264" i="12" s="1"/>
  <c r="AC2264" i="12" s="1"/>
  <c r="G61" i="12"/>
  <c r="M61" i="12" s="1"/>
  <c r="S61" i="12" s="1"/>
  <c r="W61" i="12" s="1"/>
  <c r="AC61" i="12" s="1"/>
  <c r="F411" i="12"/>
  <c r="L411" i="12" s="1"/>
  <c r="R411" i="12" s="1"/>
  <c r="V411" i="12" s="1"/>
  <c r="AB411" i="12" s="1"/>
  <c r="F635" i="12"/>
  <c r="L635" i="12" s="1"/>
  <c r="R635" i="12" s="1"/>
  <c r="V635" i="12" s="1"/>
  <c r="AB635" i="12" s="1"/>
  <c r="F968" i="12"/>
  <c r="L968" i="12" s="1"/>
  <c r="R968" i="12" s="1"/>
  <c r="V968" i="12" s="1"/>
  <c r="AB968" i="12" s="1"/>
  <c r="H120" i="12"/>
  <c r="N120" i="12" s="1"/>
  <c r="T120" i="12" s="1"/>
  <c r="X120" i="12" s="1"/>
  <c r="AD120" i="12" s="1"/>
  <c r="H757" i="12"/>
  <c r="N757" i="12" s="1"/>
  <c r="T757" i="12" s="1"/>
  <c r="X757" i="12" s="1"/>
  <c r="AD757" i="12" s="1"/>
  <c r="G205" i="12"/>
  <c r="M205" i="12" s="1"/>
  <c r="S205" i="12" s="1"/>
  <c r="W205" i="12" s="1"/>
  <c r="AC205" i="12" s="1"/>
  <c r="H457" i="12"/>
  <c r="N457" i="12" s="1"/>
  <c r="T457" i="12" s="1"/>
  <c r="X457" i="12" s="1"/>
  <c r="AD457" i="12" s="1"/>
  <c r="G701" i="12"/>
  <c r="M701" i="12" s="1"/>
  <c r="S701" i="12" s="1"/>
  <c r="W701" i="12" s="1"/>
  <c r="AC701" i="12" s="1"/>
  <c r="G964" i="12"/>
  <c r="M964" i="12" s="1"/>
  <c r="S964" i="12" s="1"/>
  <c r="W964" i="12" s="1"/>
  <c r="AC964" i="12" s="1"/>
  <c r="F964" i="12"/>
  <c r="L964" i="12" s="1"/>
  <c r="R964" i="12" s="1"/>
  <c r="V964" i="12" s="1"/>
  <c r="AB964" i="12" s="1"/>
  <c r="G820" i="12"/>
  <c r="M820" i="12" s="1"/>
  <c r="S820" i="12" s="1"/>
  <c r="W820" i="12" s="1"/>
  <c r="AC820" i="12" s="1"/>
  <c r="F1741" i="12"/>
  <c r="L1741" i="12" s="1"/>
  <c r="R1741" i="12" s="1"/>
  <c r="V1741" i="12" s="1"/>
  <c r="AB1741" i="12" s="1"/>
  <c r="G2294" i="12"/>
  <c r="M2294" i="12" s="1"/>
  <c r="S2294" i="12" s="1"/>
  <c r="W2294" i="12" s="1"/>
  <c r="AC2294" i="12" s="1"/>
  <c r="H2121" i="12"/>
  <c r="N2121" i="12" s="1"/>
  <c r="T2121" i="12" s="1"/>
  <c r="X2121" i="12" s="1"/>
  <c r="AD2121" i="12" s="1"/>
  <c r="H2238" i="12"/>
  <c r="N2238" i="12" s="1"/>
  <c r="T2238" i="12" s="1"/>
  <c r="X2238" i="12" s="1"/>
  <c r="AD2238" i="12" s="1"/>
  <c r="F496" i="12"/>
  <c r="L496" i="12" s="1"/>
  <c r="R496" i="12" s="1"/>
  <c r="V496" i="12" s="1"/>
  <c r="AB496" i="12" s="1"/>
  <c r="H2320" i="12"/>
  <c r="N2320" i="12" s="1"/>
  <c r="T2320" i="12" s="1"/>
  <c r="X2320" i="12" s="1"/>
  <c r="AD2320" i="12" s="1"/>
  <c r="F691" i="12"/>
  <c r="L691" i="12" s="1"/>
  <c r="R691" i="12" s="1"/>
  <c r="V691" i="12" s="1"/>
  <c r="AB691" i="12" s="1"/>
  <c r="H286" i="12"/>
  <c r="N286" i="12" s="1"/>
  <c r="T286" i="12" s="1"/>
  <c r="X286" i="12" s="1"/>
  <c r="AD286" i="12" s="1"/>
  <c r="G691" i="12"/>
  <c r="M691" i="12" s="1"/>
  <c r="S691" i="12" s="1"/>
  <c r="W691" i="12" s="1"/>
  <c r="AC691" i="12" s="1"/>
  <c r="G1068" i="12"/>
  <c r="M1068" i="12" s="1"/>
  <c r="S1068" i="12" s="1"/>
  <c r="W1068" i="12" s="1"/>
  <c r="AC1068" i="12" s="1"/>
  <c r="H1722" i="12"/>
  <c r="N1722" i="12" s="1"/>
  <c r="T1722" i="12" s="1"/>
  <c r="X1722" i="12" s="1"/>
  <c r="AD1722" i="12" s="1"/>
  <c r="H1079" i="12"/>
  <c r="N1079" i="12" s="1"/>
  <c r="T1079" i="12" s="1"/>
  <c r="X1079" i="12" s="1"/>
  <c r="AD1079" i="12" s="1"/>
  <c r="G234" i="12"/>
  <c r="M234" i="12" s="1"/>
  <c r="S234" i="12" s="1"/>
  <c r="W234" i="12" s="1"/>
  <c r="AC234" i="12" s="1"/>
  <c r="H2264" i="12"/>
  <c r="N2264" i="12" s="1"/>
  <c r="T2264" i="12" s="1"/>
  <c r="X2264" i="12" s="1"/>
  <c r="AD2264" i="12" s="1"/>
  <c r="F286" i="12"/>
  <c r="L286" i="12" s="1"/>
  <c r="R286" i="12" s="1"/>
  <c r="V286" i="12" s="1"/>
  <c r="AB286" i="12" s="1"/>
  <c r="F52" i="12"/>
  <c r="L52" i="12" s="1"/>
  <c r="R52" i="12" s="1"/>
  <c r="V52" i="12" s="1"/>
  <c r="AB52" i="12" s="1"/>
  <c r="F440" i="12"/>
  <c r="L440" i="12" s="1"/>
  <c r="R440" i="12" s="1"/>
  <c r="V440" i="12" s="1"/>
  <c r="AB440" i="12" s="1"/>
  <c r="G2110" i="12"/>
  <c r="F2456" i="12"/>
  <c r="L2456" i="12" s="1"/>
  <c r="R2456" i="12" s="1"/>
  <c r="V2456" i="12" s="1"/>
  <c r="AB2456" i="12" s="1"/>
  <c r="F2342" i="12"/>
  <c r="L2342" i="12" s="1"/>
  <c r="R2342" i="12" s="1"/>
  <c r="V2342" i="12" s="1"/>
  <c r="AB2342" i="12" s="1"/>
  <c r="H2381" i="12"/>
  <c r="N2381" i="12" s="1"/>
  <c r="T2381" i="12" s="1"/>
  <c r="X2381" i="12" s="1"/>
  <c r="AD2381" i="12" s="1"/>
  <c r="H2468" i="12"/>
  <c r="N2468" i="12" s="1"/>
  <c r="T2468" i="12" s="1"/>
  <c r="X2468" i="12" s="1"/>
  <c r="AD2468" i="12" s="1"/>
  <c r="H205" i="12"/>
  <c r="N205" i="12" s="1"/>
  <c r="T205" i="12" s="1"/>
  <c r="X205" i="12" s="1"/>
  <c r="AD205" i="12" s="1"/>
  <c r="H708" i="12"/>
  <c r="N708" i="12" s="1"/>
  <c r="T708" i="12" s="1"/>
  <c r="X708" i="12" s="1"/>
  <c r="AD708" i="12" s="1"/>
  <c r="H429" i="12"/>
  <c r="N429" i="12" s="1"/>
  <c r="T429" i="12" s="1"/>
  <c r="X429" i="12" s="1"/>
  <c r="AD429" i="12" s="1"/>
  <c r="H701" i="12"/>
  <c r="N701" i="12" s="1"/>
  <c r="T701" i="12" s="1"/>
  <c r="X701" i="12" s="1"/>
  <c r="AD701" i="12" s="1"/>
  <c r="F783" i="12"/>
  <c r="L783" i="12" s="1"/>
  <c r="R783" i="12" s="1"/>
  <c r="V783" i="12" s="1"/>
  <c r="AB783" i="12" s="1"/>
  <c r="G423" i="12"/>
  <c r="M423" i="12" s="1"/>
  <c r="S423" i="12" s="1"/>
  <c r="W423" i="12" s="1"/>
  <c r="AC423" i="12" s="1"/>
  <c r="F70" i="12"/>
  <c r="L70" i="12" s="1"/>
  <c r="R70" i="12" s="1"/>
  <c r="V70" i="12" s="1"/>
  <c r="AB70" i="12" s="1"/>
  <c r="H34" i="12"/>
  <c r="N34" i="12" s="1"/>
  <c r="T34" i="12" s="1"/>
  <c r="X34" i="12" s="1"/>
  <c r="AD34" i="12" s="1"/>
  <c r="H132" i="12"/>
  <c r="N132" i="12" s="1"/>
  <c r="T132" i="12" s="1"/>
  <c r="X132" i="12" s="1"/>
  <c r="AD132" i="12" s="1"/>
  <c r="H169" i="12"/>
  <c r="N169" i="12" s="1"/>
  <c r="T169" i="12" s="1"/>
  <c r="X169" i="12" s="1"/>
  <c r="AD169" i="12" s="1"/>
  <c r="H217" i="12"/>
  <c r="N217" i="12" s="1"/>
  <c r="T217" i="12" s="1"/>
  <c r="X217" i="12" s="1"/>
  <c r="AD217" i="12" s="1"/>
  <c r="G314" i="12"/>
  <c r="M314" i="12" s="1"/>
  <c r="S314" i="12" s="1"/>
  <c r="W314" i="12" s="1"/>
  <c r="AC314" i="12" s="1"/>
  <c r="G350" i="12"/>
  <c r="M350" i="12" s="1"/>
  <c r="S350" i="12" s="1"/>
  <c r="W350" i="12" s="1"/>
  <c r="AC350" i="12" s="1"/>
  <c r="H435" i="12"/>
  <c r="N435" i="12" s="1"/>
  <c r="T435" i="12" s="1"/>
  <c r="X435" i="12" s="1"/>
  <c r="AD435" i="12" s="1"/>
  <c r="H952" i="12"/>
  <c r="N952" i="12" s="1"/>
  <c r="T952" i="12" s="1"/>
  <c r="X952" i="12" s="1"/>
  <c r="AD952" i="12" s="1"/>
  <c r="H1011" i="12"/>
  <c r="N1011" i="12" s="1"/>
  <c r="T1011" i="12" s="1"/>
  <c r="X1011" i="12" s="1"/>
  <c r="AD1011" i="12" s="1"/>
  <c r="H1099" i="12"/>
  <c r="N1099" i="12" s="1"/>
  <c r="T1099" i="12" s="1"/>
  <c r="X1099" i="12" s="1"/>
  <c r="AD1099" i="12" s="1"/>
  <c r="H1150" i="12"/>
  <c r="N1150" i="12" s="1"/>
  <c r="T1150" i="12" s="1"/>
  <c r="X1150" i="12" s="1"/>
  <c r="AD1150" i="12" s="1"/>
  <c r="G1228" i="12"/>
  <c r="M1228" i="12" s="1"/>
  <c r="S1228" i="12" s="1"/>
  <c r="W1228" i="12" s="1"/>
  <c r="AC1228" i="12" s="1"/>
  <c r="G1279" i="12"/>
  <c r="M1279" i="12" s="1"/>
  <c r="S1279" i="12" s="1"/>
  <c r="W1279" i="12" s="1"/>
  <c r="AC1279" i="12" s="1"/>
  <c r="H1303" i="12"/>
  <c r="N1303" i="12" s="1"/>
  <c r="T1303" i="12" s="1"/>
  <c r="X1303" i="12" s="1"/>
  <c r="AD1303" i="12" s="1"/>
  <c r="H1335" i="12"/>
  <c r="N1335" i="12" s="1"/>
  <c r="T1335" i="12" s="1"/>
  <c r="X1335" i="12" s="1"/>
  <c r="AD1335" i="12" s="1"/>
  <c r="G1438" i="12"/>
  <c r="M1438" i="12" s="1"/>
  <c r="S1438" i="12" s="1"/>
  <c r="W1438" i="12" s="1"/>
  <c r="AC1438" i="12" s="1"/>
  <c r="F1518" i="12"/>
  <c r="L1518" i="12" s="1"/>
  <c r="R1518" i="12" s="1"/>
  <c r="V1518" i="12" s="1"/>
  <c r="AB1518" i="12" s="1"/>
  <c r="G1541" i="12"/>
  <c r="M1541" i="12" s="1"/>
  <c r="S1541" i="12" s="1"/>
  <c r="W1541" i="12" s="1"/>
  <c r="AC1541" i="12" s="1"/>
  <c r="G1581" i="12"/>
  <c r="M1581" i="12" s="1"/>
  <c r="S1581" i="12" s="1"/>
  <c r="W1581" i="12" s="1"/>
  <c r="AC1581" i="12" s="1"/>
  <c r="H1706" i="12"/>
  <c r="N1706" i="12" s="1"/>
  <c r="T1706" i="12" s="1"/>
  <c r="X1706" i="12" s="1"/>
  <c r="AD1706" i="12" s="1"/>
  <c r="F1781" i="12"/>
  <c r="L1781" i="12" s="1"/>
  <c r="R1781" i="12" s="1"/>
  <c r="V1781" i="12" s="1"/>
  <c r="AB1781" i="12" s="1"/>
  <c r="H1837" i="12"/>
  <c r="N1837" i="12" s="1"/>
  <c r="T1837" i="12" s="1"/>
  <c r="X1837" i="12" s="1"/>
  <c r="AD1837" i="12" s="1"/>
  <c r="G1882" i="12"/>
  <c r="M1882" i="12" s="1"/>
  <c r="S1882" i="12" s="1"/>
  <c r="W1882" i="12" s="1"/>
  <c r="AC1882" i="12" s="1"/>
  <c r="G2252" i="12"/>
  <c r="M2252" i="12" s="1"/>
  <c r="S2252" i="12" s="1"/>
  <c r="W2252" i="12" s="1"/>
  <c r="AC2252" i="12" s="1"/>
  <c r="F2395" i="12"/>
  <c r="L2395" i="12" s="1"/>
  <c r="R2395" i="12" s="1"/>
  <c r="V2395" i="12" s="1"/>
  <c r="AB2395" i="12" s="1"/>
  <c r="F2390" i="12"/>
  <c r="L2390" i="12" s="1"/>
  <c r="R2390" i="12" s="1"/>
  <c r="V2390" i="12" s="1"/>
  <c r="AB2390" i="12" s="1"/>
  <c r="H1275" i="12"/>
  <c r="N1275" i="12" s="1"/>
  <c r="T1275" i="12" s="1"/>
  <c r="X1275" i="12" s="1"/>
  <c r="AD1275" i="12" s="1"/>
  <c r="F1529" i="12"/>
  <c r="L1529" i="12" s="1"/>
  <c r="R1529" i="12" s="1"/>
  <c r="V1529" i="12" s="1"/>
  <c r="AB1529" i="12" s="1"/>
  <c r="H1861" i="12"/>
  <c r="N1861" i="12" s="1"/>
  <c r="T1861" i="12" s="1"/>
  <c r="X1861" i="12" s="1"/>
  <c r="AD1861" i="12" s="1"/>
  <c r="H1980" i="12"/>
  <c r="N1980" i="12" s="1"/>
  <c r="T1980" i="12" s="1"/>
  <c r="X1980" i="12" s="1"/>
  <c r="AD1980" i="12" s="1"/>
  <c r="G2073" i="12"/>
  <c r="M2073" i="12" s="1"/>
  <c r="S2073" i="12" s="1"/>
  <c r="W2073" i="12" s="1"/>
  <c r="AC2073" i="12" s="1"/>
  <c r="H2170" i="12"/>
  <c r="N2170" i="12" s="1"/>
  <c r="T2170" i="12" s="1"/>
  <c r="X2170" i="12" s="1"/>
  <c r="AD2170" i="12" s="1"/>
  <c r="G2275" i="12"/>
  <c r="M2275" i="12" s="1"/>
  <c r="S2275" i="12" s="1"/>
  <c r="W2275" i="12" s="1"/>
  <c r="AC2275" i="12" s="1"/>
  <c r="G26" i="12"/>
  <c r="M26" i="12" s="1"/>
  <c r="S26" i="12" s="1"/>
  <c r="W26" i="12" s="1"/>
  <c r="AC26" i="12" s="1"/>
  <c r="H299" i="12"/>
  <c r="N299" i="12" s="1"/>
  <c r="T299" i="12" s="1"/>
  <c r="X299" i="12" s="1"/>
  <c r="AD299" i="12" s="1"/>
  <c r="H336" i="12"/>
  <c r="N336" i="12" s="1"/>
  <c r="T336" i="12" s="1"/>
  <c r="X336" i="12" s="1"/>
  <c r="AD336" i="12" s="1"/>
  <c r="H372" i="12"/>
  <c r="N372" i="12" s="1"/>
  <c r="T372" i="12" s="1"/>
  <c r="X372" i="12" s="1"/>
  <c r="AD372" i="12" s="1"/>
  <c r="H453" i="12"/>
  <c r="N453" i="12" s="1"/>
  <c r="T453" i="12" s="1"/>
  <c r="X453" i="12" s="1"/>
  <c r="AD453" i="12" s="1"/>
  <c r="F540" i="12"/>
  <c r="L540" i="12" s="1"/>
  <c r="R540" i="12" s="1"/>
  <c r="V540" i="12" s="1"/>
  <c r="AB540" i="12" s="1"/>
  <c r="F628" i="12"/>
  <c r="L628" i="12" s="1"/>
  <c r="R628" i="12" s="1"/>
  <c r="V628" i="12" s="1"/>
  <c r="AB628" i="12" s="1"/>
  <c r="F683" i="12"/>
  <c r="L683" i="12" s="1"/>
  <c r="R683" i="12" s="1"/>
  <c r="V683" i="12" s="1"/>
  <c r="AB683" i="12" s="1"/>
  <c r="H878" i="12"/>
  <c r="N878" i="12" s="1"/>
  <c r="T878" i="12" s="1"/>
  <c r="X878" i="12" s="1"/>
  <c r="AD878" i="12" s="1"/>
  <c r="F1031" i="12"/>
  <c r="L1031" i="12" s="1"/>
  <c r="R1031" i="12" s="1"/>
  <c r="V1031" i="12" s="1"/>
  <c r="AB1031" i="12" s="1"/>
  <c r="F1155" i="12"/>
  <c r="L1155" i="12" s="1"/>
  <c r="R1155" i="12" s="1"/>
  <c r="V1155" i="12" s="1"/>
  <c r="AB1155" i="12" s="1"/>
  <c r="F1206" i="12"/>
  <c r="L1206" i="12" s="1"/>
  <c r="R1206" i="12" s="1"/>
  <c r="V1206" i="12" s="1"/>
  <c r="AB1206" i="12" s="1"/>
  <c r="H1279" i="12"/>
  <c r="N1279" i="12" s="1"/>
  <c r="T1279" i="12" s="1"/>
  <c r="X1279" i="12" s="1"/>
  <c r="AD1279" i="12" s="1"/>
  <c r="F1307" i="12"/>
  <c r="L1307" i="12" s="1"/>
  <c r="R1307" i="12" s="1"/>
  <c r="V1307" i="12" s="1"/>
  <c r="AB1307" i="12" s="1"/>
  <c r="G1327" i="12"/>
  <c r="M1327" i="12" s="1"/>
  <c r="S1327" i="12" s="1"/>
  <c r="W1327" i="12" s="1"/>
  <c r="AC1327" i="12" s="1"/>
  <c r="F1487" i="12"/>
  <c r="L1487" i="12" s="1"/>
  <c r="R1487" i="12" s="1"/>
  <c r="V1487" i="12" s="1"/>
  <c r="AB1487" i="12" s="1"/>
  <c r="F1533" i="12"/>
  <c r="L1533" i="12" s="1"/>
  <c r="R1533" i="12" s="1"/>
  <c r="V1533" i="12" s="1"/>
  <c r="AB1533" i="12" s="1"/>
  <c r="G1561" i="12"/>
  <c r="M1561" i="12" s="1"/>
  <c r="S1561" i="12" s="1"/>
  <c r="W1561" i="12" s="1"/>
  <c r="AC1561" i="12" s="1"/>
  <c r="H1581" i="12"/>
  <c r="N1581" i="12" s="1"/>
  <c r="T1581" i="12" s="1"/>
  <c r="X1581" i="12" s="1"/>
  <c r="AD1581" i="12" s="1"/>
  <c r="H1641" i="12"/>
  <c r="N1641" i="12" s="1"/>
  <c r="T1641" i="12" s="1"/>
  <c r="X1641" i="12" s="1"/>
  <c r="AD1641" i="12" s="1"/>
  <c r="G1693" i="12"/>
  <c r="M1693" i="12" s="1"/>
  <c r="S1693" i="12" s="1"/>
  <c r="W1693" i="12" s="1"/>
  <c r="AC1693" i="12" s="1"/>
  <c r="H1849" i="12"/>
  <c r="N1849" i="12" s="1"/>
  <c r="T1849" i="12" s="1"/>
  <c r="X1849" i="12" s="1"/>
  <c r="AD1849" i="12" s="1"/>
  <c r="H1882" i="12"/>
  <c r="N1882" i="12" s="1"/>
  <c r="T1882" i="12" s="1"/>
  <c r="X1882" i="12" s="1"/>
  <c r="AD1882" i="12" s="1"/>
  <c r="H1921" i="12"/>
  <c r="N1921" i="12" s="1"/>
  <c r="T1921" i="12" s="1"/>
  <c r="X1921" i="12" s="1"/>
  <c r="AD1921" i="12" s="1"/>
  <c r="H1962" i="12"/>
  <c r="N1962" i="12" s="1"/>
  <c r="T1962" i="12" s="1"/>
  <c r="X1962" i="12" s="1"/>
  <c r="AD1962" i="12" s="1"/>
  <c r="F1994" i="12"/>
  <c r="L1994" i="12" s="1"/>
  <c r="R1994" i="12" s="1"/>
  <c r="V1994" i="12" s="1"/>
  <c r="AB1994" i="12" s="1"/>
  <c r="H2045" i="12"/>
  <c r="N2045" i="12" s="1"/>
  <c r="T2045" i="12" s="1"/>
  <c r="X2045" i="12" s="1"/>
  <c r="AD2045" i="12" s="1"/>
  <c r="H2083" i="12"/>
  <c r="N2083" i="12" s="1"/>
  <c r="T2083" i="12" s="1"/>
  <c r="X2083" i="12" s="1"/>
  <c r="AD2083" i="12" s="1"/>
  <c r="G2248" i="12"/>
  <c r="M2248" i="12" s="1"/>
  <c r="S2248" i="12" s="1"/>
  <c r="W2248" i="12" s="1"/>
  <c r="AC2248" i="12" s="1"/>
  <c r="F2260" i="12"/>
  <c r="L2260" i="12" s="1"/>
  <c r="R2260" i="12" s="1"/>
  <c r="V2260" i="12" s="1"/>
  <c r="AB2260" i="12" s="1"/>
  <c r="H2329" i="12"/>
  <c r="N2329" i="12" s="1"/>
  <c r="T2329" i="12" s="1"/>
  <c r="X2329" i="12" s="1"/>
  <c r="AD2329" i="12" s="1"/>
  <c r="F2372" i="12"/>
  <c r="L2372" i="12" s="1"/>
  <c r="R2372" i="12" s="1"/>
  <c r="V2372" i="12" s="1"/>
  <c r="AB2372" i="12" s="1"/>
  <c r="G323" i="12"/>
  <c r="M323" i="12" s="1"/>
  <c r="S323" i="12" s="1"/>
  <c r="W323" i="12" s="1"/>
  <c r="AC323" i="12" s="1"/>
  <c r="H365" i="12"/>
  <c r="N365" i="12" s="1"/>
  <c r="T365" i="12" s="1"/>
  <c r="X365" i="12" s="1"/>
  <c r="AD365" i="12" s="1"/>
  <c r="H514" i="12"/>
  <c r="N514" i="12" s="1"/>
  <c r="T514" i="12" s="1"/>
  <c r="X514" i="12" s="1"/>
  <c r="AD514" i="12" s="1"/>
  <c r="G870" i="12"/>
  <c r="M870" i="12" s="1"/>
  <c r="S870" i="12" s="1"/>
  <c r="W870" i="12" s="1"/>
  <c r="AC870" i="12" s="1"/>
  <c r="G1031" i="12"/>
  <c r="M1031" i="12" s="1"/>
  <c r="S1031" i="12" s="1"/>
  <c r="W1031" i="12" s="1"/>
  <c r="AC1031" i="12" s="1"/>
  <c r="F1194" i="12"/>
  <c r="L1194" i="12" s="1"/>
  <c r="R1194" i="12" s="1"/>
  <c r="V1194" i="12" s="1"/>
  <c r="AB1194" i="12" s="1"/>
  <c r="G1374" i="12"/>
  <c r="M1374" i="12" s="1"/>
  <c r="S1374" i="12" s="1"/>
  <c r="W1374" i="12" s="1"/>
  <c r="AC1374" i="12" s="1"/>
  <c r="G1533" i="12"/>
  <c r="M1533" i="12" s="1"/>
  <c r="S1533" i="12" s="1"/>
  <c r="W1533" i="12" s="1"/>
  <c r="AC1533" i="12" s="1"/>
  <c r="H1612" i="12"/>
  <c r="N1612" i="12" s="1"/>
  <c r="T1612" i="12" s="1"/>
  <c r="X1612" i="12" s="1"/>
  <c r="AD1612" i="12" s="1"/>
  <c r="G1689" i="12"/>
  <c r="M1689" i="12" s="1"/>
  <c r="S1689" i="12" s="1"/>
  <c r="W1689" i="12" s="1"/>
  <c r="AC1689" i="12" s="1"/>
  <c r="H1761" i="12"/>
  <c r="N1761" i="12" s="1"/>
  <c r="T1761" i="12" s="1"/>
  <c r="X1761" i="12" s="1"/>
  <c r="AD1761" i="12" s="1"/>
  <c r="G1930" i="12"/>
  <c r="M1930" i="12" s="1"/>
  <c r="S1930" i="12" s="1"/>
  <c r="W1930" i="12" s="1"/>
  <c r="AC1930" i="12" s="1"/>
  <c r="F2051" i="12"/>
  <c r="L2051" i="12" s="1"/>
  <c r="R2051" i="12" s="1"/>
  <c r="V2051" i="12" s="1"/>
  <c r="AB2051" i="12" s="1"/>
  <c r="G2372" i="12"/>
  <c r="M2372" i="12" s="1"/>
  <c r="S2372" i="12" s="1"/>
  <c r="W2372" i="12" s="1"/>
  <c r="AC2372" i="12" s="1"/>
  <c r="F47" i="12"/>
  <c r="L47" i="12" s="1"/>
  <c r="R47" i="12" s="1"/>
  <c r="V47" i="12" s="1"/>
  <c r="AB47" i="12" s="1"/>
  <c r="H84" i="12"/>
  <c r="N84" i="12" s="1"/>
  <c r="T84" i="12" s="1"/>
  <c r="X84" i="12" s="1"/>
  <c r="AD84" i="12" s="1"/>
  <c r="F181" i="12"/>
  <c r="L181" i="12" s="1"/>
  <c r="R181" i="12" s="1"/>
  <c r="V181" i="12" s="1"/>
  <c r="AB181" i="12" s="1"/>
  <c r="H269" i="12"/>
  <c r="N269" i="12" s="1"/>
  <c r="T269" i="12" s="1"/>
  <c r="X269" i="12" s="1"/>
  <c r="AD269" i="12" s="1"/>
  <c r="F314" i="12"/>
  <c r="L314" i="12" s="1"/>
  <c r="R314" i="12" s="1"/>
  <c r="V314" i="12" s="1"/>
  <c r="AB314" i="12" s="1"/>
  <c r="H361" i="12"/>
  <c r="N361" i="12" s="1"/>
  <c r="T361" i="12" s="1"/>
  <c r="X361" i="12" s="1"/>
  <c r="AD361" i="12" s="1"/>
  <c r="G435" i="12"/>
  <c r="M435" i="12" s="1"/>
  <c r="S435" i="12" s="1"/>
  <c r="W435" i="12" s="1"/>
  <c r="AC435" i="12" s="1"/>
  <c r="F485" i="12"/>
  <c r="L485" i="12" s="1"/>
  <c r="R485" i="12" s="1"/>
  <c r="V485" i="12" s="1"/>
  <c r="AB485" i="12" s="1"/>
  <c r="F518" i="12"/>
  <c r="L518" i="12" s="1"/>
  <c r="R518" i="12" s="1"/>
  <c r="V518" i="12" s="1"/>
  <c r="AB518" i="12" s="1"/>
  <c r="H608" i="12"/>
  <c r="N608" i="12" s="1"/>
  <c r="T608" i="12" s="1"/>
  <c r="X608" i="12" s="1"/>
  <c r="AD608" i="12" s="1"/>
  <c r="G749" i="12"/>
  <c r="M749" i="12" s="1"/>
  <c r="S749" i="12" s="1"/>
  <c r="W749" i="12" s="1"/>
  <c r="AC749" i="12" s="1"/>
  <c r="G866" i="12"/>
  <c r="M866" i="12" s="1"/>
  <c r="S866" i="12" s="1"/>
  <c r="W866" i="12" s="1"/>
  <c r="AC866" i="12" s="1"/>
  <c r="G928" i="12"/>
  <c r="M928" i="12" s="1"/>
  <c r="S928" i="12" s="1"/>
  <c r="W928" i="12" s="1"/>
  <c r="AC928" i="12" s="1"/>
  <c r="F1007" i="12"/>
  <c r="L1007" i="12" s="1"/>
  <c r="R1007" i="12" s="1"/>
  <c r="V1007" i="12" s="1"/>
  <c r="AB1007" i="12" s="1"/>
  <c r="F1091" i="12"/>
  <c r="L1091" i="12" s="1"/>
  <c r="R1091" i="12" s="1"/>
  <c r="V1091" i="12" s="1"/>
  <c r="AB1091" i="12" s="1"/>
  <c r="H1155" i="12"/>
  <c r="N1155" i="12" s="1"/>
  <c r="T1155" i="12" s="1"/>
  <c r="X1155" i="12" s="1"/>
  <c r="AD1155" i="12" s="1"/>
  <c r="H1206" i="12"/>
  <c r="N1206" i="12" s="1"/>
  <c r="T1206" i="12" s="1"/>
  <c r="X1206" i="12" s="1"/>
  <c r="AD1206" i="12" s="1"/>
  <c r="G1283" i="12"/>
  <c r="M1283" i="12" s="1"/>
  <c r="S1283" i="12" s="1"/>
  <c r="W1283" i="12" s="1"/>
  <c r="AC1283" i="12" s="1"/>
  <c r="G1319" i="12"/>
  <c r="M1319" i="12" s="1"/>
  <c r="S1319" i="12" s="1"/>
  <c r="W1319" i="12" s="1"/>
  <c r="AC1319" i="12" s="1"/>
  <c r="G1369" i="12"/>
  <c r="M1369" i="12" s="1"/>
  <c r="S1369" i="12" s="1"/>
  <c r="W1369" i="12" s="1"/>
  <c r="AC1369" i="12" s="1"/>
  <c r="F1438" i="12"/>
  <c r="L1438" i="12" s="1"/>
  <c r="R1438" i="12" s="1"/>
  <c r="V1438" i="12" s="1"/>
  <c r="AB1438" i="12" s="1"/>
  <c r="F1501" i="12"/>
  <c r="L1501" i="12" s="1"/>
  <c r="R1501" i="12" s="1"/>
  <c r="V1501" i="12" s="1"/>
  <c r="AB1501" i="12" s="1"/>
  <c r="F1541" i="12"/>
  <c r="L1541" i="12" s="1"/>
  <c r="R1541" i="12" s="1"/>
  <c r="V1541" i="12" s="1"/>
  <c r="AB1541" i="12" s="1"/>
  <c r="F1581" i="12"/>
  <c r="L1581" i="12" s="1"/>
  <c r="R1581" i="12" s="1"/>
  <c r="V1581" i="12" s="1"/>
  <c r="AB1581" i="12" s="1"/>
  <c r="H1651" i="12"/>
  <c r="N1651" i="12" s="1"/>
  <c r="T1651" i="12" s="1"/>
  <c r="X1651" i="12" s="1"/>
  <c r="AD1651" i="12" s="1"/>
  <c r="H1689" i="12"/>
  <c r="N1689" i="12" s="1"/>
  <c r="T1689" i="12" s="1"/>
  <c r="X1689" i="12" s="1"/>
  <c r="AD1689" i="12" s="1"/>
  <c r="F1849" i="12"/>
  <c r="L1849" i="12" s="1"/>
  <c r="R1849" i="12" s="1"/>
  <c r="V1849" i="12" s="1"/>
  <c r="AB1849" i="12" s="1"/>
  <c r="H1891" i="12"/>
  <c r="N1891" i="12" s="1"/>
  <c r="T1891" i="12" s="1"/>
  <c r="X1891" i="12" s="1"/>
  <c r="AD1891" i="12" s="1"/>
  <c r="G1990" i="12"/>
  <c r="M1990" i="12" s="1"/>
  <c r="S1990" i="12" s="1"/>
  <c r="W1990" i="12" s="1"/>
  <c r="AC1990" i="12" s="1"/>
  <c r="F2045" i="12"/>
  <c r="L2045" i="12" s="1"/>
  <c r="R2045" i="12" s="1"/>
  <c r="V2045" i="12" s="1"/>
  <c r="AB2045" i="12" s="1"/>
  <c r="F2083" i="12"/>
  <c r="L2083" i="12" s="1"/>
  <c r="R2083" i="12" s="1"/>
  <c r="V2083" i="12" s="1"/>
  <c r="AB2083" i="12" s="1"/>
  <c r="H2260" i="12"/>
  <c r="N2260" i="12" s="1"/>
  <c r="T2260" i="12" s="1"/>
  <c r="X2260" i="12" s="1"/>
  <c r="AD2260" i="12" s="1"/>
  <c r="G2333" i="12"/>
  <c r="M2333" i="12" s="1"/>
  <c r="S2333" i="12" s="1"/>
  <c r="W2333" i="12" s="1"/>
  <c r="AC2333" i="12" s="1"/>
  <c r="H2356" i="12"/>
  <c r="N2356" i="12" s="1"/>
  <c r="T2356" i="12" s="1"/>
  <c r="X2356" i="12" s="1"/>
  <c r="AD2356" i="12" s="1"/>
  <c r="H2390" i="12"/>
  <c r="N2390" i="12" s="1"/>
  <c r="T2390" i="12" s="1"/>
  <c r="X2390" i="12" s="1"/>
  <c r="AD2390" i="12" s="1"/>
  <c r="F2473" i="12"/>
  <c r="L2473" i="12" s="1"/>
  <c r="R2473" i="12" s="1"/>
  <c r="V2473" i="12" s="1"/>
  <c r="AB2473" i="12" s="1"/>
  <c r="G39" i="12"/>
  <c r="M39" i="12" s="1"/>
  <c r="S39" i="12" s="1"/>
  <c r="W39" i="12" s="1"/>
  <c r="AC39" i="12" s="1"/>
  <c r="H259" i="12"/>
  <c r="N259" i="12" s="1"/>
  <c r="T259" i="12" s="1"/>
  <c r="X259" i="12" s="1"/>
  <c r="AD259" i="12" s="1"/>
  <c r="F435" i="12"/>
  <c r="L435" i="12" s="1"/>
  <c r="R435" i="12" s="1"/>
  <c r="V435" i="12" s="1"/>
  <c r="AB435" i="12" s="1"/>
  <c r="H840" i="12"/>
  <c r="N840" i="12" s="1"/>
  <c r="T840" i="12" s="1"/>
  <c r="X840" i="12" s="1"/>
  <c r="AD840" i="12" s="1"/>
  <c r="H1667" i="12"/>
  <c r="N1667" i="12" s="1"/>
  <c r="T1667" i="12" s="1"/>
  <c r="X1667" i="12" s="1"/>
  <c r="AD1667" i="12" s="1"/>
  <c r="H248" i="12"/>
  <c r="N248" i="12" s="1"/>
  <c r="T248" i="12" s="1"/>
  <c r="X248" i="12" s="1"/>
  <c r="AD248" i="12" s="1"/>
  <c r="G635" i="12"/>
  <c r="M635" i="12" s="1"/>
  <c r="S635" i="12" s="1"/>
  <c r="W635" i="12" s="1"/>
  <c r="AC635" i="12" s="1"/>
  <c r="F757" i="12"/>
  <c r="L757" i="12" s="1"/>
  <c r="R757" i="12" s="1"/>
  <c r="V757" i="12" s="1"/>
  <c r="AB757" i="12" s="1"/>
  <c r="F1812" i="12"/>
  <c r="L1812" i="12" s="1"/>
  <c r="R1812" i="12" s="1"/>
  <c r="V1812" i="12" s="1"/>
  <c r="AB1812" i="12" s="1"/>
  <c r="H721" i="12"/>
  <c r="N721" i="12" s="1"/>
  <c r="T721" i="12" s="1"/>
  <c r="X721" i="12" s="1"/>
  <c r="AD721" i="12" s="1"/>
  <c r="G620" i="12"/>
  <c r="M620" i="12" s="1"/>
  <c r="S620" i="12" s="1"/>
  <c r="W620" i="12" s="1"/>
  <c r="AC620" i="12" s="1"/>
  <c r="G286" i="12"/>
  <c r="M286" i="12" s="1"/>
  <c r="S286" i="12" s="1"/>
  <c r="W286" i="12" s="1"/>
  <c r="AC286" i="12" s="1"/>
  <c r="H767" i="12"/>
  <c r="N767" i="12" s="1"/>
  <c r="T767" i="12" s="1"/>
  <c r="X767" i="12" s="1"/>
  <c r="AD767" i="12" s="1"/>
  <c r="G2001" i="12"/>
  <c r="M2001" i="12" s="1"/>
  <c r="S2001" i="12" s="1"/>
  <c r="W2001" i="12" s="1"/>
  <c r="AC2001" i="12" s="1"/>
  <c r="G2152" i="12"/>
  <c r="M2152" i="12" s="1"/>
  <c r="S2152" i="12" s="1"/>
  <c r="W2152" i="12" s="1"/>
  <c r="AC2152" i="12" s="1"/>
  <c r="H2294" i="12"/>
  <c r="N2294" i="12" s="1"/>
  <c r="T2294" i="12" s="1"/>
  <c r="X2294" i="12" s="1"/>
  <c r="AD2294" i="12" s="1"/>
  <c r="G2399" i="12"/>
  <c r="M2399" i="12" s="1"/>
  <c r="S2399" i="12" s="1"/>
  <c r="W2399" i="12" s="1"/>
  <c r="AC2399" i="12" s="1"/>
  <c r="H1741" i="12"/>
  <c r="N1741" i="12" s="1"/>
  <c r="T1741" i="12" s="1"/>
  <c r="X1741" i="12" s="1"/>
  <c r="AD1741" i="12" s="1"/>
  <c r="H968" i="12"/>
  <c r="N968" i="12" s="1"/>
  <c r="T968" i="12" s="1"/>
  <c r="X968" i="12" s="1"/>
  <c r="AD968" i="12" s="1"/>
  <c r="F1104" i="12"/>
  <c r="L1104" i="12" s="1"/>
  <c r="R1104" i="12" s="1"/>
  <c r="V1104" i="12" s="1"/>
  <c r="AB1104" i="12" s="1"/>
  <c r="F248" i="12"/>
  <c r="L248" i="12" s="1"/>
  <c r="R248" i="12" s="1"/>
  <c r="V248" i="12" s="1"/>
  <c r="AB248" i="12" s="1"/>
  <c r="H635" i="12"/>
  <c r="N635" i="12" s="1"/>
  <c r="T635" i="12" s="1"/>
  <c r="X635" i="12" s="1"/>
  <c r="AD635" i="12" s="1"/>
  <c r="F522" i="12"/>
  <c r="L522" i="12" s="1"/>
  <c r="R522" i="12" s="1"/>
  <c r="V522" i="12" s="1"/>
  <c r="AB522" i="12" s="1"/>
  <c r="H691" i="12"/>
  <c r="N691" i="12" s="1"/>
  <c r="T691" i="12" s="1"/>
  <c r="X691" i="12" s="1"/>
  <c r="AD691" i="12" s="1"/>
  <c r="F1796" i="12"/>
  <c r="L1796" i="12" s="1"/>
  <c r="R1796" i="12" s="1"/>
  <c r="V1796" i="12" s="1"/>
  <c r="AB1796" i="12" s="1"/>
  <c r="G728" i="12"/>
  <c r="M728" i="12" s="1"/>
  <c r="S728" i="12" s="1"/>
  <c r="W728" i="12" s="1"/>
  <c r="AC728" i="12" s="1"/>
  <c r="G767" i="12"/>
  <c r="M767" i="12" s="1"/>
  <c r="S767" i="12" s="1"/>
  <c r="W767" i="12" s="1"/>
  <c r="AC767" i="12" s="1"/>
  <c r="G602" i="12"/>
  <c r="M602" i="12" s="1"/>
  <c r="S602" i="12" s="1"/>
  <c r="W602" i="12" s="1"/>
  <c r="AC602" i="12" s="1"/>
  <c r="H2213" i="12"/>
  <c r="N2213" i="12" s="1"/>
  <c r="T2213" i="12" s="1"/>
  <c r="X2213" i="12" s="1"/>
  <c r="AD2213" i="12" s="1"/>
  <c r="H2110" i="12"/>
  <c r="F2381" i="12"/>
  <c r="L2381" i="12" s="1"/>
  <c r="R2381" i="12" s="1"/>
  <c r="V2381" i="12" s="1"/>
  <c r="AB2381" i="12" s="1"/>
  <c r="F217" i="12"/>
  <c r="L217" i="12" s="1"/>
  <c r="R217" i="12" s="1"/>
  <c r="V217" i="12" s="1"/>
  <c r="AB217" i="12" s="1"/>
  <c r="F205" i="12"/>
  <c r="L205" i="12" s="1"/>
  <c r="R205" i="12" s="1"/>
  <c r="V205" i="12" s="1"/>
  <c r="AB205" i="12" s="1"/>
  <c r="H101" i="12"/>
  <c r="N101" i="12" s="1"/>
  <c r="T101" i="12" s="1"/>
  <c r="X101" i="12" s="1"/>
  <c r="AD101" i="12" s="1"/>
  <c r="G279" i="12"/>
  <c r="M279" i="12" s="1"/>
  <c r="S279" i="12" s="1"/>
  <c r="W279" i="12" s="1"/>
  <c r="AC279" i="12" s="1"/>
  <c r="H602" i="12"/>
  <c r="N602" i="12" s="1"/>
  <c r="T602" i="12" s="1"/>
  <c r="X602" i="12" s="1"/>
  <c r="AD602" i="12" s="1"/>
  <c r="G211" i="12"/>
  <c r="M211" i="12" s="1"/>
  <c r="S211" i="12" s="1"/>
  <c r="W211" i="12" s="1"/>
  <c r="AC211" i="12" s="1"/>
  <c r="H641" i="12"/>
  <c r="N641" i="12" s="1"/>
  <c r="T641" i="12" s="1"/>
  <c r="X641" i="12" s="1"/>
  <c r="AD641" i="12" s="1"/>
  <c r="H211" i="12"/>
  <c r="N211" i="12" s="1"/>
  <c r="T211" i="12" s="1"/>
  <c r="X211" i="12" s="1"/>
  <c r="AD211" i="12" s="1"/>
  <c r="G248" i="12"/>
  <c r="M248" i="12" s="1"/>
  <c r="S248" i="12" s="1"/>
  <c r="W248" i="12" s="1"/>
  <c r="AC248" i="12" s="1"/>
  <c r="H728" i="12"/>
  <c r="N728" i="12" s="1"/>
  <c r="T728" i="12" s="1"/>
  <c r="X728" i="12" s="1"/>
  <c r="AD728" i="12" s="1"/>
  <c r="F26" i="12"/>
  <c r="L26" i="12" s="1"/>
  <c r="R26" i="12" s="1"/>
  <c r="V26" i="12" s="1"/>
  <c r="AB26" i="12" s="1"/>
  <c r="G96" i="12"/>
  <c r="M96" i="12" s="1"/>
  <c r="S96" i="12" s="1"/>
  <c r="W96" i="12" s="1"/>
  <c r="AC96" i="12" s="1"/>
  <c r="G181" i="12"/>
  <c r="M181" i="12" s="1"/>
  <c r="S181" i="12" s="1"/>
  <c r="W181" i="12" s="1"/>
  <c r="AC181" i="12" s="1"/>
  <c r="H380" i="12"/>
  <c r="N380" i="12" s="1"/>
  <c r="T380" i="12" s="1"/>
  <c r="X380" i="12" s="1"/>
  <c r="AD380" i="12" s="1"/>
  <c r="G453" i="12"/>
  <c r="M453" i="12" s="1"/>
  <c r="S453" i="12" s="1"/>
  <c r="W453" i="12" s="1"/>
  <c r="AC453" i="12" s="1"/>
  <c r="H492" i="12"/>
  <c r="N492" i="12" s="1"/>
  <c r="T492" i="12" s="1"/>
  <c r="X492" i="12" s="1"/>
  <c r="AD492" i="12" s="1"/>
  <c r="F514" i="12"/>
  <c r="L514" i="12" s="1"/>
  <c r="R514" i="12" s="1"/>
  <c r="V514" i="12" s="1"/>
  <c r="AB514" i="12" s="1"/>
  <c r="H536" i="12"/>
  <c r="N536" i="12" s="1"/>
  <c r="T536" i="12" s="1"/>
  <c r="X536" i="12" s="1"/>
  <c r="AD536" i="12" s="1"/>
  <c r="G790" i="12"/>
  <c r="M790" i="12" s="1"/>
  <c r="S790" i="12" s="1"/>
  <c r="W790" i="12" s="1"/>
  <c r="AC790" i="12" s="1"/>
  <c r="G844" i="12"/>
  <c r="M844" i="12" s="1"/>
  <c r="S844" i="12" s="1"/>
  <c r="W844" i="12" s="1"/>
  <c r="AC844" i="12" s="1"/>
  <c r="G920" i="12"/>
  <c r="M920" i="12" s="1"/>
  <c r="S920" i="12" s="1"/>
  <c r="W920" i="12" s="1"/>
  <c r="AC920" i="12" s="1"/>
  <c r="F978" i="12"/>
  <c r="L978" i="12" s="1"/>
  <c r="R978" i="12" s="1"/>
  <c r="V978" i="12" s="1"/>
  <c r="AB978" i="12" s="1"/>
  <c r="F1123" i="12"/>
  <c r="L1123" i="12" s="1"/>
  <c r="R1123" i="12" s="1"/>
  <c r="V1123" i="12" s="1"/>
  <c r="AB1123" i="12" s="1"/>
  <c r="F1181" i="12"/>
  <c r="L1181" i="12" s="1"/>
  <c r="R1181" i="12" s="1"/>
  <c r="V1181" i="12" s="1"/>
  <c r="AB1181" i="12" s="1"/>
  <c r="H1267" i="12"/>
  <c r="N1267" i="12" s="1"/>
  <c r="T1267" i="12" s="1"/>
  <c r="X1267" i="12" s="1"/>
  <c r="AD1267" i="12" s="1"/>
  <c r="G1315" i="12"/>
  <c r="M1315" i="12" s="1"/>
  <c r="S1315" i="12" s="1"/>
  <c r="W1315" i="12" s="1"/>
  <c r="AC1315" i="12" s="1"/>
  <c r="G1501" i="12"/>
  <c r="M1501" i="12" s="1"/>
  <c r="S1501" i="12" s="1"/>
  <c r="W1501" i="12" s="1"/>
  <c r="AC1501" i="12" s="1"/>
  <c r="H1625" i="12"/>
  <c r="N1625" i="12" s="1"/>
  <c r="T1625" i="12" s="1"/>
  <c r="X1625" i="12" s="1"/>
  <c r="AD1625" i="12" s="1"/>
  <c r="G1641" i="12"/>
  <c r="M1641" i="12" s="1"/>
  <c r="S1641" i="12" s="1"/>
  <c r="W1641" i="12" s="1"/>
  <c r="AC1641" i="12" s="1"/>
  <c r="G1677" i="12"/>
  <c r="M1677" i="12" s="1"/>
  <c r="S1677" i="12" s="1"/>
  <c r="W1677" i="12" s="1"/>
  <c r="AC1677" i="12" s="1"/>
  <c r="G1765" i="12"/>
  <c r="M1765" i="12" s="1"/>
  <c r="S1765" i="12" s="1"/>
  <c r="W1765" i="12" s="1"/>
  <c r="AC1765" i="12" s="1"/>
  <c r="H1792" i="12"/>
  <c r="N1792" i="12" s="1"/>
  <c r="T1792" i="12" s="1"/>
  <c r="X1792" i="12" s="1"/>
  <c r="AD1792" i="12" s="1"/>
  <c r="G1849" i="12"/>
  <c r="M1849" i="12" s="1"/>
  <c r="S1849" i="12" s="1"/>
  <c r="W1849" i="12" s="1"/>
  <c r="AC1849" i="12" s="1"/>
  <c r="H1869" i="12"/>
  <c r="N1869" i="12" s="1"/>
  <c r="T1869" i="12" s="1"/>
  <c r="X1869" i="12" s="1"/>
  <c r="AD1869" i="12" s="1"/>
  <c r="H1906" i="12"/>
  <c r="N1906" i="12" s="1"/>
  <c r="T1906" i="12" s="1"/>
  <c r="X1906" i="12" s="1"/>
  <c r="AD1906" i="12" s="1"/>
  <c r="F1936" i="12"/>
  <c r="L1936" i="12" s="1"/>
  <c r="R1936" i="12" s="1"/>
  <c r="V1936" i="12" s="1"/>
  <c r="AB1936" i="12" s="1"/>
  <c r="F1980" i="12"/>
  <c r="L1980" i="12" s="1"/>
  <c r="R1980" i="12" s="1"/>
  <c r="V1980" i="12" s="1"/>
  <c r="AB1980" i="12" s="1"/>
  <c r="F2021" i="12"/>
  <c r="L2021" i="12" s="1"/>
  <c r="R2021" i="12" s="1"/>
  <c r="V2021" i="12" s="1"/>
  <c r="AB2021" i="12" s="1"/>
  <c r="G2045" i="12"/>
  <c r="M2045" i="12" s="1"/>
  <c r="S2045" i="12" s="1"/>
  <c r="W2045" i="12" s="1"/>
  <c r="AC2045" i="12" s="1"/>
  <c r="G2083" i="12"/>
  <c r="M2083" i="12" s="1"/>
  <c r="S2083" i="12" s="1"/>
  <c r="W2083" i="12" s="1"/>
  <c r="AC2083" i="12" s="1"/>
  <c r="H2143" i="12"/>
  <c r="N2143" i="12" s="1"/>
  <c r="T2143" i="12" s="1"/>
  <c r="X2143" i="12" s="1"/>
  <c r="AD2143" i="12" s="1"/>
  <c r="F2201" i="12"/>
  <c r="L2201" i="12" s="1"/>
  <c r="R2201" i="12" s="1"/>
  <c r="V2201" i="12" s="1"/>
  <c r="AB2201" i="12" s="1"/>
  <c r="F2234" i="12"/>
  <c r="L2234" i="12" s="1"/>
  <c r="R2234" i="12" s="1"/>
  <c r="V2234" i="12" s="1"/>
  <c r="AB2234" i="12" s="1"/>
  <c r="H2271" i="12"/>
  <c r="N2271" i="12" s="1"/>
  <c r="T2271" i="12" s="1"/>
  <c r="X2271" i="12" s="1"/>
  <c r="AD2271" i="12" s="1"/>
  <c r="H2333" i="12"/>
  <c r="N2333" i="12" s="1"/>
  <c r="T2333" i="12" s="1"/>
  <c r="X2333" i="12" s="1"/>
  <c r="AD2333" i="12" s="1"/>
  <c r="F2468" i="12"/>
  <c r="L2468" i="12" s="1"/>
  <c r="R2468" i="12" s="1"/>
  <c r="V2468" i="12" s="1"/>
  <c r="AB2468" i="12" s="1"/>
  <c r="G2468" i="12"/>
  <c r="M2468" i="12" s="1"/>
  <c r="S2468" i="12" s="1"/>
  <c r="W2468" i="12" s="1"/>
  <c r="AC2468" i="12" s="1"/>
  <c r="F557" i="12"/>
  <c r="L557" i="12" s="1"/>
  <c r="R557" i="12" s="1"/>
  <c r="V557" i="12" s="1"/>
  <c r="AB557" i="12" s="1"/>
  <c r="G628" i="12"/>
  <c r="M628" i="12" s="1"/>
  <c r="S628" i="12" s="1"/>
  <c r="W628" i="12" s="1"/>
  <c r="AC628" i="12" s="1"/>
  <c r="F866" i="12"/>
  <c r="L866" i="12" s="1"/>
  <c r="R866" i="12" s="1"/>
  <c r="V866" i="12" s="1"/>
  <c r="AB866" i="12" s="1"/>
  <c r="G936" i="12"/>
  <c r="M936" i="12" s="1"/>
  <c r="S936" i="12" s="1"/>
  <c r="W936" i="12" s="1"/>
  <c r="AC936" i="12" s="1"/>
  <c r="F1150" i="12"/>
  <c r="L1150" i="12" s="1"/>
  <c r="R1150" i="12" s="1"/>
  <c r="V1150" i="12" s="1"/>
  <c r="AB1150" i="12" s="1"/>
  <c r="H1311" i="12"/>
  <c r="N1311" i="12" s="1"/>
  <c r="T1311" i="12" s="1"/>
  <c r="X1311" i="12" s="1"/>
  <c r="AD1311" i="12" s="1"/>
  <c r="G1455" i="12"/>
  <c r="M1455" i="12" s="1"/>
  <c r="S1455" i="12" s="1"/>
  <c r="W1455" i="12" s="1"/>
  <c r="AC1455" i="12" s="1"/>
  <c r="F1770" i="12"/>
  <c r="L1770" i="12" s="1"/>
  <c r="R1770" i="12" s="1"/>
  <c r="V1770" i="12" s="1"/>
  <c r="AB1770" i="12" s="1"/>
  <c r="H1896" i="12"/>
  <c r="N1896" i="12" s="1"/>
  <c r="T1896" i="12" s="1"/>
  <c r="X1896" i="12" s="1"/>
  <c r="AD1896" i="12" s="1"/>
  <c r="G2033" i="12"/>
  <c r="M2033" i="12" s="1"/>
  <c r="S2033" i="12" s="1"/>
  <c r="W2033" i="12" s="1"/>
  <c r="AC2033" i="12" s="1"/>
  <c r="F2316" i="12"/>
  <c r="L2316" i="12" s="1"/>
  <c r="R2316" i="12" s="1"/>
  <c r="V2316" i="12" s="1"/>
  <c r="AB2316" i="12" s="1"/>
  <c r="F39" i="12"/>
  <c r="L39" i="12" s="1"/>
  <c r="R39" i="12" s="1"/>
  <c r="V39" i="12" s="1"/>
  <c r="AB39" i="12" s="1"/>
  <c r="H181" i="12"/>
  <c r="N181" i="12" s="1"/>
  <c r="T181" i="12" s="1"/>
  <c r="X181" i="12" s="1"/>
  <c r="AD181" i="12" s="1"/>
  <c r="G396" i="12"/>
  <c r="M396" i="12" s="1"/>
  <c r="S396" i="12" s="1"/>
  <c r="W396" i="12" s="1"/>
  <c r="AC396" i="12" s="1"/>
  <c r="G612" i="12"/>
  <c r="M612" i="12" s="1"/>
  <c r="S612" i="12" s="1"/>
  <c r="W612" i="12" s="1"/>
  <c r="AC612" i="12" s="1"/>
  <c r="F870" i="12"/>
  <c r="L870" i="12" s="1"/>
  <c r="R870" i="12" s="1"/>
  <c r="V870" i="12" s="1"/>
  <c r="AB870" i="12" s="1"/>
  <c r="F936" i="12"/>
  <c r="L936" i="12" s="1"/>
  <c r="R936" i="12" s="1"/>
  <c r="V936" i="12" s="1"/>
  <c r="AB936" i="12" s="1"/>
  <c r="G978" i="12"/>
  <c r="M978" i="12" s="1"/>
  <c r="S978" i="12" s="1"/>
  <c r="W978" i="12" s="1"/>
  <c r="AC978" i="12" s="1"/>
  <c r="G1123" i="12"/>
  <c r="M1123" i="12" s="1"/>
  <c r="S1123" i="12" s="1"/>
  <c r="W1123" i="12" s="1"/>
  <c r="AC1123" i="12" s="1"/>
  <c r="G1181" i="12"/>
  <c r="M1181" i="12" s="1"/>
  <c r="S1181" i="12" s="1"/>
  <c r="W1181" i="12" s="1"/>
  <c r="AC1181" i="12" s="1"/>
  <c r="G1255" i="12"/>
  <c r="M1255" i="12" s="1"/>
  <c r="S1255" i="12" s="1"/>
  <c r="W1255" i="12" s="1"/>
  <c r="AC1255" i="12" s="1"/>
  <c r="H1315" i="12"/>
  <c r="N1315" i="12" s="1"/>
  <c r="T1315" i="12" s="1"/>
  <c r="X1315" i="12" s="1"/>
  <c r="AD1315" i="12" s="1"/>
  <c r="H1351" i="12"/>
  <c r="N1351" i="12" s="1"/>
  <c r="T1351" i="12" s="1"/>
  <c r="X1351" i="12" s="1"/>
  <c r="AD1351" i="12" s="1"/>
  <c r="G1471" i="12"/>
  <c r="M1471" i="12" s="1"/>
  <c r="S1471" i="12" s="1"/>
  <c r="W1471" i="12" s="1"/>
  <c r="AC1471" i="12" s="1"/>
  <c r="G1518" i="12"/>
  <c r="M1518" i="12" s="1"/>
  <c r="S1518" i="12" s="1"/>
  <c r="W1518" i="12" s="1"/>
  <c r="AC1518" i="12" s="1"/>
  <c r="F1632" i="12"/>
  <c r="L1632" i="12" s="1"/>
  <c r="R1632" i="12" s="1"/>
  <c r="V1632" i="12" s="1"/>
  <c r="AB1632" i="12" s="1"/>
  <c r="G1655" i="12"/>
  <c r="M1655" i="12" s="1"/>
  <c r="S1655" i="12" s="1"/>
  <c r="W1655" i="12" s="1"/>
  <c r="AC1655" i="12" s="1"/>
  <c r="H1677" i="12"/>
  <c r="N1677" i="12" s="1"/>
  <c r="T1677" i="12" s="1"/>
  <c r="X1677" i="12" s="1"/>
  <c r="AD1677" i="12" s="1"/>
  <c r="F1710" i="12"/>
  <c r="L1710" i="12" s="1"/>
  <c r="R1710" i="12" s="1"/>
  <c r="V1710" i="12" s="1"/>
  <c r="AB1710" i="12" s="1"/>
  <c r="F1757" i="12"/>
  <c r="L1757" i="12" s="1"/>
  <c r="R1757" i="12" s="1"/>
  <c r="V1757" i="12" s="1"/>
  <c r="AB1757" i="12" s="1"/>
  <c r="F1841" i="12"/>
  <c r="L1841" i="12" s="1"/>
  <c r="R1841" i="12" s="1"/>
  <c r="V1841" i="12" s="1"/>
  <c r="AB1841" i="12" s="1"/>
  <c r="G1896" i="12"/>
  <c r="M1896" i="12" s="1"/>
  <c r="S1896" i="12" s="1"/>
  <c r="W1896" i="12" s="1"/>
  <c r="AC1896" i="12" s="1"/>
  <c r="F2033" i="12"/>
  <c r="L2033" i="12" s="1"/>
  <c r="R2033" i="12" s="1"/>
  <c r="V2033" i="12" s="1"/>
  <c r="AB2033" i="12" s="1"/>
  <c r="F2073" i="12"/>
  <c r="L2073" i="12" s="1"/>
  <c r="R2073" i="12" s="1"/>
  <c r="V2073" i="12" s="1"/>
  <c r="AB2073" i="12" s="1"/>
  <c r="F2166" i="12"/>
  <c r="L2166" i="12" s="1"/>
  <c r="R2166" i="12" s="1"/>
  <c r="V2166" i="12" s="1"/>
  <c r="AB2166" i="12" s="1"/>
  <c r="F2290" i="12"/>
  <c r="L2290" i="12" s="1"/>
  <c r="R2290" i="12" s="1"/>
  <c r="V2290" i="12" s="1"/>
  <c r="AB2290" i="12" s="1"/>
  <c r="G2308" i="12"/>
  <c r="M2308" i="12" s="1"/>
  <c r="S2308" i="12" s="1"/>
  <c r="W2308" i="12" s="1"/>
  <c r="AC2308" i="12" s="1"/>
  <c r="F928" i="12"/>
  <c r="L928" i="12" s="1"/>
  <c r="R928" i="12" s="1"/>
  <c r="V928" i="12" s="1"/>
  <c r="AB928" i="12" s="1"/>
  <c r="G1155" i="12"/>
  <c r="M1155" i="12" s="1"/>
  <c r="S1155" i="12" s="1"/>
  <c r="W1155" i="12" s="1"/>
  <c r="AC1155" i="12" s="1"/>
  <c r="H1255" i="12"/>
  <c r="N1255" i="12" s="1"/>
  <c r="T1255" i="12" s="1"/>
  <c r="X1255" i="12" s="1"/>
  <c r="AD1255" i="12" s="1"/>
  <c r="G1323" i="12"/>
  <c r="M1323" i="12" s="1"/>
  <c r="S1323" i="12" s="1"/>
  <c r="W1323" i="12" s="1"/>
  <c r="AC1323" i="12" s="1"/>
  <c r="F1442" i="12"/>
  <c r="L1442" i="12" s="1"/>
  <c r="R1442" i="12" s="1"/>
  <c r="V1442" i="12" s="1"/>
  <c r="AB1442" i="12" s="1"/>
  <c r="G1487" i="12"/>
  <c r="M1487" i="12" s="1"/>
  <c r="S1487" i="12" s="1"/>
  <c r="W1487" i="12" s="1"/>
  <c r="AC1487" i="12" s="1"/>
  <c r="H1655" i="12"/>
  <c r="N1655" i="12" s="1"/>
  <c r="T1655" i="12" s="1"/>
  <c r="X1655" i="12" s="1"/>
  <c r="AD1655" i="12" s="1"/>
  <c r="G1891" i="12"/>
  <c r="M1891" i="12" s="1"/>
  <c r="S1891" i="12" s="1"/>
  <c r="W1891" i="12" s="1"/>
  <c r="AC1891" i="12" s="1"/>
  <c r="G2016" i="12"/>
  <c r="M2016" i="12" s="1"/>
  <c r="S2016" i="12" s="1"/>
  <c r="W2016" i="12" s="1"/>
  <c r="AC2016" i="12" s="1"/>
  <c r="H2079" i="12"/>
  <c r="N2079" i="12" s="1"/>
  <c r="T2079" i="12" s="1"/>
  <c r="X2079" i="12" s="1"/>
  <c r="AD2079" i="12" s="1"/>
  <c r="G34" i="12"/>
  <c r="M34" i="12" s="1"/>
  <c r="S34" i="12" s="1"/>
  <c r="W34" i="12" s="1"/>
  <c r="AC34" i="12" s="1"/>
  <c r="G217" i="12"/>
  <c r="M217" i="12" s="1"/>
  <c r="S217" i="12" s="1"/>
  <c r="W217" i="12" s="1"/>
  <c r="AC217" i="12" s="1"/>
  <c r="F400" i="12"/>
  <c r="L400" i="12" s="1"/>
  <c r="R400" i="12" s="1"/>
  <c r="V400" i="12" s="1"/>
  <c r="AB400" i="12" s="1"/>
  <c r="G557" i="12"/>
  <c r="M557" i="12" s="1"/>
  <c r="S557" i="12" s="1"/>
  <c r="W557" i="12" s="1"/>
  <c r="AC557" i="12" s="1"/>
  <c r="F790" i="12"/>
  <c r="L790" i="12" s="1"/>
  <c r="R790" i="12" s="1"/>
  <c r="V790" i="12" s="1"/>
  <c r="AB790" i="12" s="1"/>
  <c r="F878" i="12"/>
  <c r="L878" i="12" s="1"/>
  <c r="R878" i="12" s="1"/>
  <c r="V878" i="12" s="1"/>
  <c r="AB878" i="12" s="1"/>
  <c r="H956" i="12"/>
  <c r="N956" i="12" s="1"/>
  <c r="T956" i="12" s="1"/>
  <c r="X956" i="12" s="1"/>
  <c r="AD956" i="12" s="1"/>
  <c r="G1173" i="12"/>
  <c r="M1173" i="12" s="1"/>
  <c r="S1173" i="12" s="1"/>
  <c r="W1173" i="12" s="1"/>
  <c r="AC1173" i="12" s="1"/>
  <c r="G1233" i="12"/>
  <c r="M1233" i="12" s="1"/>
  <c r="S1233" i="12" s="1"/>
  <c r="W1233" i="12" s="1"/>
  <c r="AC1233" i="12" s="1"/>
  <c r="H1271" i="12"/>
  <c r="N1271" i="12" s="1"/>
  <c r="T1271" i="12" s="1"/>
  <c r="X1271" i="12" s="1"/>
  <c r="AD1271" i="12" s="1"/>
  <c r="H1307" i="12"/>
  <c r="N1307" i="12" s="1"/>
  <c r="T1307" i="12" s="1"/>
  <c r="X1307" i="12" s="1"/>
  <c r="AD1307" i="12" s="1"/>
  <c r="H1339" i="12"/>
  <c r="N1339" i="12" s="1"/>
  <c r="T1339" i="12" s="1"/>
  <c r="X1339" i="12" s="1"/>
  <c r="AD1339" i="12" s="1"/>
  <c r="H1455" i="12"/>
  <c r="N1455" i="12" s="1"/>
  <c r="T1455" i="12" s="1"/>
  <c r="X1455" i="12" s="1"/>
  <c r="AD1455" i="12" s="1"/>
  <c r="H1509" i="12"/>
  <c r="N1509" i="12" s="1"/>
  <c r="T1509" i="12" s="1"/>
  <c r="X1509" i="12" s="1"/>
  <c r="AD1509" i="12" s="1"/>
  <c r="G1625" i="12"/>
  <c r="M1625" i="12" s="1"/>
  <c r="S1625" i="12" s="1"/>
  <c r="W1625" i="12" s="1"/>
  <c r="AC1625" i="12" s="1"/>
  <c r="F1641" i="12"/>
  <c r="L1641" i="12" s="1"/>
  <c r="R1641" i="12" s="1"/>
  <c r="V1641" i="12" s="1"/>
  <c r="AB1641" i="12" s="1"/>
  <c r="F1677" i="12"/>
  <c r="L1677" i="12" s="1"/>
  <c r="R1677" i="12" s="1"/>
  <c r="V1677" i="12" s="1"/>
  <c r="AB1677" i="12" s="1"/>
  <c r="F1765" i="12"/>
  <c r="L1765" i="12" s="1"/>
  <c r="R1765" i="12" s="1"/>
  <c r="V1765" i="12" s="1"/>
  <c r="AB1765" i="12" s="1"/>
  <c r="G1792" i="12"/>
  <c r="M1792" i="12" s="1"/>
  <c r="S1792" i="12" s="1"/>
  <c r="W1792" i="12" s="1"/>
  <c r="AC1792" i="12" s="1"/>
  <c r="G1837" i="12"/>
  <c r="M1837" i="12" s="1"/>
  <c r="S1837" i="12" s="1"/>
  <c r="W1837" i="12" s="1"/>
  <c r="AC1837" i="12" s="1"/>
  <c r="G1869" i="12"/>
  <c r="M1869" i="12" s="1"/>
  <c r="S1869" i="12" s="1"/>
  <c r="W1869" i="12" s="1"/>
  <c r="AC1869" i="12" s="1"/>
  <c r="G1906" i="12"/>
  <c r="M1906" i="12" s="1"/>
  <c r="S1906" i="12" s="1"/>
  <c r="W1906" i="12" s="1"/>
  <c r="AC1906" i="12" s="1"/>
  <c r="H1930" i="12"/>
  <c r="N1930" i="12" s="1"/>
  <c r="T1930" i="12" s="1"/>
  <c r="X1930" i="12" s="1"/>
  <c r="AD1930" i="12" s="1"/>
  <c r="H1971" i="12"/>
  <c r="N1971" i="12" s="1"/>
  <c r="T1971" i="12" s="1"/>
  <c r="X1971" i="12" s="1"/>
  <c r="AD1971" i="12" s="1"/>
  <c r="G2069" i="12"/>
  <c r="M2069" i="12" s="1"/>
  <c r="S2069" i="12" s="1"/>
  <c r="W2069" i="12" s="1"/>
  <c r="AC2069" i="12" s="1"/>
  <c r="F2252" i="12"/>
  <c r="L2252" i="12" s="1"/>
  <c r="R2252" i="12" s="1"/>
  <c r="V2252" i="12" s="1"/>
  <c r="AB2252" i="12" s="1"/>
  <c r="G2271" i="12"/>
  <c r="M2271" i="12" s="1"/>
  <c r="S2271" i="12" s="1"/>
  <c r="W2271" i="12" s="1"/>
  <c r="AC2271" i="12" s="1"/>
  <c r="H2290" i="12"/>
  <c r="N2290" i="12" s="1"/>
  <c r="T2290" i="12" s="1"/>
  <c r="X2290" i="12" s="1"/>
  <c r="AD2290" i="12" s="1"/>
  <c r="F2312" i="12"/>
  <c r="L2312" i="12" s="1"/>
  <c r="R2312" i="12" s="1"/>
  <c r="V2312" i="12" s="1"/>
  <c r="AB2312" i="12" s="1"/>
  <c r="H26" i="12"/>
  <c r="N26" i="12" s="1"/>
  <c r="T26" i="12" s="1"/>
  <c r="X26" i="12" s="1"/>
  <c r="AD26" i="12" s="1"/>
  <c r="G84" i="12"/>
  <c r="M84" i="12" s="1"/>
  <c r="S84" i="12" s="1"/>
  <c r="W84" i="12" s="1"/>
  <c r="AC84" i="12" s="1"/>
  <c r="F132" i="12"/>
  <c r="L132" i="12" s="1"/>
  <c r="R132" i="12" s="1"/>
  <c r="V132" i="12" s="1"/>
  <c r="AB132" i="12" s="1"/>
  <c r="F169" i="12"/>
  <c r="L169" i="12" s="1"/>
  <c r="R169" i="12" s="1"/>
  <c r="V169" i="12" s="1"/>
  <c r="AB169" i="12" s="1"/>
  <c r="G190" i="12"/>
  <c r="M190" i="12" s="1"/>
  <c r="S190" i="12" s="1"/>
  <c r="W190" i="12" s="1"/>
  <c r="AC190" i="12" s="1"/>
  <c r="H275" i="12"/>
  <c r="N275" i="12" s="1"/>
  <c r="T275" i="12" s="1"/>
  <c r="X275" i="12" s="1"/>
  <c r="AD275" i="12" s="1"/>
  <c r="F318" i="12"/>
  <c r="L318" i="12" s="1"/>
  <c r="R318" i="12" s="1"/>
  <c r="V318" i="12" s="1"/>
  <c r="AB318" i="12" s="1"/>
  <c r="F380" i="12"/>
  <c r="L380" i="12" s="1"/>
  <c r="R380" i="12" s="1"/>
  <c r="V380" i="12" s="1"/>
  <c r="AB380" i="12" s="1"/>
  <c r="H612" i="12"/>
  <c r="N612" i="12" s="1"/>
  <c r="T612" i="12" s="1"/>
  <c r="X612" i="12" s="1"/>
  <c r="AD612" i="12" s="1"/>
  <c r="G753" i="12"/>
  <c r="M753" i="12" s="1"/>
  <c r="S753" i="12" s="1"/>
  <c r="W753" i="12" s="1"/>
  <c r="AC753" i="12" s="1"/>
  <c r="H910" i="12"/>
  <c r="N910" i="12" s="1"/>
  <c r="T910" i="12" s="1"/>
  <c r="X910" i="12" s="1"/>
  <c r="AD910" i="12" s="1"/>
  <c r="G956" i="12"/>
  <c r="M956" i="12" s="1"/>
  <c r="S956" i="12" s="1"/>
  <c r="W956" i="12" s="1"/>
  <c r="AC956" i="12" s="1"/>
  <c r="F1011" i="12"/>
  <c r="L1011" i="12" s="1"/>
  <c r="R1011" i="12" s="1"/>
  <c r="V1011" i="12" s="1"/>
  <c r="AB1011" i="12" s="1"/>
  <c r="F1099" i="12"/>
  <c r="L1099" i="12" s="1"/>
  <c r="R1099" i="12" s="1"/>
  <c r="V1099" i="12" s="1"/>
  <c r="AB1099" i="12" s="1"/>
  <c r="H1123" i="12"/>
  <c r="N1123" i="12" s="1"/>
  <c r="T1123" i="12" s="1"/>
  <c r="X1123" i="12" s="1"/>
  <c r="AD1123" i="12" s="1"/>
  <c r="H1181" i="12"/>
  <c r="N1181" i="12" s="1"/>
  <c r="T1181" i="12" s="1"/>
  <c r="X1181" i="12" s="1"/>
  <c r="AD1181" i="12" s="1"/>
  <c r="F1267" i="12"/>
  <c r="L1267" i="12" s="1"/>
  <c r="R1267" i="12" s="1"/>
  <c r="V1267" i="12" s="1"/>
  <c r="AB1267" i="12" s="1"/>
  <c r="F1303" i="12"/>
  <c r="L1303" i="12" s="1"/>
  <c r="R1303" i="12" s="1"/>
  <c r="V1303" i="12" s="1"/>
  <c r="AB1303" i="12" s="1"/>
  <c r="H1327" i="12"/>
  <c r="N1327" i="12" s="1"/>
  <c r="T1327" i="12" s="1"/>
  <c r="X1327" i="12" s="1"/>
  <c r="AD1327" i="12" s="1"/>
  <c r="F1505" i="12"/>
  <c r="L1505" i="12" s="1"/>
  <c r="R1505" i="12" s="1"/>
  <c r="V1505" i="12" s="1"/>
  <c r="AB1505" i="12" s="1"/>
  <c r="H1537" i="12"/>
  <c r="N1537" i="12" s="1"/>
  <c r="T1537" i="12" s="1"/>
  <c r="X1537" i="12" s="1"/>
  <c r="AD1537" i="12" s="1"/>
  <c r="F1590" i="12"/>
  <c r="L1590" i="12" s="1"/>
  <c r="R1590" i="12" s="1"/>
  <c r="V1590" i="12" s="1"/>
  <c r="AB1590" i="12" s="1"/>
  <c r="F1646" i="12"/>
  <c r="L1646" i="12" s="1"/>
  <c r="R1646" i="12" s="1"/>
  <c r="V1646" i="12" s="1"/>
  <c r="AB1646" i="12" s="1"/>
  <c r="F1682" i="12"/>
  <c r="L1682" i="12" s="1"/>
  <c r="R1682" i="12" s="1"/>
  <c r="V1682" i="12" s="1"/>
  <c r="AB1682" i="12" s="1"/>
  <c r="G1777" i="12"/>
  <c r="M1777" i="12" s="1"/>
  <c r="S1777" i="12" s="1"/>
  <c r="W1777" i="12" s="1"/>
  <c r="AC1777" i="12" s="1"/>
  <c r="H1822" i="12"/>
  <c r="N1822" i="12" s="1"/>
  <c r="T1822" i="12" s="1"/>
  <c r="X1822" i="12" s="1"/>
  <c r="AD1822" i="12" s="1"/>
  <c r="G1857" i="12"/>
  <c r="M1857" i="12" s="1"/>
  <c r="S1857" i="12" s="1"/>
  <c r="W1857" i="12" s="1"/>
  <c r="AC1857" i="12" s="1"/>
  <c r="F1906" i="12"/>
  <c r="L1906" i="12" s="1"/>
  <c r="R1906" i="12" s="1"/>
  <c r="V1906" i="12" s="1"/>
  <c r="AB1906" i="12" s="1"/>
  <c r="F1990" i="12"/>
  <c r="L1990" i="12" s="1"/>
  <c r="R1990" i="12" s="1"/>
  <c r="V1990" i="12" s="1"/>
  <c r="AB1990" i="12" s="1"/>
  <c r="H2021" i="12"/>
  <c r="N2021" i="12" s="1"/>
  <c r="T2021" i="12" s="1"/>
  <c r="X2021" i="12" s="1"/>
  <c r="AD2021" i="12" s="1"/>
  <c r="F2069" i="12"/>
  <c r="L2069" i="12" s="1"/>
  <c r="R2069" i="12" s="1"/>
  <c r="V2069" i="12" s="1"/>
  <c r="AB2069" i="12" s="1"/>
  <c r="F2143" i="12"/>
  <c r="L2143" i="12" s="1"/>
  <c r="R2143" i="12" s="1"/>
  <c r="V2143" i="12" s="1"/>
  <c r="AB2143" i="12" s="1"/>
  <c r="F2189" i="12"/>
  <c r="L2189" i="12" s="1"/>
  <c r="R2189" i="12" s="1"/>
  <c r="V2189" i="12" s="1"/>
  <c r="AB2189" i="12" s="1"/>
  <c r="H2248" i="12"/>
  <c r="N2248" i="12" s="1"/>
  <c r="T2248" i="12" s="1"/>
  <c r="X2248" i="12" s="1"/>
  <c r="AD2248" i="12" s="1"/>
  <c r="F2286" i="12"/>
  <c r="L2286" i="12" s="1"/>
  <c r="R2286" i="12" s="1"/>
  <c r="V2286" i="12" s="1"/>
  <c r="AB2286" i="12" s="1"/>
  <c r="G2304" i="12"/>
  <c r="M2304" i="12" s="1"/>
  <c r="S2304" i="12" s="1"/>
  <c r="W2304" i="12" s="1"/>
  <c r="AC2304" i="12" s="1"/>
  <c r="G2338" i="12"/>
  <c r="M2338" i="12" s="1"/>
  <c r="S2338" i="12" s="1"/>
  <c r="W2338" i="12" s="1"/>
  <c r="AC2338" i="12" s="1"/>
  <c r="H2410" i="12"/>
  <c r="N2410" i="12" s="1"/>
  <c r="T2410" i="12" s="1"/>
  <c r="X2410" i="12" s="1"/>
  <c r="AD2410" i="12" s="1"/>
  <c r="G110" i="12"/>
  <c r="M110" i="12" s="1"/>
  <c r="S110" i="12" s="1"/>
  <c r="W110" i="12" s="1"/>
  <c r="AC110" i="12" s="1"/>
  <c r="F173" i="12"/>
  <c r="L173" i="12" s="1"/>
  <c r="R173" i="12" s="1"/>
  <c r="V173" i="12" s="1"/>
  <c r="AB173" i="12" s="1"/>
  <c r="F736" i="12"/>
  <c r="L736" i="12" s="1"/>
  <c r="R736" i="12" s="1"/>
  <c r="V736" i="12" s="1"/>
  <c r="AB736" i="12" s="1"/>
  <c r="F529" i="12"/>
  <c r="L529" i="12" s="1"/>
  <c r="R529" i="12" s="1"/>
  <c r="V529" i="12" s="1"/>
  <c r="AB529" i="12" s="1"/>
  <c r="H1043" i="12"/>
  <c r="N1043" i="12" s="1"/>
  <c r="T1043" i="12" s="1"/>
  <c r="X1043" i="12" s="1"/>
  <c r="AD1043" i="12" s="1"/>
  <c r="H2360" i="12"/>
  <c r="N2360" i="12" s="1"/>
  <c r="T2360" i="12" s="1"/>
  <c r="X2360" i="12" s="1"/>
  <c r="AD2360" i="12" s="1"/>
  <c r="H522" i="12"/>
  <c r="N522" i="12" s="1"/>
  <c r="T522" i="12" s="1"/>
  <c r="X522" i="12" s="1"/>
  <c r="AD522" i="12" s="1"/>
  <c r="H423" i="12"/>
  <c r="N423" i="12" s="1"/>
  <c r="T423" i="12" s="1"/>
  <c r="X423" i="12" s="1"/>
  <c r="AD423" i="12" s="1"/>
  <c r="H340" i="12"/>
  <c r="N340" i="12" s="1"/>
  <c r="T340" i="12" s="1"/>
  <c r="X340" i="12" s="1"/>
  <c r="AD340" i="12" s="1"/>
  <c r="G120" i="12"/>
  <c r="M120" i="12" s="1"/>
  <c r="S120" i="12" s="1"/>
  <c r="W120" i="12" s="1"/>
  <c r="AC120" i="12" s="1"/>
  <c r="G503" i="12"/>
  <c r="M503" i="12" s="1"/>
  <c r="S503" i="12" s="1"/>
  <c r="W503" i="12" s="1"/>
  <c r="AC503" i="12" s="1"/>
  <c r="F1384" i="12"/>
  <c r="L1384" i="12" s="1"/>
  <c r="R1384" i="12" s="1"/>
  <c r="V1384" i="12" s="1"/>
  <c r="AB1384" i="12" s="1"/>
  <c r="G1812" i="12"/>
  <c r="M1812" i="12" s="1"/>
  <c r="S1812" i="12" s="1"/>
  <c r="W1812" i="12" s="1"/>
  <c r="AC1812" i="12" s="1"/>
  <c r="G2360" i="12"/>
  <c r="M2360" i="12" s="1"/>
  <c r="S2360" i="12" s="1"/>
  <c r="W2360" i="12" s="1"/>
  <c r="AC2360" i="12" s="1"/>
  <c r="G2131" i="12"/>
  <c r="M2131" i="12" s="1"/>
  <c r="S2131" i="12" s="1"/>
  <c r="W2131" i="12" s="1"/>
  <c r="AC2131" i="12" s="1"/>
  <c r="G2279" i="12"/>
  <c r="M2279" i="12" s="1"/>
  <c r="S2279" i="12" s="1"/>
  <c r="W2279" i="12" s="1"/>
  <c r="AC2279" i="12" s="1"/>
  <c r="F457" i="12"/>
  <c r="L457" i="12" s="1"/>
  <c r="R457" i="12" s="1"/>
  <c r="V457" i="12" s="1"/>
  <c r="AB457" i="12" s="1"/>
  <c r="H279" i="12"/>
  <c r="N279" i="12" s="1"/>
  <c r="T279" i="12" s="1"/>
  <c r="X279" i="12" s="1"/>
  <c r="AD279" i="12" s="1"/>
  <c r="H576" i="12"/>
  <c r="N576" i="12" s="1"/>
  <c r="T576" i="12" s="1"/>
  <c r="X576" i="12" s="1"/>
  <c r="AD576" i="12" s="1"/>
  <c r="H19" i="12"/>
  <c r="N19" i="12" s="1"/>
  <c r="T19" i="12" s="1"/>
  <c r="X19" i="12" s="1"/>
  <c r="AD19" i="12" s="1"/>
  <c r="G529" i="12"/>
  <c r="M529" i="12" s="1"/>
  <c r="S529" i="12" s="1"/>
  <c r="W529" i="12" s="1"/>
  <c r="AC529" i="12" s="1"/>
  <c r="H2399" i="12"/>
  <c r="N2399" i="12" s="1"/>
  <c r="T2399" i="12" s="1"/>
  <c r="X2399" i="12" s="1"/>
  <c r="AD2399" i="12" s="1"/>
  <c r="F110" i="12"/>
  <c r="L110" i="12" s="1"/>
  <c r="R110" i="12" s="1"/>
  <c r="V110" i="12" s="1"/>
  <c r="AB110" i="12" s="1"/>
  <c r="F211" i="12"/>
  <c r="L211" i="12" s="1"/>
  <c r="R211" i="12" s="1"/>
  <c r="V211" i="12" s="1"/>
  <c r="AB211" i="12" s="1"/>
  <c r="G641" i="12"/>
  <c r="M641" i="12" s="1"/>
  <c r="S641" i="12" s="1"/>
  <c r="W641" i="12" s="1"/>
  <c r="AC641" i="12" s="1"/>
  <c r="F120" i="12"/>
  <c r="L120" i="12" s="1"/>
  <c r="R120" i="12" s="1"/>
  <c r="V120" i="12" s="1"/>
  <c r="AB120" i="12" s="1"/>
  <c r="G546" i="12"/>
  <c r="M546" i="12" s="1"/>
  <c r="S546" i="12" s="1"/>
  <c r="W546" i="12" s="1"/>
  <c r="AC546" i="12" s="1"/>
  <c r="G968" i="12"/>
  <c r="M968" i="12" s="1"/>
  <c r="S968" i="12" s="1"/>
  <c r="W968" i="12" s="1"/>
  <c r="AC968" i="12" s="1"/>
  <c r="H2220" i="12"/>
  <c r="N2220" i="12" s="1"/>
  <c r="T2220" i="12" s="1"/>
  <c r="X2220" i="12" s="1"/>
  <c r="AD2220" i="12" s="1"/>
  <c r="F2238" i="12"/>
  <c r="L2238" i="12" s="1"/>
  <c r="R2238" i="12" s="1"/>
  <c r="V2238" i="12" s="1"/>
  <c r="AB2238" i="12" s="1"/>
  <c r="G1047" i="12"/>
  <c r="M1047" i="12" s="1"/>
  <c r="S1047" i="12" s="1"/>
  <c r="W1047" i="12" s="1"/>
  <c r="AC1047" i="12" s="1"/>
  <c r="F701" i="12"/>
  <c r="L701" i="12" s="1"/>
  <c r="R701" i="12" s="1"/>
  <c r="V701" i="12" s="1"/>
  <c r="AB701" i="12" s="1"/>
  <c r="F43" i="12"/>
  <c r="L43" i="12" s="1"/>
  <c r="R43" i="12" s="1"/>
  <c r="V43" i="12" s="1"/>
  <c r="AB43" i="12" s="1"/>
  <c r="F91" i="12"/>
  <c r="L91" i="12" s="1"/>
  <c r="R91" i="12" s="1"/>
  <c r="V91" i="12" s="1"/>
  <c r="AB91" i="12" s="1"/>
  <c r="G159" i="12"/>
  <c r="M159" i="12" s="1"/>
  <c r="S159" i="12" s="1"/>
  <c r="W159" i="12" s="1"/>
  <c r="AC159" i="12" s="1"/>
  <c r="H185" i="12"/>
  <c r="N185" i="12" s="1"/>
  <c r="T185" i="12" s="1"/>
  <c r="X185" i="12" s="1"/>
  <c r="AD185" i="12" s="1"/>
  <c r="G299" i="12"/>
  <c r="M299" i="12" s="1"/>
  <c r="S299" i="12" s="1"/>
  <c r="W299" i="12" s="1"/>
  <c r="AC299" i="12" s="1"/>
  <c r="G336" i="12"/>
  <c r="M336" i="12" s="1"/>
  <c r="S336" i="12" s="1"/>
  <c r="W336" i="12" s="1"/>
  <c r="AC336" i="12" s="1"/>
  <c r="H355" i="12"/>
  <c r="N355" i="12" s="1"/>
  <c r="T355" i="12" s="1"/>
  <c r="X355" i="12" s="1"/>
  <c r="AD355" i="12" s="1"/>
  <c r="G418" i="12"/>
  <c r="M418" i="12" s="1"/>
  <c r="S418" i="12" s="1"/>
  <c r="W418" i="12" s="1"/>
  <c r="AC418" i="12" s="1"/>
  <c r="H473" i="12"/>
  <c r="N473" i="12" s="1"/>
  <c r="T473" i="12" s="1"/>
  <c r="X473" i="12" s="1"/>
  <c r="AD473" i="12" s="1"/>
  <c r="G518" i="12"/>
  <c r="M518" i="12" s="1"/>
  <c r="S518" i="12" s="1"/>
  <c r="W518" i="12" s="1"/>
  <c r="AC518" i="12" s="1"/>
  <c r="G571" i="12"/>
  <c r="M571" i="12" s="1"/>
  <c r="S571" i="12" s="1"/>
  <c r="W571" i="12" s="1"/>
  <c r="AC571" i="12" s="1"/>
  <c r="F800" i="12"/>
  <c r="L800" i="12" s="1"/>
  <c r="R800" i="12" s="1"/>
  <c r="V800" i="12" s="1"/>
  <c r="AB800" i="12" s="1"/>
  <c r="F840" i="12"/>
  <c r="L840" i="12" s="1"/>
  <c r="R840" i="12" s="1"/>
  <c r="V840" i="12" s="1"/>
  <c r="AB840" i="12" s="1"/>
  <c r="F910" i="12"/>
  <c r="L910" i="12" s="1"/>
  <c r="R910" i="12" s="1"/>
  <c r="V910" i="12" s="1"/>
  <c r="AB910" i="12" s="1"/>
  <c r="F1035" i="12"/>
  <c r="L1035" i="12" s="1"/>
  <c r="R1035" i="12" s="1"/>
  <c r="V1035" i="12" s="1"/>
  <c r="AB1035" i="12" s="1"/>
  <c r="G1091" i="12"/>
  <c r="M1091" i="12" s="1"/>
  <c r="S1091" i="12" s="1"/>
  <c r="W1091" i="12" s="1"/>
  <c r="AC1091" i="12" s="1"/>
  <c r="H1173" i="12"/>
  <c r="N1173" i="12" s="1"/>
  <c r="T1173" i="12" s="1"/>
  <c r="X1173" i="12" s="1"/>
  <c r="AD1173" i="12" s="1"/>
  <c r="H1233" i="12"/>
  <c r="N1233" i="12" s="1"/>
  <c r="T1233" i="12" s="1"/>
  <c r="X1233" i="12" s="1"/>
  <c r="AD1233" i="12" s="1"/>
  <c r="G1299" i="12"/>
  <c r="M1299" i="12" s="1"/>
  <c r="S1299" i="12" s="1"/>
  <c r="W1299" i="12" s="1"/>
  <c r="AC1299" i="12" s="1"/>
  <c r="G1331" i="12"/>
  <c r="M1331" i="12" s="1"/>
  <c r="S1331" i="12" s="1"/>
  <c r="W1331" i="12" s="1"/>
  <c r="AC1331" i="12" s="1"/>
  <c r="H1369" i="12"/>
  <c r="N1369" i="12" s="1"/>
  <c r="T1369" i="12" s="1"/>
  <c r="X1369" i="12" s="1"/>
  <c r="AD1369" i="12" s="1"/>
  <c r="G1475" i="12"/>
  <c r="M1475" i="12" s="1"/>
  <c r="S1475" i="12" s="1"/>
  <c r="W1475" i="12" s="1"/>
  <c r="AC1475" i="12" s="1"/>
  <c r="G1522" i="12"/>
  <c r="M1522" i="12" s="1"/>
  <c r="S1522" i="12" s="1"/>
  <c r="W1522" i="12" s="1"/>
  <c r="AC1522" i="12" s="1"/>
  <c r="H1590" i="12"/>
  <c r="N1590" i="12" s="1"/>
  <c r="T1590" i="12" s="1"/>
  <c r="X1590" i="12" s="1"/>
  <c r="AD1590" i="12" s="1"/>
  <c r="F1636" i="12"/>
  <c r="L1636" i="12" s="1"/>
  <c r="R1636" i="12" s="1"/>
  <c r="V1636" i="12" s="1"/>
  <c r="AB1636" i="12" s="1"/>
  <c r="G1662" i="12"/>
  <c r="M1662" i="12" s="1"/>
  <c r="S1662" i="12" s="1"/>
  <c r="W1662" i="12" s="1"/>
  <c r="AC1662" i="12" s="1"/>
  <c r="H1682" i="12"/>
  <c r="N1682" i="12" s="1"/>
  <c r="T1682" i="12" s="1"/>
  <c r="X1682" i="12" s="1"/>
  <c r="AD1682" i="12" s="1"/>
  <c r="H1770" i="12"/>
  <c r="N1770" i="12" s="1"/>
  <c r="T1770" i="12" s="1"/>
  <c r="X1770" i="12" s="1"/>
  <c r="AD1770" i="12" s="1"/>
  <c r="G1785" i="12"/>
  <c r="M1785" i="12" s="1"/>
  <c r="S1785" i="12" s="1"/>
  <c r="W1785" i="12" s="1"/>
  <c r="AC1785" i="12" s="1"/>
  <c r="F1845" i="12"/>
  <c r="L1845" i="12" s="1"/>
  <c r="R1845" i="12" s="1"/>
  <c r="V1845" i="12" s="1"/>
  <c r="AB1845" i="12" s="1"/>
  <c r="G1865" i="12"/>
  <c r="M1865" i="12" s="1"/>
  <c r="S1865" i="12" s="1"/>
  <c r="W1865" i="12" s="1"/>
  <c r="AC1865" i="12" s="1"/>
  <c r="H1887" i="12"/>
  <c r="N1887" i="12" s="1"/>
  <c r="T1887" i="12" s="1"/>
  <c r="X1887" i="12" s="1"/>
  <c r="AD1887" i="12" s="1"/>
  <c r="F1917" i="12"/>
  <c r="L1917" i="12" s="1"/>
  <c r="R1917" i="12" s="1"/>
  <c r="V1917" i="12" s="1"/>
  <c r="AB1917" i="12" s="1"/>
  <c r="H1967" i="12"/>
  <c r="N1967" i="12" s="1"/>
  <c r="T1967" i="12" s="1"/>
  <c r="X1967" i="12" s="1"/>
  <c r="AD1967" i="12" s="1"/>
  <c r="G1985" i="12"/>
  <c r="M1985" i="12" s="1"/>
  <c r="S1985" i="12" s="1"/>
  <c r="W1985" i="12" s="1"/>
  <c r="AC1985" i="12" s="1"/>
  <c r="H2189" i="12"/>
  <c r="N2189" i="12" s="1"/>
  <c r="T2189" i="12" s="1"/>
  <c r="X2189" i="12" s="1"/>
  <c r="AD2189" i="12" s="1"/>
  <c r="F2248" i="12"/>
  <c r="L2248" i="12" s="1"/>
  <c r="R2248" i="12" s="1"/>
  <c r="V2248" i="12" s="1"/>
  <c r="AB2248" i="12" s="1"/>
  <c r="H2286" i="12"/>
  <c r="N2286" i="12" s="1"/>
  <c r="T2286" i="12" s="1"/>
  <c r="X2286" i="12" s="1"/>
  <c r="AD2286" i="12" s="1"/>
  <c r="H2316" i="12"/>
  <c r="N2316" i="12" s="1"/>
  <c r="T2316" i="12" s="1"/>
  <c r="X2316" i="12" s="1"/>
  <c r="AD2316" i="12" s="1"/>
  <c r="F2410" i="12"/>
  <c r="L2410" i="12" s="1"/>
  <c r="R2410" i="12" s="1"/>
  <c r="V2410" i="12" s="1"/>
  <c r="AB2410" i="12" s="1"/>
  <c r="G2473" i="12"/>
  <c r="M2473" i="12" s="1"/>
  <c r="S2473" i="12" s="1"/>
  <c r="W2473" i="12" s="1"/>
  <c r="AC2473" i="12" s="1"/>
  <c r="G2410" i="12"/>
  <c r="M2410" i="12" s="1"/>
  <c r="S2410" i="12" s="1"/>
  <c r="W2410" i="12" s="1"/>
  <c r="AC2410" i="12" s="1"/>
  <c r="H2473" i="12"/>
  <c r="N2473" i="12" s="1"/>
  <c r="T2473" i="12" s="1"/>
  <c r="X2473" i="12" s="1"/>
  <c r="AD2473" i="12" s="1"/>
  <c r="G510" i="12"/>
  <c r="M510" i="12" s="1"/>
  <c r="S510" i="12" s="1"/>
  <c r="W510" i="12" s="1"/>
  <c r="AC510" i="12" s="1"/>
  <c r="F536" i="12"/>
  <c r="L536" i="12" s="1"/>
  <c r="R536" i="12" s="1"/>
  <c r="V536" i="12" s="1"/>
  <c r="AB536" i="12" s="1"/>
  <c r="H1035" i="12"/>
  <c r="N1035" i="12" s="1"/>
  <c r="T1035" i="12" s="1"/>
  <c r="X1035" i="12" s="1"/>
  <c r="AD1035" i="12" s="1"/>
  <c r="G1177" i="12"/>
  <c r="M1177" i="12" s="1"/>
  <c r="S1177" i="12" s="1"/>
  <c r="W1177" i="12" s="1"/>
  <c r="AC1177" i="12" s="1"/>
  <c r="G1247" i="12"/>
  <c r="M1247" i="12" s="1"/>
  <c r="S1247" i="12" s="1"/>
  <c r="W1247" i="12" s="1"/>
  <c r="AC1247" i="12" s="1"/>
  <c r="H1295" i="12"/>
  <c r="N1295" i="12" s="1"/>
  <c r="T1295" i="12" s="1"/>
  <c r="X1295" i="12" s="1"/>
  <c r="AD1295" i="12" s="1"/>
  <c r="F1335" i="12"/>
  <c r="L1335" i="12" s="1"/>
  <c r="R1335" i="12" s="1"/>
  <c r="V1335" i="12" s="1"/>
  <c r="AB1335" i="12" s="1"/>
  <c r="H1434" i="12"/>
  <c r="N1434" i="12" s="1"/>
  <c r="T1434" i="12" s="1"/>
  <c r="X1434" i="12" s="1"/>
  <c r="AD1434" i="12" s="1"/>
  <c r="H1497" i="12"/>
  <c r="N1497" i="12" s="1"/>
  <c r="T1497" i="12" s="1"/>
  <c r="X1497" i="12" s="1"/>
  <c r="AD1497" i="12" s="1"/>
  <c r="F1549" i="12"/>
  <c r="L1549" i="12" s="1"/>
  <c r="R1549" i="12" s="1"/>
  <c r="V1549" i="12" s="1"/>
  <c r="AB1549" i="12" s="1"/>
  <c r="G1606" i="12"/>
  <c r="M1606" i="12" s="1"/>
  <c r="S1606" i="12" s="1"/>
  <c r="W1606" i="12" s="1"/>
  <c r="AC1606" i="12" s="1"/>
  <c r="G1651" i="12"/>
  <c r="M1651" i="12" s="1"/>
  <c r="S1651" i="12" s="1"/>
  <c r="W1651" i="12" s="1"/>
  <c r="AC1651" i="12" s="1"/>
  <c r="H1693" i="12"/>
  <c r="N1693" i="12" s="1"/>
  <c r="T1693" i="12" s="1"/>
  <c r="X1693" i="12" s="1"/>
  <c r="AD1693" i="12" s="1"/>
  <c r="F1792" i="12"/>
  <c r="L1792" i="12" s="1"/>
  <c r="R1792" i="12" s="1"/>
  <c r="V1792" i="12" s="1"/>
  <c r="AB1792" i="12" s="1"/>
  <c r="H1845" i="12"/>
  <c r="N1845" i="12" s="1"/>
  <c r="T1845" i="12" s="1"/>
  <c r="X1845" i="12" s="1"/>
  <c r="AD1845" i="12" s="1"/>
  <c r="H1877" i="12"/>
  <c r="N1877" i="12" s="1"/>
  <c r="T1877" i="12" s="1"/>
  <c r="X1877" i="12" s="1"/>
  <c r="AD1877" i="12" s="1"/>
  <c r="H1917" i="12"/>
  <c r="N1917" i="12" s="1"/>
  <c r="T1917" i="12" s="1"/>
  <c r="X1917" i="12" s="1"/>
  <c r="AD1917" i="12" s="1"/>
  <c r="H1952" i="12"/>
  <c r="N1952" i="12" s="1"/>
  <c r="T1952" i="12" s="1"/>
  <c r="X1952" i="12" s="1"/>
  <c r="AD1952" i="12" s="1"/>
  <c r="G2055" i="12"/>
  <c r="M2055" i="12" s="1"/>
  <c r="S2055" i="12" s="1"/>
  <c r="W2055" i="12" s="1"/>
  <c r="AC2055" i="12" s="1"/>
  <c r="G2147" i="12"/>
  <c r="M2147" i="12" s="1"/>
  <c r="S2147" i="12" s="1"/>
  <c r="W2147" i="12" s="1"/>
  <c r="AC2147" i="12" s="1"/>
  <c r="G2260" i="12"/>
  <c r="M2260" i="12" s="1"/>
  <c r="S2260" i="12" s="1"/>
  <c r="W2260" i="12" s="1"/>
  <c r="AC2260" i="12" s="1"/>
  <c r="F2333" i="12"/>
  <c r="L2333" i="12" s="1"/>
  <c r="R2333" i="12" s="1"/>
  <c r="V2333" i="12" s="1"/>
  <c r="AB2333" i="12" s="1"/>
  <c r="H30" i="12"/>
  <c r="N30" i="12" s="1"/>
  <c r="T30" i="12" s="1"/>
  <c r="X30" i="12" s="1"/>
  <c r="AD30" i="12" s="1"/>
  <c r="G43" i="12"/>
  <c r="M43" i="12" s="1"/>
  <c r="S43" i="12" s="1"/>
  <c r="W43" i="12" s="1"/>
  <c r="AC43" i="12" s="1"/>
  <c r="G91" i="12"/>
  <c r="M91" i="12" s="1"/>
  <c r="S91" i="12" s="1"/>
  <c r="W91" i="12" s="1"/>
  <c r="AC91" i="12" s="1"/>
  <c r="H127" i="12"/>
  <c r="N127" i="12" s="1"/>
  <c r="T127" i="12" s="1"/>
  <c r="X127" i="12" s="1"/>
  <c r="AD127" i="12" s="1"/>
  <c r="H159" i="12"/>
  <c r="N159" i="12" s="1"/>
  <c r="T159" i="12" s="1"/>
  <c r="X159" i="12" s="1"/>
  <c r="AD159" i="12" s="1"/>
  <c r="F190" i="12"/>
  <c r="L190" i="12" s="1"/>
  <c r="R190" i="12" s="1"/>
  <c r="V190" i="12" s="1"/>
  <c r="AB190" i="12" s="1"/>
  <c r="H198" i="12"/>
  <c r="N198" i="12" s="1"/>
  <c r="T198" i="12" s="1"/>
  <c r="X198" i="12" s="1"/>
  <c r="AD198" i="12" s="1"/>
  <c r="G259" i="12"/>
  <c r="M259" i="12" s="1"/>
  <c r="S259" i="12" s="1"/>
  <c r="W259" i="12" s="1"/>
  <c r="AC259" i="12" s="1"/>
  <c r="G275" i="12"/>
  <c r="M275" i="12" s="1"/>
  <c r="S275" i="12" s="1"/>
  <c r="W275" i="12" s="1"/>
  <c r="AC275" i="12" s="1"/>
  <c r="H314" i="12"/>
  <c r="N314" i="12" s="1"/>
  <c r="T314" i="12" s="1"/>
  <c r="X314" i="12" s="1"/>
  <c r="AD314" i="12" s="1"/>
  <c r="H350" i="12"/>
  <c r="N350" i="12" s="1"/>
  <c r="T350" i="12" s="1"/>
  <c r="X350" i="12" s="1"/>
  <c r="AD350" i="12" s="1"/>
  <c r="G365" i="12"/>
  <c r="M365" i="12" s="1"/>
  <c r="S365" i="12" s="1"/>
  <c r="W365" i="12" s="1"/>
  <c r="AC365" i="12" s="1"/>
  <c r="F384" i="12"/>
  <c r="L384" i="12" s="1"/>
  <c r="R384" i="12" s="1"/>
  <c r="V384" i="12" s="1"/>
  <c r="AB384" i="12" s="1"/>
  <c r="H400" i="12"/>
  <c r="N400" i="12" s="1"/>
  <c r="T400" i="12" s="1"/>
  <c r="X400" i="12" s="1"/>
  <c r="AD400" i="12" s="1"/>
  <c r="G448" i="12"/>
  <c r="M448" i="12" s="1"/>
  <c r="S448" i="12" s="1"/>
  <c r="W448" i="12" s="1"/>
  <c r="AC448" i="12" s="1"/>
  <c r="F477" i="12"/>
  <c r="L477" i="12" s="1"/>
  <c r="R477" i="12" s="1"/>
  <c r="V477" i="12" s="1"/>
  <c r="AB477" i="12" s="1"/>
  <c r="H485" i="12"/>
  <c r="N485" i="12" s="1"/>
  <c r="T485" i="12" s="1"/>
  <c r="X485" i="12" s="1"/>
  <c r="AD485" i="12" s="1"/>
  <c r="F510" i="12"/>
  <c r="L510" i="12" s="1"/>
  <c r="R510" i="12" s="1"/>
  <c r="V510" i="12" s="1"/>
  <c r="AB510" i="12" s="1"/>
  <c r="H518" i="12"/>
  <c r="N518" i="12" s="1"/>
  <c r="T518" i="12" s="1"/>
  <c r="X518" i="12" s="1"/>
  <c r="AD518" i="12" s="1"/>
  <c r="H571" i="12"/>
  <c r="N571" i="12" s="1"/>
  <c r="T571" i="12" s="1"/>
  <c r="X571" i="12" s="1"/>
  <c r="AD571" i="12" s="1"/>
  <c r="F608" i="12"/>
  <c r="L608" i="12" s="1"/>
  <c r="R608" i="12" s="1"/>
  <c r="V608" i="12" s="1"/>
  <c r="AB608" i="12" s="1"/>
  <c r="G800" i="12"/>
  <c r="M800" i="12" s="1"/>
  <c r="S800" i="12" s="1"/>
  <c r="W800" i="12" s="1"/>
  <c r="AC800" i="12" s="1"/>
  <c r="F836" i="12"/>
  <c r="L836" i="12" s="1"/>
  <c r="R836" i="12" s="1"/>
  <c r="V836" i="12" s="1"/>
  <c r="AB836" i="12" s="1"/>
  <c r="H844" i="12"/>
  <c r="N844" i="12" s="1"/>
  <c r="T844" i="12" s="1"/>
  <c r="X844" i="12" s="1"/>
  <c r="AD844" i="12" s="1"/>
  <c r="G874" i="12"/>
  <c r="M874" i="12" s="1"/>
  <c r="S874" i="12" s="1"/>
  <c r="W874" i="12" s="1"/>
  <c r="AC874" i="12" s="1"/>
  <c r="H920" i="12"/>
  <c r="N920" i="12" s="1"/>
  <c r="T920" i="12" s="1"/>
  <c r="X920" i="12" s="1"/>
  <c r="AD920" i="12" s="1"/>
  <c r="G944" i="12"/>
  <c r="M944" i="12" s="1"/>
  <c r="S944" i="12" s="1"/>
  <c r="W944" i="12" s="1"/>
  <c r="AC944" i="12" s="1"/>
  <c r="F956" i="12"/>
  <c r="L956" i="12" s="1"/>
  <c r="R956" i="12" s="1"/>
  <c r="V956" i="12" s="1"/>
  <c r="AB956" i="12" s="1"/>
  <c r="F974" i="12"/>
  <c r="L974" i="12" s="1"/>
  <c r="R974" i="12" s="1"/>
  <c r="V974" i="12" s="1"/>
  <c r="AB974" i="12" s="1"/>
  <c r="H1007" i="12"/>
  <c r="N1007" i="12" s="1"/>
  <c r="T1007" i="12" s="1"/>
  <c r="X1007" i="12" s="1"/>
  <c r="AD1007" i="12" s="1"/>
  <c r="G1035" i="12"/>
  <c r="M1035" i="12" s="1"/>
  <c r="S1035" i="12" s="1"/>
  <c r="W1035" i="12" s="1"/>
  <c r="AC1035" i="12" s="1"/>
  <c r="F1063" i="12"/>
  <c r="L1063" i="12" s="1"/>
  <c r="R1063" i="12" s="1"/>
  <c r="V1063" i="12" s="1"/>
  <c r="AB1063" i="12" s="1"/>
  <c r="H1091" i="12"/>
  <c r="N1091" i="12" s="1"/>
  <c r="T1091" i="12" s="1"/>
  <c r="X1091" i="12" s="1"/>
  <c r="AD1091" i="12" s="1"/>
  <c r="H1145" i="12"/>
  <c r="N1145" i="12" s="1"/>
  <c r="T1145" i="12" s="1"/>
  <c r="X1145" i="12" s="1"/>
  <c r="AD1145" i="12" s="1"/>
  <c r="G1159" i="12"/>
  <c r="M1159" i="12" s="1"/>
  <c r="S1159" i="12" s="1"/>
  <c r="W1159" i="12" s="1"/>
  <c r="AC1159" i="12" s="1"/>
  <c r="F1177" i="12"/>
  <c r="L1177" i="12" s="1"/>
  <c r="R1177" i="12" s="1"/>
  <c r="V1177" i="12" s="1"/>
  <c r="AB1177" i="12" s="1"/>
  <c r="H1186" i="12"/>
  <c r="N1186" i="12" s="1"/>
  <c r="T1186" i="12" s="1"/>
  <c r="X1186" i="12" s="1"/>
  <c r="AD1186" i="12" s="1"/>
  <c r="G1210" i="12"/>
  <c r="M1210" i="12" s="1"/>
  <c r="S1210" i="12" s="1"/>
  <c r="W1210" i="12" s="1"/>
  <c r="AC1210" i="12" s="1"/>
  <c r="F1247" i="12"/>
  <c r="L1247" i="12" s="1"/>
  <c r="R1247" i="12" s="1"/>
  <c r="V1247" i="12" s="1"/>
  <c r="AB1247" i="12" s="1"/>
  <c r="H1259" i="12"/>
  <c r="N1259" i="12" s="1"/>
  <c r="T1259" i="12" s="1"/>
  <c r="X1259" i="12" s="1"/>
  <c r="AD1259" i="12" s="1"/>
  <c r="G1275" i="12"/>
  <c r="M1275" i="12" s="1"/>
  <c r="S1275" i="12" s="1"/>
  <c r="W1275" i="12" s="1"/>
  <c r="AC1275" i="12" s="1"/>
  <c r="F1291" i="12"/>
  <c r="L1291" i="12" s="1"/>
  <c r="R1291" i="12" s="1"/>
  <c r="V1291" i="12" s="1"/>
  <c r="AB1291" i="12" s="1"/>
  <c r="H1299" i="12"/>
  <c r="N1299" i="12" s="1"/>
  <c r="T1299" i="12" s="1"/>
  <c r="X1299" i="12" s="1"/>
  <c r="AD1299" i="12" s="1"/>
  <c r="G1311" i="12"/>
  <c r="M1311" i="12" s="1"/>
  <c r="S1311" i="12" s="1"/>
  <c r="W1311" i="12" s="1"/>
  <c r="AC1311" i="12" s="1"/>
  <c r="F1323" i="12"/>
  <c r="L1323" i="12" s="1"/>
  <c r="R1323" i="12" s="1"/>
  <c r="V1323" i="12" s="1"/>
  <c r="AB1323" i="12" s="1"/>
  <c r="H1331" i="12"/>
  <c r="N1331" i="12" s="1"/>
  <c r="T1331" i="12" s="1"/>
  <c r="X1331" i="12" s="1"/>
  <c r="AD1331" i="12" s="1"/>
  <c r="G1343" i="12"/>
  <c r="M1343" i="12" s="1"/>
  <c r="S1343" i="12" s="1"/>
  <c r="W1343" i="12" s="1"/>
  <c r="AC1343" i="12" s="1"/>
  <c r="F1374" i="12"/>
  <c r="L1374" i="12" s="1"/>
  <c r="R1374" i="12" s="1"/>
  <c r="V1374" i="12" s="1"/>
  <c r="AB1374" i="12" s="1"/>
  <c r="G1434" i="12"/>
  <c r="M1434" i="12" s="1"/>
  <c r="S1434" i="12" s="1"/>
  <c r="W1434" i="12" s="1"/>
  <c r="AC1434" i="12" s="1"/>
  <c r="F1455" i="12"/>
  <c r="L1455" i="12" s="1"/>
  <c r="R1455" i="12" s="1"/>
  <c r="V1455" i="12" s="1"/>
  <c r="AB1455" i="12" s="1"/>
  <c r="H1475" i="12"/>
  <c r="N1475" i="12" s="1"/>
  <c r="T1475" i="12" s="1"/>
  <c r="X1475" i="12" s="1"/>
  <c r="AD1475" i="12" s="1"/>
  <c r="G1497" i="12"/>
  <c r="M1497" i="12" s="1"/>
  <c r="S1497" i="12" s="1"/>
  <c r="W1497" i="12" s="1"/>
  <c r="AC1497" i="12" s="1"/>
  <c r="F1509" i="12"/>
  <c r="L1509" i="12" s="1"/>
  <c r="R1509" i="12" s="1"/>
  <c r="V1509" i="12" s="1"/>
  <c r="AB1509" i="12" s="1"/>
  <c r="H1522" i="12"/>
  <c r="N1522" i="12" s="1"/>
  <c r="T1522" i="12" s="1"/>
  <c r="X1522" i="12" s="1"/>
  <c r="AD1522" i="12" s="1"/>
  <c r="G1537" i="12"/>
  <c r="M1537" i="12" s="1"/>
  <c r="S1537" i="12" s="1"/>
  <c r="W1537" i="12" s="1"/>
  <c r="AC1537" i="12" s="1"/>
  <c r="F1553" i="12"/>
  <c r="L1553" i="12" s="1"/>
  <c r="R1553" i="12" s="1"/>
  <c r="V1553" i="12" s="1"/>
  <c r="AB1553" i="12" s="1"/>
  <c r="G1577" i="12"/>
  <c r="M1577" i="12" s="1"/>
  <c r="S1577" i="12" s="1"/>
  <c r="W1577" i="12" s="1"/>
  <c r="AC1577" i="12" s="1"/>
  <c r="F1606" i="12"/>
  <c r="L1606" i="12" s="1"/>
  <c r="R1606" i="12" s="1"/>
  <c r="V1606" i="12" s="1"/>
  <c r="AB1606" i="12" s="1"/>
  <c r="H1621" i="12"/>
  <c r="N1621" i="12" s="1"/>
  <c r="T1621" i="12" s="1"/>
  <c r="X1621" i="12" s="1"/>
  <c r="AD1621" i="12" s="1"/>
  <c r="G1636" i="12"/>
  <c r="M1636" i="12" s="1"/>
  <c r="S1636" i="12" s="1"/>
  <c r="W1636" i="12" s="1"/>
  <c r="AC1636" i="12" s="1"/>
  <c r="F1651" i="12"/>
  <c r="L1651" i="12" s="1"/>
  <c r="R1651" i="12" s="1"/>
  <c r="V1651" i="12" s="1"/>
  <c r="AB1651" i="12" s="1"/>
  <c r="H1662" i="12"/>
  <c r="N1662" i="12" s="1"/>
  <c r="T1662" i="12" s="1"/>
  <c r="X1662" i="12" s="1"/>
  <c r="AD1662" i="12" s="1"/>
  <c r="F1689" i="12"/>
  <c r="L1689" i="12" s="1"/>
  <c r="R1689" i="12" s="1"/>
  <c r="V1689" i="12" s="1"/>
  <c r="AB1689" i="12" s="1"/>
  <c r="H1701" i="12"/>
  <c r="N1701" i="12" s="1"/>
  <c r="T1701" i="12" s="1"/>
  <c r="X1701" i="12" s="1"/>
  <c r="AD1701" i="12" s="1"/>
  <c r="G1761" i="12"/>
  <c r="M1761" i="12" s="1"/>
  <c r="S1761" i="12" s="1"/>
  <c r="W1761" i="12" s="1"/>
  <c r="AC1761" i="12" s="1"/>
  <c r="F1777" i="12"/>
  <c r="L1777" i="12" s="1"/>
  <c r="R1777" i="12" s="1"/>
  <c r="V1777" i="12" s="1"/>
  <c r="AB1777" i="12" s="1"/>
  <c r="H1785" i="12"/>
  <c r="N1785" i="12" s="1"/>
  <c r="T1785" i="12" s="1"/>
  <c r="X1785" i="12" s="1"/>
  <c r="AD1785" i="12" s="1"/>
  <c r="H1833" i="12"/>
  <c r="N1833" i="12" s="1"/>
  <c r="T1833" i="12" s="1"/>
  <c r="X1833" i="12" s="1"/>
  <c r="AD1833" i="12" s="1"/>
  <c r="G1845" i="12"/>
  <c r="M1845" i="12" s="1"/>
  <c r="S1845" i="12" s="1"/>
  <c r="W1845" i="12" s="1"/>
  <c r="AC1845" i="12" s="1"/>
  <c r="F1857" i="12"/>
  <c r="L1857" i="12" s="1"/>
  <c r="R1857" i="12" s="1"/>
  <c r="V1857" i="12" s="1"/>
  <c r="AB1857" i="12" s="1"/>
  <c r="H1865" i="12"/>
  <c r="N1865" i="12" s="1"/>
  <c r="T1865" i="12" s="1"/>
  <c r="X1865" i="12" s="1"/>
  <c r="AD1865" i="12" s="1"/>
  <c r="G1877" i="12"/>
  <c r="M1877" i="12" s="1"/>
  <c r="S1877" i="12" s="1"/>
  <c r="W1877" i="12" s="1"/>
  <c r="AC1877" i="12" s="1"/>
  <c r="F1891" i="12"/>
  <c r="L1891" i="12" s="1"/>
  <c r="R1891" i="12" s="1"/>
  <c r="V1891" i="12" s="1"/>
  <c r="AB1891" i="12" s="1"/>
  <c r="H1900" i="12"/>
  <c r="N1900" i="12" s="1"/>
  <c r="T1900" i="12" s="1"/>
  <c r="X1900" i="12" s="1"/>
  <c r="AD1900" i="12" s="1"/>
  <c r="G1917" i="12"/>
  <c r="M1917" i="12" s="1"/>
  <c r="S1917" i="12" s="1"/>
  <c r="W1917" i="12" s="1"/>
  <c r="AC1917" i="12" s="1"/>
  <c r="F1930" i="12"/>
  <c r="L1930" i="12" s="1"/>
  <c r="R1930" i="12" s="1"/>
  <c r="V1930" i="12" s="1"/>
  <c r="AB1930" i="12" s="1"/>
  <c r="G1952" i="12"/>
  <c r="M1952" i="12" s="1"/>
  <c r="S1952" i="12" s="1"/>
  <c r="W1952" i="12" s="1"/>
  <c r="AC1952" i="12" s="1"/>
  <c r="F1971" i="12"/>
  <c r="L1971" i="12" s="1"/>
  <c r="R1971" i="12" s="1"/>
  <c r="V1971" i="12" s="1"/>
  <c r="AB1971" i="12" s="1"/>
  <c r="H1985" i="12"/>
  <c r="N1985" i="12" s="1"/>
  <c r="T1985" i="12" s="1"/>
  <c r="X1985" i="12" s="1"/>
  <c r="AD1985" i="12" s="1"/>
  <c r="F2016" i="12"/>
  <c r="L2016" i="12" s="1"/>
  <c r="R2016" i="12" s="1"/>
  <c r="V2016" i="12" s="1"/>
  <c r="AB2016" i="12" s="1"/>
  <c r="G2037" i="12"/>
  <c r="M2037" i="12" s="1"/>
  <c r="S2037" i="12" s="1"/>
  <c r="W2037" i="12" s="1"/>
  <c r="AC2037" i="12" s="1"/>
  <c r="F2055" i="12"/>
  <c r="L2055" i="12" s="1"/>
  <c r="R2055" i="12" s="1"/>
  <c r="V2055" i="12" s="1"/>
  <c r="AB2055" i="12" s="1"/>
  <c r="G2079" i="12"/>
  <c r="M2079" i="12" s="1"/>
  <c r="S2079" i="12" s="1"/>
  <c r="W2079" i="12" s="1"/>
  <c r="AC2079" i="12" s="1"/>
  <c r="H2138" i="12"/>
  <c r="N2138" i="12" s="1"/>
  <c r="T2138" i="12" s="1"/>
  <c r="X2138" i="12" s="1"/>
  <c r="AD2138" i="12" s="1"/>
  <c r="G2170" i="12"/>
  <c r="M2170" i="12" s="1"/>
  <c r="S2170" i="12" s="1"/>
  <c r="W2170" i="12" s="1"/>
  <c r="AC2170" i="12" s="1"/>
  <c r="F2197" i="12"/>
  <c r="L2197" i="12" s="1"/>
  <c r="R2197" i="12" s="1"/>
  <c r="V2197" i="12" s="1"/>
  <c r="AB2197" i="12" s="1"/>
  <c r="H2209" i="12"/>
  <c r="N2209" i="12" s="1"/>
  <c r="T2209" i="12" s="1"/>
  <c r="X2209" i="12" s="1"/>
  <c r="AD2209" i="12" s="1"/>
  <c r="F2230" i="12"/>
  <c r="L2230" i="12" s="1"/>
  <c r="R2230" i="12" s="1"/>
  <c r="V2230" i="12" s="1"/>
  <c r="AB2230" i="12" s="1"/>
  <c r="F2244" i="12"/>
  <c r="L2244" i="12" s="1"/>
  <c r="R2244" i="12" s="1"/>
  <c r="V2244" i="12" s="1"/>
  <c r="AB2244" i="12" s="1"/>
  <c r="H2252" i="12"/>
  <c r="N2252" i="12" s="1"/>
  <c r="T2252" i="12" s="1"/>
  <c r="X2252" i="12" s="1"/>
  <c r="AD2252" i="12" s="1"/>
  <c r="F2275" i="12"/>
  <c r="L2275" i="12" s="1"/>
  <c r="R2275" i="12" s="1"/>
  <c r="V2275" i="12" s="1"/>
  <c r="AB2275" i="12" s="1"/>
  <c r="F2304" i="12"/>
  <c r="L2304" i="12" s="1"/>
  <c r="R2304" i="12" s="1"/>
  <c r="V2304" i="12" s="1"/>
  <c r="AB2304" i="12" s="1"/>
  <c r="H2312" i="12"/>
  <c r="N2312" i="12" s="1"/>
  <c r="T2312" i="12" s="1"/>
  <c r="X2312" i="12" s="1"/>
  <c r="AD2312" i="12" s="1"/>
  <c r="F2338" i="12"/>
  <c r="L2338" i="12" s="1"/>
  <c r="R2338" i="12" s="1"/>
  <c r="V2338" i="12" s="1"/>
  <c r="AB2338" i="12" s="1"/>
  <c r="F2356" i="12"/>
  <c r="L2356" i="12" s="1"/>
  <c r="R2356" i="12" s="1"/>
  <c r="V2356" i="12" s="1"/>
  <c r="AB2356" i="12" s="1"/>
  <c r="G2395" i="12"/>
  <c r="M2395" i="12" s="1"/>
  <c r="S2395" i="12" s="1"/>
  <c r="W2395" i="12" s="1"/>
  <c r="AC2395" i="12" s="1"/>
  <c r="G361" i="12"/>
  <c r="M361" i="12" s="1"/>
  <c r="S361" i="12" s="1"/>
  <c r="W361" i="12" s="1"/>
  <c r="AC361" i="12" s="1"/>
  <c r="G384" i="12"/>
  <c r="M384" i="12" s="1"/>
  <c r="S384" i="12" s="1"/>
  <c r="W384" i="12" s="1"/>
  <c r="AC384" i="12" s="1"/>
  <c r="G477" i="12"/>
  <c r="M477" i="12" s="1"/>
  <c r="S477" i="12" s="1"/>
  <c r="W477" i="12" s="1"/>
  <c r="AC477" i="12" s="1"/>
  <c r="G540" i="12"/>
  <c r="M540" i="12" s="1"/>
  <c r="S540" i="12" s="1"/>
  <c r="W540" i="12" s="1"/>
  <c r="AC540" i="12" s="1"/>
  <c r="F749" i="12"/>
  <c r="L749" i="12" s="1"/>
  <c r="R749" i="12" s="1"/>
  <c r="V749" i="12" s="1"/>
  <c r="AB749" i="12" s="1"/>
  <c r="G836" i="12"/>
  <c r="M836" i="12" s="1"/>
  <c r="S836" i="12" s="1"/>
  <c r="W836" i="12" s="1"/>
  <c r="AC836" i="12" s="1"/>
  <c r="F952" i="12"/>
  <c r="L952" i="12" s="1"/>
  <c r="R952" i="12" s="1"/>
  <c r="V952" i="12" s="1"/>
  <c r="AB952" i="12" s="1"/>
  <c r="G1063" i="12"/>
  <c r="M1063" i="12" s="1"/>
  <c r="S1063" i="12" s="1"/>
  <c r="W1063" i="12" s="1"/>
  <c r="AC1063" i="12" s="1"/>
  <c r="F1173" i="12"/>
  <c r="L1173" i="12" s="1"/>
  <c r="R1173" i="12" s="1"/>
  <c r="V1173" i="12" s="1"/>
  <c r="AB1173" i="12" s="1"/>
  <c r="F1233" i="12"/>
  <c r="L1233" i="12" s="1"/>
  <c r="R1233" i="12" s="1"/>
  <c r="V1233" i="12" s="1"/>
  <c r="AB1233" i="12" s="1"/>
  <c r="G1271" i="12"/>
  <c r="M1271" i="12" s="1"/>
  <c r="S1271" i="12" s="1"/>
  <c r="W1271" i="12" s="1"/>
  <c r="AC1271" i="12" s="1"/>
  <c r="G1307" i="12"/>
  <c r="M1307" i="12" s="1"/>
  <c r="S1307" i="12" s="1"/>
  <c r="W1307" i="12" s="1"/>
  <c r="AC1307" i="12" s="1"/>
  <c r="G1339" i="12"/>
  <c r="M1339" i="12" s="1"/>
  <c r="S1339" i="12" s="1"/>
  <c r="W1339" i="12" s="1"/>
  <c r="AC1339" i="12" s="1"/>
  <c r="H1471" i="12"/>
  <c r="N1471" i="12" s="1"/>
  <c r="T1471" i="12" s="1"/>
  <c r="X1471" i="12" s="1"/>
  <c r="AD1471" i="12" s="1"/>
  <c r="G1509" i="12"/>
  <c r="M1509" i="12" s="1"/>
  <c r="S1509" i="12" s="1"/>
  <c r="W1509" i="12" s="1"/>
  <c r="AC1509" i="12" s="1"/>
  <c r="G1553" i="12"/>
  <c r="M1553" i="12" s="1"/>
  <c r="S1553" i="12" s="1"/>
  <c r="W1553" i="12" s="1"/>
  <c r="AC1553" i="12" s="1"/>
  <c r="H1577" i="12"/>
  <c r="N1577" i="12" s="1"/>
  <c r="T1577" i="12" s="1"/>
  <c r="X1577" i="12" s="1"/>
  <c r="AD1577" i="12" s="1"/>
  <c r="H1636" i="12"/>
  <c r="N1636" i="12" s="1"/>
  <c r="T1636" i="12" s="1"/>
  <c r="X1636" i="12" s="1"/>
  <c r="AD1636" i="12" s="1"/>
  <c r="G1710" i="12"/>
  <c r="M1710" i="12" s="1"/>
  <c r="S1710" i="12" s="1"/>
  <c r="W1710" i="12" s="1"/>
  <c r="AC1710" i="12" s="1"/>
  <c r="G1757" i="12"/>
  <c r="M1757" i="12" s="1"/>
  <c r="S1757" i="12" s="1"/>
  <c r="W1757" i="12" s="1"/>
  <c r="AC1757" i="12" s="1"/>
  <c r="H1781" i="12"/>
  <c r="N1781" i="12" s="1"/>
  <c r="T1781" i="12" s="1"/>
  <c r="X1781" i="12" s="1"/>
  <c r="AD1781" i="12" s="1"/>
  <c r="F1853" i="12"/>
  <c r="L1853" i="12" s="1"/>
  <c r="R1853" i="12" s="1"/>
  <c r="V1853" i="12" s="1"/>
  <c r="AB1853" i="12" s="1"/>
  <c r="F1887" i="12"/>
  <c r="L1887" i="12" s="1"/>
  <c r="R1887" i="12" s="1"/>
  <c r="V1887" i="12" s="1"/>
  <c r="AB1887" i="12" s="1"/>
  <c r="G1911" i="12"/>
  <c r="M1911" i="12" s="1"/>
  <c r="S1911" i="12" s="1"/>
  <c r="W1911" i="12" s="1"/>
  <c r="AC1911" i="12" s="1"/>
  <c r="G1994" i="12"/>
  <c r="M1994" i="12" s="1"/>
  <c r="S1994" i="12" s="1"/>
  <c r="W1994" i="12" s="1"/>
  <c r="AC1994" i="12" s="1"/>
  <c r="G2197" i="12"/>
  <c r="M2197" i="12" s="1"/>
  <c r="S2197" i="12" s="1"/>
  <c r="W2197" i="12" s="1"/>
  <c r="AC2197" i="12" s="1"/>
  <c r="G2230" i="12"/>
  <c r="M2230" i="12" s="1"/>
  <c r="S2230" i="12" s="1"/>
  <c r="W2230" i="12" s="1"/>
  <c r="AC2230" i="12" s="1"/>
  <c r="F2256" i="12"/>
  <c r="L2256" i="12" s="1"/>
  <c r="R2256" i="12" s="1"/>
  <c r="V2256" i="12" s="1"/>
  <c r="AB2256" i="12" s="1"/>
  <c r="H2308" i="12"/>
  <c r="N2308" i="12" s="1"/>
  <c r="T2308" i="12" s="1"/>
  <c r="X2308" i="12" s="1"/>
  <c r="AD2308" i="12" s="1"/>
  <c r="F2351" i="12"/>
  <c r="L2351" i="12" s="1"/>
  <c r="R2351" i="12" s="1"/>
  <c r="V2351" i="12" s="1"/>
  <c r="AB2351" i="12" s="1"/>
  <c r="H2395" i="12"/>
  <c r="N2395" i="12" s="1"/>
  <c r="T2395" i="12" s="1"/>
  <c r="X2395" i="12" s="1"/>
  <c r="AD2395" i="12" s="1"/>
  <c r="F2478" i="12"/>
  <c r="L2478" i="12" s="1"/>
  <c r="R2478" i="12" s="1"/>
  <c r="V2478" i="12" s="1"/>
  <c r="AB2478" i="12" s="1"/>
  <c r="F30" i="12"/>
  <c r="L30" i="12" s="1"/>
  <c r="R30" i="12" s="1"/>
  <c r="V30" i="12" s="1"/>
  <c r="AB30" i="12" s="1"/>
  <c r="H39" i="12"/>
  <c r="N39" i="12" s="1"/>
  <c r="T39" i="12" s="1"/>
  <c r="X39" i="12" s="1"/>
  <c r="AD39" i="12" s="1"/>
  <c r="F96" i="12"/>
  <c r="L96" i="12" s="1"/>
  <c r="R96" i="12" s="1"/>
  <c r="V96" i="12" s="1"/>
  <c r="AB96" i="12" s="1"/>
  <c r="F127" i="12"/>
  <c r="L127" i="12" s="1"/>
  <c r="R127" i="12" s="1"/>
  <c r="V127" i="12" s="1"/>
  <c r="AB127" i="12" s="1"/>
  <c r="H136" i="12"/>
  <c r="N136" i="12" s="1"/>
  <c r="T136" i="12" s="1"/>
  <c r="X136" i="12" s="1"/>
  <c r="AD136" i="12" s="1"/>
  <c r="F159" i="12"/>
  <c r="L159" i="12" s="1"/>
  <c r="R159" i="12" s="1"/>
  <c r="V159" i="12" s="1"/>
  <c r="AB159" i="12" s="1"/>
  <c r="G185" i="12"/>
  <c r="M185" i="12" s="1"/>
  <c r="S185" i="12" s="1"/>
  <c r="W185" i="12" s="1"/>
  <c r="AC185" i="12" s="1"/>
  <c r="F198" i="12"/>
  <c r="L198" i="12" s="1"/>
  <c r="R198" i="12" s="1"/>
  <c r="V198" i="12" s="1"/>
  <c r="AB198" i="12" s="1"/>
  <c r="F299" i="12"/>
  <c r="L299" i="12" s="1"/>
  <c r="R299" i="12" s="1"/>
  <c r="V299" i="12" s="1"/>
  <c r="AB299" i="12" s="1"/>
  <c r="G318" i="12"/>
  <c r="M318" i="12" s="1"/>
  <c r="S318" i="12" s="1"/>
  <c r="W318" i="12" s="1"/>
  <c r="AC318" i="12" s="1"/>
  <c r="F336" i="12"/>
  <c r="L336" i="12" s="1"/>
  <c r="R336" i="12" s="1"/>
  <c r="V336" i="12" s="1"/>
  <c r="AB336" i="12" s="1"/>
  <c r="G355" i="12"/>
  <c r="M355" i="12" s="1"/>
  <c r="S355" i="12" s="1"/>
  <c r="W355" i="12" s="1"/>
  <c r="AC355" i="12" s="1"/>
  <c r="F372" i="12"/>
  <c r="L372" i="12" s="1"/>
  <c r="R372" i="12" s="1"/>
  <c r="V372" i="12" s="1"/>
  <c r="AB372" i="12" s="1"/>
  <c r="H384" i="12"/>
  <c r="N384" i="12" s="1"/>
  <c r="T384" i="12" s="1"/>
  <c r="X384" i="12" s="1"/>
  <c r="AD384" i="12" s="1"/>
  <c r="F418" i="12"/>
  <c r="L418" i="12" s="1"/>
  <c r="R418" i="12" s="1"/>
  <c r="V418" i="12" s="1"/>
  <c r="AB418" i="12" s="1"/>
  <c r="F453" i="12"/>
  <c r="L453" i="12" s="1"/>
  <c r="R453" i="12" s="1"/>
  <c r="V453" i="12" s="1"/>
  <c r="AB453" i="12" s="1"/>
  <c r="H477" i="12"/>
  <c r="N477" i="12" s="1"/>
  <c r="T477" i="12" s="1"/>
  <c r="X477" i="12" s="1"/>
  <c r="AD477" i="12" s="1"/>
  <c r="G492" i="12"/>
  <c r="M492" i="12" s="1"/>
  <c r="S492" i="12" s="1"/>
  <c r="W492" i="12" s="1"/>
  <c r="AC492" i="12" s="1"/>
  <c r="H510" i="12"/>
  <c r="N510" i="12" s="1"/>
  <c r="T510" i="12" s="1"/>
  <c r="X510" i="12" s="1"/>
  <c r="AD510" i="12" s="1"/>
  <c r="H540" i="12"/>
  <c r="N540" i="12" s="1"/>
  <c r="T540" i="12" s="1"/>
  <c r="X540" i="12" s="1"/>
  <c r="AD540" i="12" s="1"/>
  <c r="H628" i="12"/>
  <c r="N628" i="12" s="1"/>
  <c r="T628" i="12" s="1"/>
  <c r="X628" i="12" s="1"/>
  <c r="AD628" i="12" s="1"/>
  <c r="H753" i="12"/>
  <c r="N753" i="12" s="1"/>
  <c r="T753" i="12" s="1"/>
  <c r="X753" i="12" s="1"/>
  <c r="AD753" i="12" s="1"/>
  <c r="F844" i="12"/>
  <c r="L844" i="12" s="1"/>
  <c r="R844" i="12" s="1"/>
  <c r="V844" i="12" s="1"/>
  <c r="AB844" i="12" s="1"/>
  <c r="H870" i="12"/>
  <c r="N870" i="12" s="1"/>
  <c r="T870" i="12" s="1"/>
  <c r="X870" i="12" s="1"/>
  <c r="AD870" i="12" s="1"/>
  <c r="F920" i="12"/>
  <c r="L920" i="12" s="1"/>
  <c r="R920" i="12" s="1"/>
  <c r="V920" i="12" s="1"/>
  <c r="AB920" i="12" s="1"/>
  <c r="H936" i="12"/>
  <c r="N936" i="12" s="1"/>
  <c r="T936" i="12" s="1"/>
  <c r="X936" i="12" s="1"/>
  <c r="AD936" i="12" s="1"/>
  <c r="G952" i="12"/>
  <c r="M952" i="12" s="1"/>
  <c r="S952" i="12" s="1"/>
  <c r="W952" i="12" s="1"/>
  <c r="AC952" i="12" s="1"/>
  <c r="H974" i="12"/>
  <c r="N974" i="12" s="1"/>
  <c r="T974" i="12" s="1"/>
  <c r="X974" i="12" s="1"/>
  <c r="AD974" i="12" s="1"/>
  <c r="G1011" i="12"/>
  <c r="M1011" i="12" s="1"/>
  <c r="S1011" i="12" s="1"/>
  <c r="W1011" i="12" s="1"/>
  <c r="AC1011" i="12" s="1"/>
  <c r="H1063" i="12"/>
  <c r="N1063" i="12" s="1"/>
  <c r="T1063" i="12" s="1"/>
  <c r="X1063" i="12" s="1"/>
  <c r="AD1063" i="12" s="1"/>
  <c r="G1099" i="12"/>
  <c r="M1099" i="12" s="1"/>
  <c r="S1099" i="12" s="1"/>
  <c r="W1099" i="12" s="1"/>
  <c r="AC1099" i="12" s="1"/>
  <c r="G1150" i="12"/>
  <c r="M1150" i="12" s="1"/>
  <c r="S1150" i="12" s="1"/>
  <c r="W1150" i="12" s="1"/>
  <c r="AC1150" i="12" s="1"/>
  <c r="F1169" i="12"/>
  <c r="L1169" i="12" s="1"/>
  <c r="R1169" i="12" s="1"/>
  <c r="V1169" i="12" s="1"/>
  <c r="AB1169" i="12" s="1"/>
  <c r="H1177" i="12"/>
  <c r="N1177" i="12" s="1"/>
  <c r="T1177" i="12" s="1"/>
  <c r="X1177" i="12" s="1"/>
  <c r="AD1177" i="12" s="1"/>
  <c r="G1194" i="12"/>
  <c r="M1194" i="12" s="1"/>
  <c r="S1194" i="12" s="1"/>
  <c r="W1194" i="12" s="1"/>
  <c r="AC1194" i="12" s="1"/>
  <c r="F1228" i="12"/>
  <c r="L1228" i="12" s="1"/>
  <c r="R1228" i="12" s="1"/>
  <c r="V1228" i="12" s="1"/>
  <c r="AB1228" i="12" s="1"/>
  <c r="H1247" i="12"/>
  <c r="N1247" i="12" s="1"/>
  <c r="T1247" i="12" s="1"/>
  <c r="X1247" i="12" s="1"/>
  <c r="AD1247" i="12" s="1"/>
  <c r="G1267" i="12"/>
  <c r="M1267" i="12" s="1"/>
  <c r="S1267" i="12" s="1"/>
  <c r="W1267" i="12" s="1"/>
  <c r="AC1267" i="12" s="1"/>
  <c r="F1279" i="12"/>
  <c r="L1279" i="12" s="1"/>
  <c r="R1279" i="12" s="1"/>
  <c r="V1279" i="12" s="1"/>
  <c r="AB1279" i="12" s="1"/>
  <c r="H1291" i="12"/>
  <c r="N1291" i="12" s="1"/>
  <c r="T1291" i="12" s="1"/>
  <c r="X1291" i="12" s="1"/>
  <c r="AD1291" i="12" s="1"/>
  <c r="G1303" i="12"/>
  <c r="M1303" i="12" s="1"/>
  <c r="S1303" i="12" s="1"/>
  <c r="W1303" i="12" s="1"/>
  <c r="AC1303" i="12" s="1"/>
  <c r="F1315" i="12"/>
  <c r="L1315" i="12" s="1"/>
  <c r="R1315" i="12" s="1"/>
  <c r="V1315" i="12" s="1"/>
  <c r="AB1315" i="12" s="1"/>
  <c r="H1323" i="12"/>
  <c r="N1323" i="12" s="1"/>
  <c r="T1323" i="12" s="1"/>
  <c r="X1323" i="12" s="1"/>
  <c r="AD1323" i="12" s="1"/>
  <c r="G1335" i="12"/>
  <c r="M1335" i="12" s="1"/>
  <c r="S1335" i="12" s="1"/>
  <c r="W1335" i="12" s="1"/>
  <c r="AC1335" i="12" s="1"/>
  <c r="F1351" i="12"/>
  <c r="L1351" i="12" s="1"/>
  <c r="R1351" i="12" s="1"/>
  <c r="V1351" i="12" s="1"/>
  <c r="AB1351" i="12" s="1"/>
  <c r="H1374" i="12"/>
  <c r="N1374" i="12" s="1"/>
  <c r="T1374" i="12" s="1"/>
  <c r="X1374" i="12" s="1"/>
  <c r="AD1374" i="12" s="1"/>
  <c r="G1442" i="12"/>
  <c r="M1442" i="12" s="1"/>
  <c r="S1442" i="12" s="1"/>
  <c r="W1442" i="12" s="1"/>
  <c r="AC1442" i="12" s="1"/>
  <c r="F1475" i="12"/>
  <c r="L1475" i="12" s="1"/>
  <c r="R1475" i="12" s="1"/>
  <c r="V1475" i="12" s="1"/>
  <c r="AB1475" i="12" s="1"/>
  <c r="H1487" i="12"/>
  <c r="N1487" i="12" s="1"/>
  <c r="T1487" i="12" s="1"/>
  <c r="X1487" i="12" s="1"/>
  <c r="AD1487" i="12" s="1"/>
  <c r="G1505" i="12"/>
  <c r="M1505" i="12" s="1"/>
  <c r="S1505" i="12" s="1"/>
  <c r="W1505" i="12" s="1"/>
  <c r="AC1505" i="12" s="1"/>
  <c r="F1522" i="12"/>
  <c r="L1522" i="12" s="1"/>
  <c r="R1522" i="12" s="1"/>
  <c r="V1522" i="12" s="1"/>
  <c r="AB1522" i="12" s="1"/>
  <c r="H1533" i="12"/>
  <c r="N1533" i="12" s="1"/>
  <c r="T1533" i="12" s="1"/>
  <c r="X1533" i="12" s="1"/>
  <c r="AD1533" i="12" s="1"/>
  <c r="G1549" i="12"/>
  <c r="M1549" i="12" s="1"/>
  <c r="S1549" i="12" s="1"/>
  <c r="W1549" i="12" s="1"/>
  <c r="AC1549" i="12" s="1"/>
  <c r="G1590" i="12"/>
  <c r="M1590" i="12" s="1"/>
  <c r="S1590" i="12" s="1"/>
  <c r="W1590" i="12" s="1"/>
  <c r="AC1590" i="12" s="1"/>
  <c r="F1621" i="12"/>
  <c r="L1621" i="12" s="1"/>
  <c r="R1621" i="12" s="1"/>
  <c r="V1621" i="12" s="1"/>
  <c r="AB1621" i="12" s="1"/>
  <c r="H1632" i="12"/>
  <c r="N1632" i="12" s="1"/>
  <c r="T1632" i="12" s="1"/>
  <c r="X1632" i="12" s="1"/>
  <c r="AD1632" i="12" s="1"/>
  <c r="G1646" i="12"/>
  <c r="M1646" i="12" s="1"/>
  <c r="S1646" i="12" s="1"/>
  <c r="W1646" i="12" s="1"/>
  <c r="AC1646" i="12" s="1"/>
  <c r="F1662" i="12"/>
  <c r="L1662" i="12" s="1"/>
  <c r="R1662" i="12" s="1"/>
  <c r="V1662" i="12" s="1"/>
  <c r="AB1662" i="12" s="1"/>
  <c r="G1682" i="12"/>
  <c r="M1682" i="12" s="1"/>
  <c r="S1682" i="12" s="1"/>
  <c r="W1682" i="12" s="1"/>
  <c r="AC1682" i="12" s="1"/>
  <c r="F1701" i="12"/>
  <c r="L1701" i="12" s="1"/>
  <c r="R1701" i="12" s="1"/>
  <c r="V1701" i="12" s="1"/>
  <c r="AB1701" i="12" s="1"/>
  <c r="H1710" i="12"/>
  <c r="N1710" i="12" s="1"/>
  <c r="T1710" i="12" s="1"/>
  <c r="X1710" i="12" s="1"/>
  <c r="AD1710" i="12" s="1"/>
  <c r="H1757" i="12"/>
  <c r="N1757" i="12" s="1"/>
  <c r="T1757" i="12" s="1"/>
  <c r="X1757" i="12" s="1"/>
  <c r="AD1757" i="12" s="1"/>
  <c r="G1770" i="12"/>
  <c r="M1770" i="12" s="1"/>
  <c r="S1770" i="12" s="1"/>
  <c r="W1770" i="12" s="1"/>
  <c r="AC1770" i="12" s="1"/>
  <c r="F1785" i="12"/>
  <c r="L1785" i="12" s="1"/>
  <c r="R1785" i="12" s="1"/>
  <c r="V1785" i="12" s="1"/>
  <c r="AB1785" i="12" s="1"/>
  <c r="F1833" i="12"/>
  <c r="L1833" i="12" s="1"/>
  <c r="R1833" i="12" s="1"/>
  <c r="V1833" i="12" s="1"/>
  <c r="AB1833" i="12" s="1"/>
  <c r="H1841" i="12"/>
  <c r="N1841" i="12" s="1"/>
  <c r="T1841" i="12" s="1"/>
  <c r="X1841" i="12" s="1"/>
  <c r="AD1841" i="12" s="1"/>
  <c r="G1853" i="12"/>
  <c r="M1853" i="12" s="1"/>
  <c r="S1853" i="12" s="1"/>
  <c r="W1853" i="12" s="1"/>
  <c r="AC1853" i="12" s="1"/>
  <c r="F1865" i="12"/>
  <c r="L1865" i="12" s="1"/>
  <c r="R1865" i="12" s="1"/>
  <c r="V1865" i="12" s="1"/>
  <c r="AB1865" i="12" s="1"/>
  <c r="H1873" i="12"/>
  <c r="N1873" i="12" s="1"/>
  <c r="T1873" i="12" s="1"/>
  <c r="X1873" i="12" s="1"/>
  <c r="AD1873" i="12" s="1"/>
  <c r="G1887" i="12"/>
  <c r="M1887" i="12" s="1"/>
  <c r="S1887" i="12" s="1"/>
  <c r="W1887" i="12" s="1"/>
  <c r="AC1887" i="12" s="1"/>
  <c r="F1900" i="12"/>
  <c r="L1900" i="12" s="1"/>
  <c r="R1900" i="12" s="1"/>
  <c r="V1900" i="12" s="1"/>
  <c r="AB1900" i="12" s="1"/>
  <c r="H1911" i="12"/>
  <c r="N1911" i="12" s="1"/>
  <c r="T1911" i="12" s="1"/>
  <c r="X1911" i="12" s="1"/>
  <c r="AD1911" i="12" s="1"/>
  <c r="G1926" i="12"/>
  <c r="M1926" i="12" s="1"/>
  <c r="S1926" i="12" s="1"/>
  <c r="W1926" i="12" s="1"/>
  <c r="AC1926" i="12" s="1"/>
  <c r="G1967" i="12"/>
  <c r="M1967" i="12" s="1"/>
  <c r="S1967" i="12" s="1"/>
  <c r="W1967" i="12" s="1"/>
  <c r="AC1967" i="12" s="1"/>
  <c r="F1985" i="12"/>
  <c r="L1985" i="12" s="1"/>
  <c r="R1985" i="12" s="1"/>
  <c r="V1985" i="12" s="1"/>
  <c r="AB1985" i="12" s="1"/>
  <c r="H1994" i="12"/>
  <c r="N1994" i="12" s="1"/>
  <c r="T1994" i="12" s="1"/>
  <c r="X1994" i="12" s="1"/>
  <c r="AD1994" i="12" s="1"/>
  <c r="H2033" i="12"/>
  <c r="N2033" i="12" s="1"/>
  <c r="T2033" i="12" s="1"/>
  <c r="X2033" i="12" s="1"/>
  <c r="AD2033" i="12" s="1"/>
  <c r="G2051" i="12"/>
  <c r="M2051" i="12" s="1"/>
  <c r="S2051" i="12" s="1"/>
  <c r="W2051" i="12" s="1"/>
  <c r="AC2051" i="12" s="1"/>
  <c r="H2073" i="12"/>
  <c r="N2073" i="12" s="1"/>
  <c r="T2073" i="12" s="1"/>
  <c r="X2073" i="12" s="1"/>
  <c r="AD2073" i="12" s="1"/>
  <c r="F2138" i="12"/>
  <c r="L2138" i="12" s="1"/>
  <c r="R2138" i="12" s="1"/>
  <c r="V2138" i="12" s="1"/>
  <c r="AB2138" i="12" s="1"/>
  <c r="H2147" i="12"/>
  <c r="N2147" i="12" s="1"/>
  <c r="T2147" i="12" s="1"/>
  <c r="X2147" i="12" s="1"/>
  <c r="AD2147" i="12" s="1"/>
  <c r="H2166" i="12"/>
  <c r="N2166" i="12" s="1"/>
  <c r="T2166" i="12" s="1"/>
  <c r="X2166" i="12" s="1"/>
  <c r="AD2166" i="12" s="1"/>
  <c r="G2189" i="12"/>
  <c r="M2189" i="12" s="1"/>
  <c r="S2189" i="12" s="1"/>
  <c r="W2189" i="12" s="1"/>
  <c r="AC2189" i="12" s="1"/>
  <c r="F2209" i="12"/>
  <c r="L2209" i="12" s="1"/>
  <c r="R2209" i="12" s="1"/>
  <c r="V2209" i="12" s="1"/>
  <c r="AB2209" i="12" s="1"/>
  <c r="H2244" i="12"/>
  <c r="N2244" i="12" s="1"/>
  <c r="T2244" i="12" s="1"/>
  <c r="X2244" i="12" s="1"/>
  <c r="AD2244" i="12" s="1"/>
  <c r="G2256" i="12"/>
  <c r="M2256" i="12" s="1"/>
  <c r="S2256" i="12" s="1"/>
  <c r="W2256" i="12" s="1"/>
  <c r="AC2256" i="12" s="1"/>
  <c r="H2275" i="12"/>
  <c r="N2275" i="12" s="1"/>
  <c r="T2275" i="12" s="1"/>
  <c r="X2275" i="12" s="1"/>
  <c r="AD2275" i="12" s="1"/>
  <c r="G2286" i="12"/>
  <c r="M2286" i="12" s="1"/>
  <c r="S2286" i="12" s="1"/>
  <c r="W2286" i="12" s="1"/>
  <c r="AC2286" i="12" s="1"/>
  <c r="H2304" i="12"/>
  <c r="N2304" i="12" s="1"/>
  <c r="T2304" i="12" s="1"/>
  <c r="X2304" i="12" s="1"/>
  <c r="AD2304" i="12" s="1"/>
  <c r="G2316" i="12"/>
  <c r="M2316" i="12" s="1"/>
  <c r="S2316" i="12" s="1"/>
  <c r="W2316" i="12" s="1"/>
  <c r="AC2316" i="12" s="1"/>
  <c r="F2329" i="12"/>
  <c r="L2329" i="12" s="1"/>
  <c r="R2329" i="12" s="1"/>
  <c r="V2329" i="12" s="1"/>
  <c r="AB2329" i="12" s="1"/>
  <c r="H2338" i="12"/>
  <c r="N2338" i="12" s="1"/>
  <c r="T2338" i="12" s="1"/>
  <c r="X2338" i="12" s="1"/>
  <c r="AD2338" i="12" s="1"/>
  <c r="G2351" i="12"/>
  <c r="M2351" i="12" s="1"/>
  <c r="S2351" i="12" s="1"/>
  <c r="W2351" i="12" s="1"/>
  <c r="AC2351" i="12" s="1"/>
  <c r="H2372" i="12"/>
  <c r="N2372" i="12" s="1"/>
  <c r="T2372" i="12" s="1"/>
  <c r="X2372" i="12" s="1"/>
  <c r="AD2372" i="12" s="1"/>
  <c r="G2478" i="12"/>
  <c r="M2478" i="12" s="1"/>
  <c r="S2478" i="12" s="1"/>
  <c r="W2478" i="12" s="1"/>
  <c r="AC2478" i="12" s="1"/>
  <c r="F34" i="12"/>
  <c r="L34" i="12" s="1"/>
  <c r="R34" i="12" s="1"/>
  <c r="V34" i="12" s="1"/>
  <c r="AB34" i="12" s="1"/>
  <c r="H43" i="12"/>
  <c r="N43" i="12" s="1"/>
  <c r="T43" i="12" s="1"/>
  <c r="X43" i="12" s="1"/>
  <c r="AD43" i="12" s="1"/>
  <c r="H91" i="12"/>
  <c r="N91" i="12" s="1"/>
  <c r="T91" i="12" s="1"/>
  <c r="X91" i="12" s="1"/>
  <c r="AD91" i="12" s="1"/>
  <c r="G136" i="12"/>
  <c r="M136" i="12" s="1"/>
  <c r="S136" i="12" s="1"/>
  <c r="W136" i="12" s="1"/>
  <c r="AC136" i="12" s="1"/>
  <c r="F185" i="12"/>
  <c r="L185" i="12" s="1"/>
  <c r="R185" i="12" s="1"/>
  <c r="V185" i="12" s="1"/>
  <c r="AB185" i="12" s="1"/>
  <c r="H194" i="12"/>
  <c r="N194" i="12" s="1"/>
  <c r="T194" i="12" s="1"/>
  <c r="X194" i="12" s="1"/>
  <c r="AD194" i="12" s="1"/>
  <c r="G269" i="12"/>
  <c r="M269" i="12" s="1"/>
  <c r="S269" i="12" s="1"/>
  <c r="W269" i="12" s="1"/>
  <c r="AC269" i="12" s="1"/>
  <c r="H329" i="12"/>
  <c r="N329" i="12" s="1"/>
  <c r="T329" i="12" s="1"/>
  <c r="X329" i="12" s="1"/>
  <c r="AD329" i="12" s="1"/>
  <c r="F355" i="12"/>
  <c r="L355" i="12" s="1"/>
  <c r="R355" i="12" s="1"/>
  <c r="V355" i="12" s="1"/>
  <c r="AB355" i="12" s="1"/>
  <c r="H396" i="12"/>
  <c r="N396" i="12" s="1"/>
  <c r="T396" i="12" s="1"/>
  <c r="X396" i="12" s="1"/>
  <c r="AD396" i="12" s="1"/>
  <c r="H448" i="12"/>
  <c r="N448" i="12" s="1"/>
  <c r="T448" i="12" s="1"/>
  <c r="X448" i="12" s="1"/>
  <c r="AD448" i="12" s="1"/>
  <c r="G683" i="12"/>
  <c r="M683" i="12" s="1"/>
  <c r="S683" i="12" s="1"/>
  <c r="W683" i="12" s="1"/>
  <c r="AC683" i="12" s="1"/>
  <c r="H800" i="12"/>
  <c r="N800" i="12" s="1"/>
  <c r="T800" i="12" s="1"/>
  <c r="X800" i="12" s="1"/>
  <c r="AD800" i="12" s="1"/>
  <c r="H874" i="12"/>
  <c r="N874" i="12" s="1"/>
  <c r="T874" i="12" s="1"/>
  <c r="X874" i="12" s="1"/>
  <c r="AD874" i="12" s="1"/>
  <c r="H944" i="12"/>
  <c r="N944" i="12" s="1"/>
  <c r="T944" i="12" s="1"/>
  <c r="X944" i="12" s="1"/>
  <c r="AD944" i="12" s="1"/>
  <c r="G974" i="12"/>
  <c r="M974" i="12" s="1"/>
  <c r="S974" i="12" s="1"/>
  <c r="W974" i="12" s="1"/>
  <c r="AC974" i="12" s="1"/>
  <c r="H1159" i="12"/>
  <c r="N1159" i="12" s="1"/>
  <c r="T1159" i="12" s="1"/>
  <c r="X1159" i="12" s="1"/>
  <c r="AD1159" i="12" s="1"/>
  <c r="H1210" i="12"/>
  <c r="N1210" i="12" s="1"/>
  <c r="T1210" i="12" s="1"/>
  <c r="X1210" i="12" s="1"/>
  <c r="AD1210" i="12" s="1"/>
  <c r="F1283" i="12"/>
  <c r="L1283" i="12" s="1"/>
  <c r="R1283" i="12" s="1"/>
  <c r="V1283" i="12" s="1"/>
  <c r="AB1283" i="12" s="1"/>
  <c r="F1319" i="12"/>
  <c r="L1319" i="12" s="1"/>
  <c r="R1319" i="12" s="1"/>
  <c r="V1319" i="12" s="1"/>
  <c r="AB1319" i="12" s="1"/>
  <c r="H1343" i="12"/>
  <c r="N1343" i="12" s="1"/>
  <c r="T1343" i="12" s="1"/>
  <c r="X1343" i="12" s="1"/>
  <c r="AD1343" i="12" s="1"/>
  <c r="F1483" i="12"/>
  <c r="L1483" i="12" s="1"/>
  <c r="R1483" i="12" s="1"/>
  <c r="V1483" i="12" s="1"/>
  <c r="AB1483" i="12" s="1"/>
  <c r="H1518" i="12"/>
  <c r="N1518" i="12" s="1"/>
  <c r="T1518" i="12" s="1"/>
  <c r="X1518" i="12" s="1"/>
  <c r="AD1518" i="12" s="1"/>
  <c r="H1561" i="12"/>
  <c r="N1561" i="12" s="1"/>
  <c r="T1561" i="12" s="1"/>
  <c r="X1561" i="12" s="1"/>
  <c r="AD1561" i="12" s="1"/>
  <c r="F1625" i="12"/>
  <c r="L1625" i="12" s="1"/>
  <c r="R1625" i="12" s="1"/>
  <c r="V1625" i="12" s="1"/>
  <c r="AB1625" i="12" s="1"/>
  <c r="F1706" i="12"/>
  <c r="L1706" i="12" s="1"/>
  <c r="R1706" i="12" s="1"/>
  <c r="V1706" i="12" s="1"/>
  <c r="AB1706" i="12" s="1"/>
  <c r="G1841" i="12"/>
  <c r="M1841" i="12" s="1"/>
  <c r="S1841" i="12" s="1"/>
  <c r="W1841" i="12" s="1"/>
  <c r="AC1841" i="12" s="1"/>
  <c r="G1873" i="12"/>
  <c r="M1873" i="12" s="1"/>
  <c r="S1873" i="12" s="1"/>
  <c r="W1873" i="12" s="1"/>
  <c r="AC1873" i="12" s="1"/>
  <c r="F1926" i="12"/>
  <c r="L1926" i="12" s="1"/>
  <c r="R1926" i="12" s="1"/>
  <c r="V1926" i="12" s="1"/>
  <c r="AB1926" i="12" s="1"/>
  <c r="F1967" i="12"/>
  <c r="L1967" i="12" s="1"/>
  <c r="R1967" i="12" s="1"/>
  <c r="V1967" i="12" s="1"/>
  <c r="AB1967" i="12" s="1"/>
  <c r="H2037" i="12"/>
  <c r="N2037" i="12" s="1"/>
  <c r="T2037" i="12" s="1"/>
  <c r="X2037" i="12" s="1"/>
  <c r="AD2037" i="12" s="1"/>
  <c r="H2201" i="12"/>
  <c r="N2201" i="12" s="1"/>
  <c r="T2201" i="12" s="1"/>
  <c r="X2201" i="12" s="1"/>
  <c r="AD2201" i="12" s="1"/>
  <c r="H2234" i="12"/>
  <c r="N2234" i="12" s="1"/>
  <c r="T2234" i="12" s="1"/>
  <c r="X2234" i="12" s="1"/>
  <c r="AD2234" i="12" s="1"/>
  <c r="F2271" i="12"/>
  <c r="L2271" i="12" s="1"/>
  <c r="R2271" i="12" s="1"/>
  <c r="V2271" i="12" s="1"/>
  <c r="AB2271" i="12" s="1"/>
  <c r="G2290" i="12"/>
  <c r="M2290" i="12" s="1"/>
  <c r="S2290" i="12" s="1"/>
  <c r="W2290" i="12" s="1"/>
  <c r="AC2290" i="12" s="1"/>
  <c r="G2356" i="12"/>
  <c r="M2356" i="12" s="1"/>
  <c r="S2356" i="12" s="1"/>
  <c r="W2356" i="12" s="1"/>
  <c r="AC2356" i="12" s="1"/>
  <c r="H2377" i="12"/>
  <c r="N2377" i="12" s="1"/>
  <c r="T2377" i="12" s="1"/>
  <c r="X2377" i="12" s="1"/>
  <c r="AD2377" i="12" s="1"/>
  <c r="H2452" i="12"/>
  <c r="N2452" i="12" s="1"/>
  <c r="T2452" i="12" s="1"/>
  <c r="X2452" i="12" s="1"/>
  <c r="AD2452" i="12" s="1"/>
  <c r="H411" i="12"/>
  <c r="N411" i="12" s="1"/>
  <c r="T411" i="12" s="1"/>
  <c r="X411" i="12" s="1"/>
  <c r="AD411" i="12" s="1"/>
  <c r="G648" i="12"/>
  <c r="M648" i="12" s="1"/>
  <c r="S648" i="12" s="1"/>
  <c r="W648" i="12" s="1"/>
  <c r="AC648" i="12" s="1"/>
  <c r="H648" i="12"/>
  <c r="N648" i="12" s="1"/>
  <c r="T648" i="12" s="1"/>
  <c r="X648" i="12" s="1"/>
  <c r="AD648" i="12" s="1"/>
  <c r="G1384" i="12"/>
  <c r="M1384" i="12" s="1"/>
  <c r="S1384" i="12" s="1"/>
  <c r="W1384" i="12" s="1"/>
  <c r="AC1384" i="12" s="1"/>
  <c r="G463" i="12"/>
  <c r="M463" i="12" s="1"/>
  <c r="S463" i="12" s="1"/>
  <c r="W463" i="12" s="1"/>
  <c r="AC463" i="12" s="1"/>
  <c r="G440" i="12"/>
  <c r="M440" i="12" s="1"/>
  <c r="S440" i="12" s="1"/>
  <c r="W440" i="12" s="1"/>
  <c r="AC440" i="12" s="1"/>
  <c r="H1384" i="12"/>
  <c r="N1384" i="12" s="1"/>
  <c r="T1384" i="12" s="1"/>
  <c r="X1384" i="12" s="1"/>
  <c r="AD1384" i="12" s="1"/>
  <c r="G411" i="12"/>
  <c r="M411" i="12" s="1"/>
  <c r="S411" i="12" s="1"/>
  <c r="W411" i="12" s="1"/>
  <c r="AC411" i="12" s="1"/>
  <c r="H463" i="12"/>
  <c r="N463" i="12" s="1"/>
  <c r="T463" i="12" s="1"/>
  <c r="X463" i="12" s="1"/>
  <c r="AD463" i="12" s="1"/>
  <c r="H440" i="12"/>
  <c r="N440" i="12" s="1"/>
  <c r="T440" i="12" s="1"/>
  <c r="X440" i="12" s="1"/>
  <c r="AD440" i="12" s="1"/>
  <c r="H811" i="12"/>
  <c r="N811" i="12" s="1"/>
  <c r="T811" i="12" s="1"/>
  <c r="X811" i="12" s="1"/>
  <c r="AD811" i="12" s="1"/>
  <c r="F811" i="12"/>
  <c r="L811" i="12" s="1"/>
  <c r="R811" i="12" s="1"/>
  <c r="V811" i="12" s="1"/>
  <c r="AB811" i="12" s="1"/>
  <c r="G811" i="12"/>
  <c r="M811" i="12" s="1"/>
  <c r="S811" i="12" s="1"/>
  <c r="W811" i="12" s="1"/>
  <c r="AC811" i="12" s="1"/>
  <c r="AE1313" i="12"/>
  <c r="AE1312" i="12" s="1"/>
  <c r="AE1311" i="12" s="1"/>
  <c r="AE1285" i="12"/>
  <c r="AE1284" i="12" s="1"/>
  <c r="AE1283" i="12" s="1"/>
  <c r="AE1608" i="12"/>
  <c r="AE1607" i="12" s="1"/>
  <c r="AE1606" i="12" s="1"/>
  <c r="AE1605" i="12" s="1"/>
  <c r="AE1599" i="12" s="1"/>
  <c r="F619" i="12" l="1"/>
  <c r="L619" i="12" s="1"/>
  <c r="R619" i="12" s="1"/>
  <c r="V619" i="12" s="1"/>
  <c r="AB619" i="12" s="1"/>
  <c r="H2109" i="12"/>
  <c r="N2109" i="12" s="1"/>
  <c r="T2109" i="12" s="1"/>
  <c r="X2109" i="12" s="1"/>
  <c r="AD2109" i="12" s="1"/>
  <c r="N2110" i="12"/>
  <c r="T2110" i="12" s="1"/>
  <c r="X2110" i="12" s="1"/>
  <c r="AD2110" i="12" s="1"/>
  <c r="G2109" i="12"/>
  <c r="M2109" i="12" s="1"/>
  <c r="S2109" i="12" s="1"/>
  <c r="W2109" i="12" s="1"/>
  <c r="AC2109" i="12" s="1"/>
  <c r="M2110" i="12"/>
  <c r="S2110" i="12" s="1"/>
  <c r="W2110" i="12" s="1"/>
  <c r="AC2110" i="12" s="1"/>
  <c r="H1565" i="12"/>
  <c r="N1565" i="12" s="1"/>
  <c r="T1565" i="12" s="1"/>
  <c r="X1565" i="12" s="1"/>
  <c r="AD1565" i="12" s="1"/>
  <c r="N1566" i="12"/>
  <c r="T1566" i="12" s="1"/>
  <c r="X1566" i="12" s="1"/>
  <c r="AD1566" i="12" s="1"/>
  <c r="G2483" i="12"/>
  <c r="M2483" i="12" s="1"/>
  <c r="S2483" i="12" s="1"/>
  <c r="W2483" i="12" s="1"/>
  <c r="AC2483" i="12" s="1"/>
  <c r="M2484" i="12"/>
  <c r="S2484" i="12" s="1"/>
  <c r="W2484" i="12" s="1"/>
  <c r="AC2484" i="12" s="1"/>
  <c r="F2109" i="12"/>
  <c r="L2109" i="12" s="1"/>
  <c r="R2109" i="12" s="1"/>
  <c r="V2109" i="12" s="1"/>
  <c r="AB2109" i="12" s="1"/>
  <c r="L2110" i="12"/>
  <c r="R2110" i="12" s="1"/>
  <c r="V2110" i="12" s="1"/>
  <c r="AB2110" i="12" s="1"/>
  <c r="G584" i="12"/>
  <c r="M584" i="12" s="1"/>
  <c r="S584" i="12" s="1"/>
  <c r="W584" i="12" s="1"/>
  <c r="AC584" i="12" s="1"/>
  <c r="M585" i="12"/>
  <c r="S585" i="12" s="1"/>
  <c r="W585" i="12" s="1"/>
  <c r="AC585" i="12" s="1"/>
  <c r="G51" i="12"/>
  <c r="M51" i="12" s="1"/>
  <c r="S51" i="12" s="1"/>
  <c r="W51" i="12" s="1"/>
  <c r="AC51" i="12" s="1"/>
  <c r="M52" i="12"/>
  <c r="S52" i="12" s="1"/>
  <c r="W52" i="12" s="1"/>
  <c r="AC52" i="12" s="1"/>
  <c r="G575" i="12"/>
  <c r="M575" i="12" s="1"/>
  <c r="S575" i="12" s="1"/>
  <c r="W575" i="12" s="1"/>
  <c r="AC575" i="12" s="1"/>
  <c r="M576" i="12"/>
  <c r="S576" i="12" s="1"/>
  <c r="W576" i="12" s="1"/>
  <c r="AC576" i="12" s="1"/>
  <c r="H584" i="12"/>
  <c r="N584" i="12" s="1"/>
  <c r="T584" i="12" s="1"/>
  <c r="X584" i="12" s="1"/>
  <c r="AD584" i="12" s="1"/>
  <c r="F2020" i="12"/>
  <c r="L2020" i="12" s="1"/>
  <c r="R2020" i="12" s="1"/>
  <c r="V2020" i="12" s="1"/>
  <c r="AB2020" i="12" s="1"/>
  <c r="F634" i="12"/>
  <c r="L634" i="12" s="1"/>
  <c r="R634" i="12" s="1"/>
  <c r="V634" i="12" s="1"/>
  <c r="AB634" i="12" s="1"/>
  <c r="G2088" i="12"/>
  <c r="M2088" i="12" s="1"/>
  <c r="S2088" i="12" s="1"/>
  <c r="W2088" i="12" s="1"/>
  <c r="AC2088" i="12" s="1"/>
  <c r="G2451" i="12"/>
  <c r="M2451" i="12" s="1"/>
  <c r="S2451" i="12" s="1"/>
  <c r="W2451" i="12" s="1"/>
  <c r="AC2451" i="12" s="1"/>
  <c r="G140" i="12"/>
  <c r="M140" i="12" s="1"/>
  <c r="S140" i="12" s="1"/>
  <c r="W140" i="12" s="1"/>
  <c r="AC140" i="12" s="1"/>
  <c r="H2000" i="12"/>
  <c r="N2000" i="12" s="1"/>
  <c r="T2000" i="12" s="1"/>
  <c r="X2000" i="12" s="1"/>
  <c r="AD2000" i="12" s="1"/>
  <c r="G1730" i="12"/>
  <c r="H2088" i="12"/>
  <c r="N2088" i="12" s="1"/>
  <c r="T2088" i="12" s="1"/>
  <c r="X2088" i="12" s="1"/>
  <c r="AD2088" i="12" s="1"/>
  <c r="H1730" i="12"/>
  <c r="F575" i="12"/>
  <c r="L575" i="12" s="1"/>
  <c r="R575" i="12" s="1"/>
  <c r="V575" i="12" s="1"/>
  <c r="AB575" i="12" s="1"/>
  <c r="H109" i="12"/>
  <c r="N109" i="12" s="1"/>
  <c r="T109" i="12" s="1"/>
  <c r="X109" i="12" s="1"/>
  <c r="AD109" i="12" s="1"/>
  <c r="H766" i="12"/>
  <c r="N766" i="12" s="1"/>
  <c r="T766" i="12" s="1"/>
  <c r="X766" i="12" s="1"/>
  <c r="AD766" i="12" s="1"/>
  <c r="F1067" i="12"/>
  <c r="L1067" i="12" s="1"/>
  <c r="R1067" i="12" s="1"/>
  <c r="V1067" i="12" s="1"/>
  <c r="AB1067" i="12" s="1"/>
  <c r="F274" i="12"/>
  <c r="G2409" i="12"/>
  <c r="M2409" i="12" s="1"/>
  <c r="S2409" i="12" s="1"/>
  <c r="W2409" i="12" s="1"/>
  <c r="AC2409" i="12" s="1"/>
  <c r="G1067" i="12"/>
  <c r="M1067" i="12" s="1"/>
  <c r="S1067" i="12" s="1"/>
  <c r="W1067" i="12" s="1"/>
  <c r="AC1067" i="12" s="1"/>
  <c r="F707" i="12"/>
  <c r="L707" i="12" s="1"/>
  <c r="R707" i="12" s="1"/>
  <c r="V707" i="12" s="1"/>
  <c r="AB707" i="12" s="1"/>
  <c r="H404" i="12"/>
  <c r="N404" i="12" s="1"/>
  <c r="T404" i="12" s="1"/>
  <c r="X404" i="12" s="1"/>
  <c r="AD404" i="12" s="1"/>
  <c r="G335" i="12"/>
  <c r="M335" i="12" s="1"/>
  <c r="S335" i="12" s="1"/>
  <c r="W335" i="12" s="1"/>
  <c r="AC335" i="12" s="1"/>
  <c r="G1565" i="12"/>
  <c r="M1565" i="12" s="1"/>
  <c r="S1565" i="12" s="1"/>
  <c r="W1565" i="12" s="1"/>
  <c r="AC1565" i="12" s="1"/>
  <c r="G1811" i="12"/>
  <c r="G204" i="12"/>
  <c r="M204" i="12" s="1"/>
  <c r="S204" i="12" s="1"/>
  <c r="W204" i="12" s="1"/>
  <c r="AC204" i="12" s="1"/>
  <c r="H707" i="12"/>
  <c r="N707" i="12" s="1"/>
  <c r="T707" i="12" s="1"/>
  <c r="X707" i="12" s="1"/>
  <c r="AD707" i="12" s="1"/>
  <c r="H233" i="12"/>
  <c r="N233" i="12" s="1"/>
  <c r="T233" i="12" s="1"/>
  <c r="X233" i="12" s="1"/>
  <c r="AD233" i="12" s="1"/>
  <c r="H2120" i="12"/>
  <c r="N2120" i="12" s="1"/>
  <c r="T2120" i="12" s="1"/>
  <c r="X2120" i="12" s="1"/>
  <c r="AD2120" i="12" s="1"/>
  <c r="G707" i="12"/>
  <c r="M707" i="12" s="1"/>
  <c r="S707" i="12" s="1"/>
  <c r="W707" i="12" s="1"/>
  <c r="AC707" i="12" s="1"/>
  <c r="G735" i="12"/>
  <c r="F766" i="12"/>
  <c r="L766" i="12" s="1"/>
  <c r="R766" i="12" s="1"/>
  <c r="V766" i="12" s="1"/>
  <c r="AB766" i="12" s="1"/>
  <c r="H1791" i="12"/>
  <c r="N1791" i="12" s="1"/>
  <c r="T1791" i="12" s="1"/>
  <c r="X1791" i="12" s="1"/>
  <c r="AD1791" i="12" s="1"/>
  <c r="F491" i="12"/>
  <c r="L491" i="12" s="1"/>
  <c r="R491" i="12" s="1"/>
  <c r="V491" i="12" s="1"/>
  <c r="AB491" i="12" s="1"/>
  <c r="G109" i="12"/>
  <c r="M109" i="12" s="1"/>
  <c r="S109" i="12" s="1"/>
  <c r="W109" i="12" s="1"/>
  <c r="AC109" i="12" s="1"/>
  <c r="F2120" i="12"/>
  <c r="L2120" i="12" s="1"/>
  <c r="R2120" i="12" s="1"/>
  <c r="V2120" i="12" s="1"/>
  <c r="AB2120" i="12" s="1"/>
  <c r="H335" i="12"/>
  <c r="N335" i="12" s="1"/>
  <c r="T335" i="12" s="1"/>
  <c r="X335" i="12" s="1"/>
  <c r="AD335" i="12" s="1"/>
  <c r="H422" i="12"/>
  <c r="N422" i="12" s="1"/>
  <c r="T422" i="12" s="1"/>
  <c r="X422" i="12" s="1"/>
  <c r="AD422" i="12" s="1"/>
  <c r="H51" i="12"/>
  <c r="N51" i="12" s="1"/>
  <c r="T51" i="12" s="1"/>
  <c r="X51" i="12" s="1"/>
  <c r="AD51" i="12" s="1"/>
  <c r="H619" i="12"/>
  <c r="N619" i="12" s="1"/>
  <c r="T619" i="12" s="1"/>
  <c r="X619" i="12" s="1"/>
  <c r="AD619" i="12" s="1"/>
  <c r="H919" i="12"/>
  <c r="N919" i="12" s="1"/>
  <c r="T919" i="12" s="1"/>
  <c r="X919" i="12" s="1"/>
  <c r="AD919" i="12" s="1"/>
  <c r="G298" i="12"/>
  <c r="F204" i="12"/>
  <c r="L204" i="12" s="1"/>
  <c r="R204" i="12" s="1"/>
  <c r="V204" i="12" s="1"/>
  <c r="AB204" i="12" s="1"/>
  <c r="H2337" i="12"/>
  <c r="N2337" i="12" s="1"/>
  <c r="T2337" i="12" s="1"/>
  <c r="X2337" i="12" s="1"/>
  <c r="AD2337" i="12" s="1"/>
  <c r="H2376" i="12"/>
  <c r="N2376" i="12" s="1"/>
  <c r="T2376" i="12" s="1"/>
  <c r="X2376" i="12" s="1"/>
  <c r="AD2376" i="12" s="1"/>
  <c r="G274" i="12"/>
  <c r="M274" i="12" s="1"/>
  <c r="S274" i="12" s="1"/>
  <c r="W274" i="12" s="1"/>
  <c r="AC274" i="12" s="1"/>
  <c r="F2151" i="12"/>
  <c r="L2151" i="12" s="1"/>
  <c r="R2151" i="12" s="1"/>
  <c r="V2151" i="12" s="1"/>
  <c r="AB2151" i="12" s="1"/>
  <c r="F2355" i="12"/>
  <c r="L2355" i="12" s="1"/>
  <c r="R2355" i="12" s="1"/>
  <c r="V2355" i="12" s="1"/>
  <c r="AB2355" i="12" s="1"/>
  <c r="G2020" i="12"/>
  <c r="M2020" i="12" s="1"/>
  <c r="S2020" i="12" s="1"/>
  <c r="W2020" i="12" s="1"/>
  <c r="AC2020" i="12" s="1"/>
  <c r="H2394" i="12"/>
  <c r="N2394" i="12" s="1"/>
  <c r="T2394" i="12" s="1"/>
  <c r="X2394" i="12" s="1"/>
  <c r="AD2394" i="12" s="1"/>
  <c r="F735" i="12"/>
  <c r="L735" i="12" s="1"/>
  <c r="R735" i="12" s="1"/>
  <c r="V735" i="12" s="1"/>
  <c r="AB735" i="12" s="1"/>
  <c r="F2142" i="12"/>
  <c r="L2142" i="12" s="1"/>
  <c r="R2142" i="12" s="1"/>
  <c r="V2142" i="12" s="1"/>
  <c r="AB2142" i="12" s="1"/>
  <c r="F1681" i="12"/>
  <c r="L1681" i="12" s="1"/>
  <c r="R1681" i="12" s="1"/>
  <c r="V1681" i="12" s="1"/>
  <c r="AB1681" i="12" s="1"/>
  <c r="F1589" i="12"/>
  <c r="L1589" i="12" s="1"/>
  <c r="R1589" i="12" s="1"/>
  <c r="V1589" i="12" s="1"/>
  <c r="AB1589" i="12" s="1"/>
  <c r="H1454" i="12"/>
  <c r="N1454" i="12" s="1"/>
  <c r="T1454" i="12" s="1"/>
  <c r="X1454" i="12" s="1"/>
  <c r="AD1454" i="12" s="1"/>
  <c r="G1232" i="12"/>
  <c r="M1232" i="12" s="1"/>
  <c r="S1232" i="12" s="1"/>
  <c r="W1232" i="12" s="1"/>
  <c r="AC1232" i="12" s="1"/>
  <c r="H1238" i="12"/>
  <c r="N1238" i="12" s="1"/>
  <c r="T1238" i="12" s="1"/>
  <c r="X1238" i="12" s="1"/>
  <c r="AD1238" i="12" s="1"/>
  <c r="F1631" i="12"/>
  <c r="L1631" i="12" s="1"/>
  <c r="R1631" i="12" s="1"/>
  <c r="V1631" i="12" s="1"/>
  <c r="AB1631" i="12" s="1"/>
  <c r="F38" i="12"/>
  <c r="L38" i="12" s="1"/>
  <c r="R38" i="12" s="1"/>
  <c r="V38" i="12" s="1"/>
  <c r="AB38" i="12" s="1"/>
  <c r="G2032" i="12"/>
  <c r="M2032" i="12" s="1"/>
  <c r="S2032" i="12" s="1"/>
  <c r="W2032" i="12" s="1"/>
  <c r="AC2032" i="12" s="1"/>
  <c r="F1769" i="12"/>
  <c r="L1769" i="12" s="1"/>
  <c r="R1769" i="12" s="1"/>
  <c r="V1769" i="12" s="1"/>
  <c r="AB1769" i="12" s="1"/>
  <c r="G627" i="12"/>
  <c r="M627" i="12" s="1"/>
  <c r="S627" i="12" s="1"/>
  <c r="W627" i="12" s="1"/>
  <c r="AC627" i="12" s="1"/>
  <c r="H2142" i="12"/>
  <c r="N2142" i="12" s="1"/>
  <c r="T2142" i="12" s="1"/>
  <c r="X2142" i="12" s="1"/>
  <c r="AD2142" i="12" s="1"/>
  <c r="F1979" i="12"/>
  <c r="L1979" i="12" s="1"/>
  <c r="R1979" i="12" s="1"/>
  <c r="V1979" i="12" s="1"/>
  <c r="AB1979" i="12" s="1"/>
  <c r="H1905" i="12"/>
  <c r="N1905" i="12" s="1"/>
  <c r="T1905" i="12" s="1"/>
  <c r="X1905" i="12" s="1"/>
  <c r="AD1905" i="12" s="1"/>
  <c r="G1640" i="12"/>
  <c r="M1640" i="12" s="1"/>
  <c r="S1640" i="12" s="1"/>
  <c r="W1640" i="12" s="1"/>
  <c r="AC1640" i="12" s="1"/>
  <c r="H601" i="12"/>
  <c r="N601" i="12" s="1"/>
  <c r="T601" i="12" s="1"/>
  <c r="X601" i="12" s="1"/>
  <c r="AD601" i="12" s="1"/>
  <c r="H100" i="12"/>
  <c r="N100" i="12" s="1"/>
  <c r="T100" i="12" s="1"/>
  <c r="X100" i="12" s="1"/>
  <c r="AD100" i="12" s="1"/>
  <c r="F1103" i="12"/>
  <c r="L1103" i="12" s="1"/>
  <c r="R1103" i="12" s="1"/>
  <c r="V1103" i="12" s="1"/>
  <c r="AB1103" i="12" s="1"/>
  <c r="G2394" i="12"/>
  <c r="M2394" i="12" s="1"/>
  <c r="S2394" i="12" s="1"/>
  <c r="W2394" i="12" s="1"/>
  <c r="AC2394" i="12" s="1"/>
  <c r="F2472" i="12"/>
  <c r="L2472" i="12" s="1"/>
  <c r="R2472" i="12" s="1"/>
  <c r="V2472" i="12" s="1"/>
  <c r="AB2472" i="12" s="1"/>
  <c r="F2044" i="12"/>
  <c r="L2044" i="12" s="1"/>
  <c r="R2044" i="12" s="1"/>
  <c r="V2044" i="12" s="1"/>
  <c r="AB2044" i="12" s="1"/>
  <c r="H1688" i="12"/>
  <c r="N1688" i="12" s="1"/>
  <c r="T1688" i="12" s="1"/>
  <c r="X1688" i="12" s="1"/>
  <c r="AD1688" i="12" s="1"/>
  <c r="G1368" i="12"/>
  <c r="M1368" i="12" s="1"/>
  <c r="S1368" i="12" s="1"/>
  <c r="W1368" i="12" s="1"/>
  <c r="AC1368" i="12" s="1"/>
  <c r="H1154" i="12"/>
  <c r="N1154" i="12" s="1"/>
  <c r="T1154" i="12" s="1"/>
  <c r="X1154" i="12" s="1"/>
  <c r="AD1154" i="12" s="1"/>
  <c r="G2371" i="12"/>
  <c r="M2371" i="12" s="1"/>
  <c r="S2371" i="12" s="1"/>
  <c r="W2371" i="12" s="1"/>
  <c r="AC2371" i="12" s="1"/>
  <c r="G1688" i="12"/>
  <c r="M1688" i="12" s="1"/>
  <c r="S1688" i="12" s="1"/>
  <c r="W1688" i="12" s="1"/>
  <c r="AC1688" i="12" s="1"/>
  <c r="H1640" i="12"/>
  <c r="N1640" i="12" s="1"/>
  <c r="T1640" i="12" s="1"/>
  <c r="X1640" i="12" s="1"/>
  <c r="AD1640" i="12" s="1"/>
  <c r="H371" i="12"/>
  <c r="N371" i="12" s="1"/>
  <c r="T371" i="12" s="1"/>
  <c r="X371" i="12" s="1"/>
  <c r="AD371" i="12" s="1"/>
  <c r="G1881" i="12"/>
  <c r="M1881" i="12" s="1"/>
  <c r="S1881" i="12" s="1"/>
  <c r="W1881" i="12" s="1"/>
  <c r="AC1881" i="12" s="1"/>
  <c r="F1513" i="12"/>
  <c r="L1513" i="12" s="1"/>
  <c r="R1513" i="12" s="1"/>
  <c r="V1513" i="12" s="1"/>
  <c r="AB1513" i="12" s="1"/>
  <c r="H1149" i="12"/>
  <c r="N1149" i="12" s="1"/>
  <c r="T1149" i="12" s="1"/>
  <c r="X1149" i="12" s="1"/>
  <c r="AD1149" i="12" s="1"/>
  <c r="H204" i="12"/>
  <c r="N204" i="12" s="1"/>
  <c r="T204" i="12" s="1"/>
  <c r="X204" i="12" s="1"/>
  <c r="AD204" i="12" s="1"/>
  <c r="H2467" i="12"/>
  <c r="N2467" i="12" s="1"/>
  <c r="T2467" i="12" s="1"/>
  <c r="X2467" i="12" s="1"/>
  <c r="AD2467" i="12" s="1"/>
  <c r="G1666" i="12"/>
  <c r="M1666" i="12" s="1"/>
  <c r="S1666" i="12" s="1"/>
  <c r="W1666" i="12" s="1"/>
  <c r="AC1666" i="12" s="1"/>
  <c r="G562" i="12"/>
  <c r="M562" i="12" s="1"/>
  <c r="S562" i="12" s="1"/>
  <c r="W562" i="12" s="1"/>
  <c r="AC562" i="12" s="1"/>
  <c r="H254" i="12"/>
  <c r="N254" i="12" s="1"/>
  <c r="T254" i="12" s="1"/>
  <c r="X254" i="12" s="1"/>
  <c r="AD254" i="12" s="1"/>
  <c r="F584" i="12"/>
  <c r="L584" i="12" s="1"/>
  <c r="R584" i="12" s="1"/>
  <c r="V584" i="12" s="1"/>
  <c r="AB584" i="12" s="1"/>
  <c r="F18" i="12"/>
  <c r="L18" i="12" s="1"/>
  <c r="R18" i="12" s="1"/>
  <c r="V18" i="12" s="1"/>
  <c r="AB18" i="12" s="1"/>
  <c r="H2050" i="12"/>
  <c r="N2050" i="12" s="1"/>
  <c r="T2050" i="12" s="1"/>
  <c r="X2050" i="12" s="1"/>
  <c r="AD2050" i="12" s="1"/>
  <c r="G1185" i="12"/>
  <c r="M1185" i="12" s="1"/>
  <c r="S1185" i="12" s="1"/>
  <c r="W1185" i="12" s="1"/>
  <c r="AC1185" i="12" s="1"/>
  <c r="H545" i="12"/>
  <c r="N545" i="12" s="1"/>
  <c r="T545" i="12" s="1"/>
  <c r="X545" i="12" s="1"/>
  <c r="AD545" i="12" s="1"/>
  <c r="F140" i="12"/>
  <c r="L140" i="12" s="1"/>
  <c r="R140" i="12" s="1"/>
  <c r="V140" i="12" s="1"/>
  <c r="AB140" i="12" s="1"/>
  <c r="G634" i="12"/>
  <c r="M634" i="12" s="1"/>
  <c r="S634" i="12" s="1"/>
  <c r="W634" i="12" s="1"/>
  <c r="AC634" i="12" s="1"/>
  <c r="H634" i="12"/>
  <c r="N634" i="12" s="1"/>
  <c r="T634" i="12" s="1"/>
  <c r="X634" i="12" s="1"/>
  <c r="AD634" i="12" s="1"/>
  <c r="F672" i="12"/>
  <c r="L672" i="12" s="1"/>
  <c r="R672" i="12" s="1"/>
  <c r="V672" i="12" s="1"/>
  <c r="AB672" i="12" s="1"/>
  <c r="G60" i="12"/>
  <c r="M60" i="12" s="1"/>
  <c r="S60" i="12" s="1"/>
  <c r="W60" i="12" s="1"/>
  <c r="AC60" i="12" s="1"/>
  <c r="F2188" i="12"/>
  <c r="L2188" i="12" s="1"/>
  <c r="R2188" i="12" s="1"/>
  <c r="V2188" i="12" s="1"/>
  <c r="AB2188" i="12" s="1"/>
  <c r="F2088" i="12"/>
  <c r="L2088" i="12" s="1"/>
  <c r="R2088" i="12" s="1"/>
  <c r="V2088" i="12" s="1"/>
  <c r="AB2088" i="12" s="1"/>
  <c r="F1006" i="12"/>
  <c r="L1006" i="12" s="1"/>
  <c r="R1006" i="12" s="1"/>
  <c r="V1006" i="12" s="1"/>
  <c r="AB1006" i="12" s="1"/>
  <c r="F298" i="12"/>
  <c r="L298" i="12" s="1"/>
  <c r="R298" i="12" s="1"/>
  <c r="V298" i="12" s="1"/>
  <c r="AB298" i="12" s="1"/>
  <c r="H328" i="12"/>
  <c r="N328" i="12" s="1"/>
  <c r="T328" i="12" s="1"/>
  <c r="X328" i="12" s="1"/>
  <c r="AD328" i="12" s="1"/>
  <c r="G2477" i="12"/>
  <c r="M2477" i="12" s="1"/>
  <c r="S2477" i="12" s="1"/>
  <c r="W2477" i="12" s="1"/>
  <c r="AC2477" i="12" s="1"/>
  <c r="H2032" i="12"/>
  <c r="N2032" i="12" s="1"/>
  <c r="T2032" i="12" s="1"/>
  <c r="X2032" i="12" s="1"/>
  <c r="AD2032" i="12" s="1"/>
  <c r="F1832" i="12"/>
  <c r="L1832" i="12" s="1"/>
  <c r="R1832" i="12" s="1"/>
  <c r="V1832" i="12" s="1"/>
  <c r="AB1832" i="12" s="1"/>
  <c r="H1705" i="12"/>
  <c r="N1705" i="12" s="1"/>
  <c r="T1705" i="12" s="1"/>
  <c r="X1705" i="12" s="1"/>
  <c r="AD1705" i="12" s="1"/>
  <c r="G1645" i="12"/>
  <c r="M1645" i="12" s="1"/>
  <c r="S1645" i="12" s="1"/>
  <c r="W1645" i="12" s="1"/>
  <c r="AC1645" i="12" s="1"/>
  <c r="F371" i="12"/>
  <c r="L371" i="12" s="1"/>
  <c r="R371" i="12" s="1"/>
  <c r="V371" i="12" s="1"/>
  <c r="AB371" i="12" s="1"/>
  <c r="H491" i="12"/>
  <c r="N491" i="12" s="1"/>
  <c r="T491" i="12" s="1"/>
  <c r="X491" i="12" s="1"/>
  <c r="AD491" i="12" s="1"/>
  <c r="H60" i="12"/>
  <c r="N60" i="12" s="1"/>
  <c r="T60" i="12" s="1"/>
  <c r="X60" i="12" s="1"/>
  <c r="AD60" i="12" s="1"/>
  <c r="F60" i="12"/>
  <c r="L60" i="12" s="1"/>
  <c r="R60" i="12" s="1"/>
  <c r="V60" i="12" s="1"/>
  <c r="AB60" i="12" s="1"/>
  <c r="H1811" i="12"/>
  <c r="N1811" i="12" s="1"/>
  <c r="T1811" i="12" s="1"/>
  <c r="X1811" i="12" s="1"/>
  <c r="AD1811" i="12" s="1"/>
  <c r="H2188" i="12"/>
  <c r="N2188" i="12" s="1"/>
  <c r="T2188" i="12" s="1"/>
  <c r="X2188" i="12" s="1"/>
  <c r="AD2188" i="12" s="1"/>
  <c r="F919" i="12"/>
  <c r="L919" i="12" s="1"/>
  <c r="R919" i="12" s="1"/>
  <c r="V919" i="12" s="1"/>
  <c r="AB919" i="12" s="1"/>
  <c r="G766" i="12"/>
  <c r="M766" i="12" s="1"/>
  <c r="S766" i="12" s="1"/>
  <c r="W766" i="12" s="1"/>
  <c r="AC766" i="12" s="1"/>
  <c r="F335" i="12"/>
  <c r="L335" i="12" s="1"/>
  <c r="R335" i="12" s="1"/>
  <c r="V335" i="12" s="1"/>
  <c r="AB335" i="12" s="1"/>
  <c r="F422" i="12"/>
  <c r="L422" i="12" s="1"/>
  <c r="R422" i="12" s="1"/>
  <c r="V422" i="12" s="1"/>
  <c r="AB422" i="12" s="1"/>
  <c r="G491" i="12"/>
  <c r="M491" i="12" s="1"/>
  <c r="S491" i="12" s="1"/>
  <c r="W491" i="12" s="1"/>
  <c r="AC491" i="12" s="1"/>
  <c r="F1811" i="12"/>
  <c r="L1811" i="12" s="1"/>
  <c r="R1811" i="12" s="1"/>
  <c r="V1811" i="12" s="1"/>
  <c r="AB1811" i="12" s="1"/>
  <c r="G672" i="12"/>
  <c r="M672" i="12" s="1"/>
  <c r="S672" i="12" s="1"/>
  <c r="W672" i="12" s="1"/>
  <c r="AC672" i="12" s="1"/>
  <c r="G2120" i="12"/>
  <c r="M2120" i="12" s="1"/>
  <c r="S2120" i="12" s="1"/>
  <c r="W2120" i="12" s="1"/>
  <c r="AC2120" i="12" s="1"/>
  <c r="F109" i="12"/>
  <c r="L109" i="12" s="1"/>
  <c r="R109" i="12" s="1"/>
  <c r="V109" i="12" s="1"/>
  <c r="AB109" i="12" s="1"/>
  <c r="H672" i="12"/>
  <c r="N672" i="12" s="1"/>
  <c r="T672" i="12" s="1"/>
  <c r="X672" i="12" s="1"/>
  <c r="AD672" i="12" s="1"/>
  <c r="F404" i="12"/>
  <c r="L404" i="12" s="1"/>
  <c r="R404" i="12" s="1"/>
  <c r="V404" i="12" s="1"/>
  <c r="AB404" i="12" s="1"/>
  <c r="G404" i="12"/>
  <c r="M404" i="12" s="1"/>
  <c r="S404" i="12" s="1"/>
  <c r="W404" i="12" s="1"/>
  <c r="AC404" i="12" s="1"/>
  <c r="G2188" i="12"/>
  <c r="M2188" i="12" s="1"/>
  <c r="S2188" i="12" s="1"/>
  <c r="W2188" i="12" s="1"/>
  <c r="AC2188" i="12" s="1"/>
  <c r="G919" i="12"/>
  <c r="M919" i="12" s="1"/>
  <c r="S919" i="12" s="1"/>
  <c r="W919" i="12" s="1"/>
  <c r="AC919" i="12" s="1"/>
  <c r="F810" i="12"/>
  <c r="L810" i="12" s="1"/>
  <c r="R810" i="12" s="1"/>
  <c r="V810" i="12" s="1"/>
  <c r="AB810" i="12" s="1"/>
  <c r="G1006" i="12"/>
  <c r="M1006" i="12" s="1"/>
  <c r="S1006" i="12" s="1"/>
  <c r="W1006" i="12" s="1"/>
  <c r="AC1006" i="12" s="1"/>
  <c r="H735" i="12"/>
  <c r="H298" i="12"/>
  <c r="N298" i="12" s="1"/>
  <c r="T298" i="12" s="1"/>
  <c r="X298" i="12" s="1"/>
  <c r="AD298" i="12" s="1"/>
  <c r="G452" i="12"/>
  <c r="M452" i="12" s="1"/>
  <c r="S452" i="12" s="1"/>
  <c r="W452" i="12" s="1"/>
  <c r="AC452" i="12" s="1"/>
  <c r="G2337" i="12"/>
  <c r="M2337" i="12" s="1"/>
  <c r="S2337" i="12" s="1"/>
  <c r="W2337" i="12" s="1"/>
  <c r="AC2337" i="12" s="1"/>
  <c r="H2451" i="12"/>
  <c r="N2451" i="12" s="1"/>
  <c r="T2451" i="12" s="1"/>
  <c r="X2451" i="12" s="1"/>
  <c r="AD2451" i="12" s="1"/>
  <c r="G1791" i="12"/>
  <c r="H2409" i="12"/>
  <c r="N2409" i="12" s="1"/>
  <c r="T2409" i="12" s="1"/>
  <c r="X2409" i="12" s="1"/>
  <c r="AD2409" i="12" s="1"/>
  <c r="F1925" i="12"/>
  <c r="L1925" i="12" s="1"/>
  <c r="R1925" i="12" s="1"/>
  <c r="V1925" i="12" s="1"/>
  <c r="AB1925" i="12" s="1"/>
  <c r="H1513" i="12"/>
  <c r="N1513" i="12" s="1"/>
  <c r="T1513" i="12" s="1"/>
  <c r="X1513" i="12" s="1"/>
  <c r="AD1513" i="12" s="1"/>
  <c r="H447" i="12"/>
  <c r="N447" i="12" s="1"/>
  <c r="T447" i="12" s="1"/>
  <c r="X447" i="12" s="1"/>
  <c r="AD447" i="12" s="1"/>
  <c r="F354" i="12"/>
  <c r="L354" i="12" s="1"/>
  <c r="R354" i="12" s="1"/>
  <c r="V354" i="12" s="1"/>
  <c r="AB354" i="12" s="1"/>
  <c r="H90" i="12"/>
  <c r="N90" i="12" s="1"/>
  <c r="T90" i="12" s="1"/>
  <c r="X90" i="12" s="1"/>
  <c r="AD90" i="12" s="1"/>
  <c r="H2371" i="12"/>
  <c r="N2371" i="12" s="1"/>
  <c r="T2371" i="12" s="1"/>
  <c r="X2371" i="12" s="1"/>
  <c r="AD2371" i="12" s="1"/>
  <c r="G2050" i="12"/>
  <c r="M2050" i="12" s="1"/>
  <c r="S2050" i="12" s="1"/>
  <c r="W2050" i="12" s="1"/>
  <c r="AC2050" i="12" s="1"/>
  <c r="H1910" i="12"/>
  <c r="N1910" i="12" s="1"/>
  <c r="T1910" i="12" s="1"/>
  <c r="X1910" i="12" s="1"/>
  <c r="AD1910" i="12" s="1"/>
  <c r="G1886" i="12"/>
  <c r="M1886" i="12" s="1"/>
  <c r="S1886" i="12" s="1"/>
  <c r="W1886" i="12" s="1"/>
  <c r="AC1886" i="12" s="1"/>
  <c r="H1756" i="12"/>
  <c r="N1756" i="12" s="1"/>
  <c r="T1756" i="12" s="1"/>
  <c r="X1756" i="12" s="1"/>
  <c r="AD1756" i="12" s="1"/>
  <c r="F1661" i="12"/>
  <c r="L1661" i="12" s="1"/>
  <c r="R1661" i="12" s="1"/>
  <c r="V1661" i="12" s="1"/>
  <c r="AB1661" i="12" s="1"/>
  <c r="H1631" i="12"/>
  <c r="N1631" i="12" s="1"/>
  <c r="T1631" i="12" s="1"/>
  <c r="X1631" i="12" s="1"/>
  <c r="AD1631" i="12" s="1"/>
  <c r="G1589" i="12"/>
  <c r="M1589" i="12" s="1"/>
  <c r="S1589" i="12" s="1"/>
  <c r="W1589" i="12" s="1"/>
  <c r="AC1589" i="12" s="1"/>
  <c r="H1373" i="12"/>
  <c r="N1373" i="12" s="1"/>
  <c r="T1373" i="12" s="1"/>
  <c r="X1373" i="12" s="1"/>
  <c r="AD1373" i="12" s="1"/>
  <c r="F1227" i="12"/>
  <c r="L1227" i="12" s="1"/>
  <c r="R1227" i="12" s="1"/>
  <c r="V1227" i="12" s="1"/>
  <c r="AB1227" i="12" s="1"/>
  <c r="G1149" i="12"/>
  <c r="M1149" i="12" s="1"/>
  <c r="S1149" i="12" s="1"/>
  <c r="W1149" i="12" s="1"/>
  <c r="AC1149" i="12" s="1"/>
  <c r="H1062" i="12"/>
  <c r="N1062" i="12" s="1"/>
  <c r="T1062" i="12" s="1"/>
  <c r="X1062" i="12" s="1"/>
  <c r="AD1062" i="12" s="1"/>
  <c r="G354" i="12"/>
  <c r="M354" i="12" s="1"/>
  <c r="S354" i="12" s="1"/>
  <c r="W354" i="12" s="1"/>
  <c r="AC354" i="12" s="1"/>
  <c r="F158" i="12"/>
  <c r="L158" i="12" s="1"/>
  <c r="R158" i="12" s="1"/>
  <c r="V158" i="12" s="1"/>
  <c r="AB158" i="12" s="1"/>
  <c r="H38" i="12"/>
  <c r="N38" i="12" s="1"/>
  <c r="T38" i="12" s="1"/>
  <c r="X38" i="12" s="1"/>
  <c r="AD38" i="12" s="1"/>
  <c r="F2477" i="12"/>
  <c r="L2477" i="12" s="1"/>
  <c r="R2477" i="12" s="1"/>
  <c r="V2477" i="12" s="1"/>
  <c r="AB2477" i="12" s="1"/>
  <c r="F2350" i="12"/>
  <c r="L2350" i="12" s="1"/>
  <c r="R2350" i="12" s="1"/>
  <c r="V2350" i="12" s="1"/>
  <c r="AB2350" i="12" s="1"/>
  <c r="G1910" i="12"/>
  <c r="M1910" i="12" s="1"/>
  <c r="S1910" i="12" s="1"/>
  <c r="W1910" i="12" s="1"/>
  <c r="AC1910" i="12" s="1"/>
  <c r="G1756" i="12"/>
  <c r="M1756" i="12" s="1"/>
  <c r="S1756" i="12" s="1"/>
  <c r="W1756" i="12" s="1"/>
  <c r="AC1756" i="12" s="1"/>
  <c r="F1232" i="12"/>
  <c r="L1232" i="12" s="1"/>
  <c r="R1232" i="12" s="1"/>
  <c r="V1232" i="12" s="1"/>
  <c r="AB1232" i="12" s="1"/>
  <c r="G1062" i="12"/>
  <c r="M1062" i="12" s="1"/>
  <c r="S1062" i="12" s="1"/>
  <c r="W1062" i="12" s="1"/>
  <c r="AC1062" i="12" s="1"/>
  <c r="F2337" i="12"/>
  <c r="L2337" i="12" s="1"/>
  <c r="R2337" i="12" s="1"/>
  <c r="V2337" i="12" s="1"/>
  <c r="AB2337" i="12" s="1"/>
  <c r="F2015" i="12"/>
  <c r="L2015" i="12" s="1"/>
  <c r="R2015" i="12" s="1"/>
  <c r="V2015" i="12" s="1"/>
  <c r="AB2015" i="12" s="1"/>
  <c r="F1966" i="12"/>
  <c r="L1966" i="12" s="1"/>
  <c r="R1966" i="12" s="1"/>
  <c r="V1966" i="12" s="1"/>
  <c r="AB1966" i="12" s="1"/>
  <c r="H1832" i="12"/>
  <c r="N1832" i="12" s="1"/>
  <c r="T1832" i="12" s="1"/>
  <c r="X1832" i="12" s="1"/>
  <c r="AD1832" i="12" s="1"/>
  <c r="H1661" i="12"/>
  <c r="N1661" i="12" s="1"/>
  <c r="T1661" i="12" s="1"/>
  <c r="X1661" i="12" s="1"/>
  <c r="AD1661" i="12" s="1"/>
  <c r="F1605" i="12"/>
  <c r="L1605" i="12" s="1"/>
  <c r="R1605" i="12" s="1"/>
  <c r="V1605" i="12" s="1"/>
  <c r="AB1605" i="12" s="1"/>
  <c r="G1496" i="12"/>
  <c r="M1496" i="12" s="1"/>
  <c r="S1496" i="12" s="1"/>
  <c r="W1496" i="12" s="1"/>
  <c r="AC1496" i="12" s="1"/>
  <c r="F1454" i="12"/>
  <c r="L1454" i="12" s="1"/>
  <c r="R1454" i="12" s="1"/>
  <c r="V1454" i="12" s="1"/>
  <c r="AB1454" i="12" s="1"/>
  <c r="F1373" i="12"/>
  <c r="L1373" i="12" s="1"/>
  <c r="R1373" i="12" s="1"/>
  <c r="V1373" i="12" s="1"/>
  <c r="AB1373" i="12" s="1"/>
  <c r="H1144" i="12"/>
  <c r="N1144" i="12" s="1"/>
  <c r="T1144" i="12" s="1"/>
  <c r="X1144" i="12" s="1"/>
  <c r="AD1144" i="12" s="1"/>
  <c r="F1062" i="12"/>
  <c r="L1062" i="12" s="1"/>
  <c r="R1062" i="12" s="1"/>
  <c r="V1062" i="12" s="1"/>
  <c r="AB1062" i="12" s="1"/>
  <c r="H570" i="12"/>
  <c r="N570" i="12" s="1"/>
  <c r="T570" i="12" s="1"/>
  <c r="X570" i="12" s="1"/>
  <c r="AD570" i="12" s="1"/>
  <c r="F189" i="12"/>
  <c r="L189" i="12" s="1"/>
  <c r="R189" i="12" s="1"/>
  <c r="V189" i="12" s="1"/>
  <c r="AB189" i="12" s="1"/>
  <c r="G1650" i="12"/>
  <c r="M1650" i="12" s="1"/>
  <c r="S1650" i="12" s="1"/>
  <c r="W1650" i="12" s="1"/>
  <c r="AC1650" i="12" s="1"/>
  <c r="H2472" i="12"/>
  <c r="N2472" i="12" s="1"/>
  <c r="T2472" i="12" s="1"/>
  <c r="X2472" i="12" s="1"/>
  <c r="AD2472" i="12" s="1"/>
  <c r="G2472" i="12"/>
  <c r="M2472" i="12" s="1"/>
  <c r="S2472" i="12" s="1"/>
  <c r="W2472" i="12" s="1"/>
  <c r="AC2472" i="12" s="1"/>
  <c r="G1984" i="12"/>
  <c r="M1984" i="12" s="1"/>
  <c r="S1984" i="12" s="1"/>
  <c r="W1984" i="12" s="1"/>
  <c r="AC1984" i="12" s="1"/>
  <c r="F1916" i="12"/>
  <c r="L1916" i="12" s="1"/>
  <c r="R1916" i="12" s="1"/>
  <c r="V1916" i="12" s="1"/>
  <c r="AB1916" i="12" s="1"/>
  <c r="H1681" i="12"/>
  <c r="N1681" i="12" s="1"/>
  <c r="T1681" i="12" s="1"/>
  <c r="X1681" i="12" s="1"/>
  <c r="AD1681" i="12" s="1"/>
  <c r="H1368" i="12"/>
  <c r="N1368" i="12" s="1"/>
  <c r="T1368" i="12" s="1"/>
  <c r="X1368" i="12" s="1"/>
  <c r="AD1368" i="12" s="1"/>
  <c r="G570" i="12"/>
  <c r="M570" i="12" s="1"/>
  <c r="S570" i="12" s="1"/>
  <c r="W570" i="12" s="1"/>
  <c r="AC570" i="12" s="1"/>
  <c r="H354" i="12"/>
  <c r="N354" i="12" s="1"/>
  <c r="T354" i="12" s="1"/>
  <c r="X354" i="12" s="1"/>
  <c r="AD354" i="12" s="1"/>
  <c r="G158" i="12"/>
  <c r="M158" i="12" s="1"/>
  <c r="S158" i="12" s="1"/>
  <c r="W158" i="12" s="1"/>
  <c r="AC158" i="12" s="1"/>
  <c r="G545" i="12"/>
  <c r="M545" i="12" s="1"/>
  <c r="S545" i="12" s="1"/>
  <c r="W545" i="12" s="1"/>
  <c r="AC545" i="12" s="1"/>
  <c r="H575" i="12"/>
  <c r="N575" i="12" s="1"/>
  <c r="T575" i="12" s="1"/>
  <c r="X575" i="12" s="1"/>
  <c r="AD575" i="12" s="1"/>
  <c r="F528" i="12"/>
  <c r="L528" i="12" s="1"/>
  <c r="R528" i="12" s="1"/>
  <c r="V528" i="12" s="1"/>
  <c r="AB528" i="12" s="1"/>
  <c r="F1791" i="12"/>
  <c r="L1791" i="12" s="1"/>
  <c r="R1791" i="12" s="1"/>
  <c r="V1791" i="12" s="1"/>
  <c r="AB1791" i="12" s="1"/>
  <c r="G2000" i="12"/>
  <c r="M2000" i="12" s="1"/>
  <c r="S2000" i="12" s="1"/>
  <c r="W2000" i="12" s="1"/>
  <c r="AC2000" i="12" s="1"/>
  <c r="F2451" i="12"/>
  <c r="L2451" i="12" s="1"/>
  <c r="R2451" i="12" s="1"/>
  <c r="V2451" i="12" s="1"/>
  <c r="AB2451" i="12" s="1"/>
  <c r="F51" i="12"/>
  <c r="L51" i="12" s="1"/>
  <c r="R51" i="12" s="1"/>
  <c r="V51" i="12" s="1"/>
  <c r="AB51" i="12" s="1"/>
  <c r="G819" i="12"/>
  <c r="M819" i="12" s="1"/>
  <c r="S819" i="12" s="1"/>
  <c r="W819" i="12" s="1"/>
  <c r="AC819" i="12" s="1"/>
  <c r="F2000" i="12"/>
  <c r="L2000" i="12" s="1"/>
  <c r="R2000" i="12" s="1"/>
  <c r="V2000" i="12" s="1"/>
  <c r="AB2000" i="12" s="1"/>
  <c r="G828" i="12"/>
  <c r="M828" i="12" s="1"/>
  <c r="S828" i="12" s="1"/>
  <c r="W828" i="12" s="1"/>
  <c r="AC828" i="12" s="1"/>
  <c r="H2061" i="12"/>
  <c r="N2061" i="12" s="1"/>
  <c r="T2061" i="12" s="1"/>
  <c r="X2061" i="12" s="1"/>
  <c r="AD2061" i="12" s="1"/>
  <c r="H1103" i="12"/>
  <c r="N1103" i="12" s="1"/>
  <c r="T1103" i="12" s="1"/>
  <c r="X1103" i="12" s="1"/>
  <c r="AD1103" i="12" s="1"/>
  <c r="F254" i="12"/>
  <c r="L254" i="12" s="1"/>
  <c r="R254" i="12" s="1"/>
  <c r="V254" i="12" s="1"/>
  <c r="AB254" i="12" s="1"/>
  <c r="F828" i="12"/>
  <c r="L828" i="12" s="1"/>
  <c r="R828" i="12" s="1"/>
  <c r="V828" i="12" s="1"/>
  <c r="AB828" i="12" s="1"/>
  <c r="H2151" i="12"/>
  <c r="N2151" i="12" s="1"/>
  <c r="T2151" i="12" s="1"/>
  <c r="X2151" i="12" s="1"/>
  <c r="AD2151" i="12" s="1"/>
  <c r="F545" i="12"/>
  <c r="L545" i="12" s="1"/>
  <c r="R545" i="12" s="1"/>
  <c r="V545" i="12" s="1"/>
  <c r="AB545" i="12" s="1"/>
  <c r="F1941" i="12"/>
  <c r="L1941" i="12" s="1"/>
  <c r="R1941" i="12" s="1"/>
  <c r="V1941" i="12" s="1"/>
  <c r="AB1941" i="12" s="1"/>
  <c r="F819" i="12"/>
  <c r="L819" i="12" s="1"/>
  <c r="R819" i="12" s="1"/>
  <c r="V819" i="12" s="1"/>
  <c r="AB819" i="12" s="1"/>
  <c r="G1103" i="12"/>
  <c r="M1103" i="12" s="1"/>
  <c r="S1103" i="12" s="1"/>
  <c r="W1103" i="12" s="1"/>
  <c r="AC1103" i="12" s="1"/>
  <c r="F1905" i="12"/>
  <c r="L1905" i="12" s="1"/>
  <c r="R1905" i="12" s="1"/>
  <c r="V1905" i="12" s="1"/>
  <c r="AB1905" i="12" s="1"/>
  <c r="F1098" i="12"/>
  <c r="L1098" i="12" s="1"/>
  <c r="R1098" i="12" s="1"/>
  <c r="V1098" i="12" s="1"/>
  <c r="AB1098" i="12" s="1"/>
  <c r="G2015" i="12"/>
  <c r="M2015" i="12" s="1"/>
  <c r="S2015" i="12" s="1"/>
  <c r="W2015" i="12" s="1"/>
  <c r="AC2015" i="12" s="1"/>
  <c r="G1895" i="12"/>
  <c r="M1895" i="12" s="1"/>
  <c r="S1895" i="12" s="1"/>
  <c r="W1895" i="12" s="1"/>
  <c r="AC1895" i="12" s="1"/>
  <c r="G2044" i="12"/>
  <c r="M2044" i="12" s="1"/>
  <c r="S2044" i="12" s="1"/>
  <c r="W2044" i="12" s="1"/>
  <c r="AC2044" i="12" s="1"/>
  <c r="G180" i="12"/>
  <c r="M180" i="12" s="1"/>
  <c r="S180" i="12" s="1"/>
  <c r="W180" i="12" s="1"/>
  <c r="AC180" i="12" s="1"/>
  <c r="H1645" i="12"/>
  <c r="N1645" i="12" s="1"/>
  <c r="T1645" i="12" s="1"/>
  <c r="X1645" i="12" s="1"/>
  <c r="AD1645" i="12" s="1"/>
  <c r="F447" i="12"/>
  <c r="L447" i="12" s="1"/>
  <c r="R447" i="12" s="1"/>
  <c r="V447" i="12" s="1"/>
  <c r="AB447" i="12" s="1"/>
  <c r="F2483" i="12"/>
  <c r="L2483" i="12" s="1"/>
  <c r="R2483" i="12" s="1"/>
  <c r="V2483" i="12" s="1"/>
  <c r="AB2483" i="12" s="1"/>
  <c r="H2483" i="12"/>
  <c r="N2483" i="12" s="1"/>
  <c r="T2483" i="12" s="1"/>
  <c r="X2483" i="12" s="1"/>
  <c r="AD2483" i="12" s="1"/>
  <c r="G2142" i="12"/>
  <c r="M2142" i="12" s="1"/>
  <c r="S2142" i="12" s="1"/>
  <c r="W2142" i="12" s="1"/>
  <c r="AC2142" i="12" s="1"/>
  <c r="F1185" i="12"/>
  <c r="L1185" i="12" s="1"/>
  <c r="R1185" i="12" s="1"/>
  <c r="V1185" i="12" s="1"/>
  <c r="AB1185" i="12" s="1"/>
  <c r="G1979" i="12"/>
  <c r="M1979" i="12" s="1"/>
  <c r="S1979" i="12" s="1"/>
  <c r="W1979" i="12" s="1"/>
  <c r="AC1979" i="12" s="1"/>
  <c r="G1611" i="12"/>
  <c r="M1611" i="12" s="1"/>
  <c r="S1611" i="12" s="1"/>
  <c r="W1611" i="12" s="1"/>
  <c r="AC1611" i="12" s="1"/>
  <c r="G1205" i="12"/>
  <c r="M1205" i="12" s="1"/>
  <c r="S1205" i="12" s="1"/>
  <c r="W1205" i="12" s="1"/>
  <c r="AC1205" i="12" s="1"/>
  <c r="H1989" i="12"/>
  <c r="N1989" i="12" s="1"/>
  <c r="T1989" i="12" s="1"/>
  <c r="X1989" i="12" s="1"/>
  <c r="AD1989" i="12" s="1"/>
  <c r="F2328" i="12"/>
  <c r="L2328" i="12" s="1"/>
  <c r="R2328" i="12" s="1"/>
  <c r="V2328" i="12" s="1"/>
  <c r="AB2328" i="12" s="1"/>
  <c r="G1925" i="12"/>
  <c r="M1925" i="12" s="1"/>
  <c r="S1925" i="12" s="1"/>
  <c r="W1925" i="12" s="1"/>
  <c r="AC1925" i="12" s="1"/>
  <c r="F1620" i="12"/>
  <c r="L1620" i="12" s="1"/>
  <c r="R1620" i="12" s="1"/>
  <c r="V1620" i="12" s="1"/>
  <c r="AB1620" i="12" s="1"/>
  <c r="F1168" i="12"/>
  <c r="L1168" i="12" s="1"/>
  <c r="R1168" i="12" s="1"/>
  <c r="V1168" i="12" s="1"/>
  <c r="AB1168" i="12" s="1"/>
  <c r="H627" i="12"/>
  <c r="N627" i="12" s="1"/>
  <c r="T627" i="12" s="1"/>
  <c r="X627" i="12" s="1"/>
  <c r="AD627" i="12" s="1"/>
  <c r="F95" i="12"/>
  <c r="L95" i="12" s="1"/>
  <c r="R95" i="12" s="1"/>
  <c r="V95" i="12" s="1"/>
  <c r="AB95" i="12" s="1"/>
  <c r="F1886" i="12"/>
  <c r="L1886" i="12" s="1"/>
  <c r="R1886" i="12" s="1"/>
  <c r="V1886" i="12" s="1"/>
  <c r="AB1886" i="12" s="1"/>
  <c r="G1705" i="12"/>
  <c r="M1705" i="12" s="1"/>
  <c r="S1705" i="12" s="1"/>
  <c r="W1705" i="12" s="1"/>
  <c r="AC1705" i="12" s="1"/>
  <c r="H1576" i="12"/>
  <c r="N1576" i="12" s="1"/>
  <c r="T1576" i="12" s="1"/>
  <c r="X1576" i="12" s="1"/>
  <c r="AD1576" i="12" s="1"/>
  <c r="G360" i="12"/>
  <c r="M360" i="12" s="1"/>
  <c r="S360" i="12" s="1"/>
  <c r="W360" i="12" s="1"/>
  <c r="AC360" i="12" s="1"/>
  <c r="G2078" i="12"/>
  <c r="M2078" i="12" s="1"/>
  <c r="S2078" i="12" s="1"/>
  <c r="W2078" i="12" s="1"/>
  <c r="AC2078" i="12" s="1"/>
  <c r="H1984" i="12"/>
  <c r="N1984" i="12" s="1"/>
  <c r="T1984" i="12" s="1"/>
  <c r="X1984" i="12" s="1"/>
  <c r="AD1984" i="12" s="1"/>
  <c r="G1916" i="12"/>
  <c r="M1916" i="12" s="1"/>
  <c r="S1916" i="12" s="1"/>
  <c r="W1916" i="12" s="1"/>
  <c r="AC1916" i="12" s="1"/>
  <c r="F1688" i="12"/>
  <c r="L1688" i="12" s="1"/>
  <c r="R1688" i="12" s="1"/>
  <c r="V1688" i="12" s="1"/>
  <c r="AB1688" i="12" s="1"/>
  <c r="F1650" i="12"/>
  <c r="L1650" i="12" s="1"/>
  <c r="R1650" i="12" s="1"/>
  <c r="V1650" i="12" s="1"/>
  <c r="AB1650" i="12" s="1"/>
  <c r="H1620" i="12"/>
  <c r="N1620" i="12" s="1"/>
  <c r="T1620" i="12" s="1"/>
  <c r="X1620" i="12" s="1"/>
  <c r="AD1620" i="12" s="1"/>
  <c r="G1576" i="12"/>
  <c r="M1576" i="12" s="1"/>
  <c r="S1576" i="12" s="1"/>
  <c r="W1576" i="12" s="1"/>
  <c r="AC1576" i="12" s="1"/>
  <c r="H1185" i="12"/>
  <c r="N1185" i="12" s="1"/>
  <c r="T1185" i="12" s="1"/>
  <c r="X1185" i="12" s="1"/>
  <c r="AD1185" i="12" s="1"/>
  <c r="G447" i="12"/>
  <c r="M447" i="12" s="1"/>
  <c r="S447" i="12" s="1"/>
  <c r="W447" i="12" s="1"/>
  <c r="AC447" i="12" s="1"/>
  <c r="H158" i="12"/>
  <c r="N158" i="12" s="1"/>
  <c r="T158" i="12" s="1"/>
  <c r="X158" i="12" s="1"/>
  <c r="AD158" i="12" s="1"/>
  <c r="G90" i="12"/>
  <c r="M90" i="12" s="1"/>
  <c r="S90" i="12" s="1"/>
  <c r="W90" i="12" s="1"/>
  <c r="AC90" i="12" s="1"/>
  <c r="H1916" i="12"/>
  <c r="N1916" i="12" s="1"/>
  <c r="T1916" i="12" s="1"/>
  <c r="X1916" i="12" s="1"/>
  <c r="AD1916" i="12" s="1"/>
  <c r="G1605" i="12"/>
  <c r="M1605" i="12" s="1"/>
  <c r="S1605" i="12" s="1"/>
  <c r="W1605" i="12" s="1"/>
  <c r="AC1605" i="12" s="1"/>
  <c r="H1496" i="12"/>
  <c r="N1496" i="12" s="1"/>
  <c r="T1496" i="12" s="1"/>
  <c r="X1496" i="12" s="1"/>
  <c r="AD1496" i="12" s="1"/>
  <c r="H1886" i="12"/>
  <c r="N1886" i="12" s="1"/>
  <c r="T1886" i="12" s="1"/>
  <c r="X1886" i="12" s="1"/>
  <c r="AD1886" i="12" s="1"/>
  <c r="H1769" i="12"/>
  <c r="N1769" i="12" s="1"/>
  <c r="T1769" i="12" s="1"/>
  <c r="X1769" i="12" s="1"/>
  <c r="AD1769" i="12" s="1"/>
  <c r="G1661" i="12"/>
  <c r="M1661" i="12" s="1"/>
  <c r="S1661" i="12" s="1"/>
  <c r="W1661" i="12" s="1"/>
  <c r="AC1661" i="12" s="1"/>
  <c r="H1589" i="12"/>
  <c r="N1589" i="12" s="1"/>
  <c r="T1589" i="12" s="1"/>
  <c r="X1589" i="12" s="1"/>
  <c r="AD1589" i="12" s="1"/>
  <c r="H1232" i="12"/>
  <c r="N1232" i="12" s="1"/>
  <c r="T1232" i="12" s="1"/>
  <c r="X1232" i="12" s="1"/>
  <c r="AD1232" i="12" s="1"/>
  <c r="F909" i="12"/>
  <c r="L909" i="12" s="1"/>
  <c r="R909" i="12" s="1"/>
  <c r="V909" i="12" s="1"/>
  <c r="AB909" i="12" s="1"/>
  <c r="F90" i="12"/>
  <c r="L90" i="12" s="1"/>
  <c r="R90" i="12" s="1"/>
  <c r="V90" i="12" s="1"/>
  <c r="AB90" i="12" s="1"/>
  <c r="F865" i="12"/>
  <c r="L865" i="12" s="1"/>
  <c r="R865" i="12" s="1"/>
  <c r="V865" i="12" s="1"/>
  <c r="AB865" i="12" s="1"/>
  <c r="G528" i="12"/>
  <c r="M528" i="12" s="1"/>
  <c r="S528" i="12" s="1"/>
  <c r="W528" i="12" s="1"/>
  <c r="AC528" i="12" s="1"/>
  <c r="F1383" i="12"/>
  <c r="L1383" i="12" s="1"/>
  <c r="R1383" i="12" s="1"/>
  <c r="V1383" i="12" s="1"/>
  <c r="AB1383" i="12" s="1"/>
  <c r="H2355" i="12"/>
  <c r="N2355" i="12" s="1"/>
  <c r="T2355" i="12" s="1"/>
  <c r="X2355" i="12" s="1"/>
  <c r="AD2355" i="12" s="1"/>
  <c r="F168" i="12"/>
  <c r="L168" i="12" s="1"/>
  <c r="R168" i="12" s="1"/>
  <c r="V168" i="12" s="1"/>
  <c r="AB168" i="12" s="1"/>
  <c r="F2409" i="12"/>
  <c r="L2409" i="12" s="1"/>
  <c r="R2409" i="12" s="1"/>
  <c r="V2409" i="12" s="1"/>
  <c r="AB2409" i="12" s="1"/>
  <c r="F1112" i="12"/>
  <c r="L1112" i="12" s="1"/>
  <c r="R1112" i="12" s="1"/>
  <c r="V1112" i="12" s="1"/>
  <c r="AB1112" i="12" s="1"/>
  <c r="F601" i="12"/>
  <c r="L601" i="12" s="1"/>
  <c r="R601" i="12" s="1"/>
  <c r="V601" i="12" s="1"/>
  <c r="AB601" i="12" s="1"/>
  <c r="G168" i="12"/>
  <c r="M168" i="12" s="1"/>
  <c r="S168" i="12" s="1"/>
  <c r="W168" i="12" s="1"/>
  <c r="AC168" i="12" s="1"/>
  <c r="F1565" i="12"/>
  <c r="L1565" i="12" s="1"/>
  <c r="R1565" i="12" s="1"/>
  <c r="V1565" i="12" s="1"/>
  <c r="AB1565" i="12" s="1"/>
  <c r="F789" i="12"/>
  <c r="L789" i="12" s="1"/>
  <c r="R789" i="12" s="1"/>
  <c r="V789" i="12" s="1"/>
  <c r="AB789" i="12" s="1"/>
  <c r="F233" i="12"/>
  <c r="L233" i="12" s="1"/>
  <c r="R233" i="12" s="1"/>
  <c r="V233" i="12" s="1"/>
  <c r="AB233" i="12" s="1"/>
  <c r="F1666" i="12"/>
  <c r="L1666" i="12" s="1"/>
  <c r="R1666" i="12" s="1"/>
  <c r="V1666" i="12" s="1"/>
  <c r="AB1666" i="12" s="1"/>
  <c r="G1941" i="12"/>
  <c r="M1941" i="12" s="1"/>
  <c r="S1941" i="12" s="1"/>
  <c r="W1941" i="12" s="1"/>
  <c r="AC1941" i="12" s="1"/>
  <c r="F647" i="12"/>
  <c r="L647" i="12" s="1"/>
  <c r="R647" i="12" s="1"/>
  <c r="V647" i="12" s="1"/>
  <c r="AB647" i="12" s="1"/>
  <c r="F1756" i="12"/>
  <c r="L1756" i="12" s="1"/>
  <c r="R1756" i="12" s="1"/>
  <c r="V1756" i="12" s="1"/>
  <c r="AB1756" i="12" s="1"/>
  <c r="G2467" i="12"/>
  <c r="M2467" i="12" s="1"/>
  <c r="S2467" i="12" s="1"/>
  <c r="W2467" i="12" s="1"/>
  <c r="AC2467" i="12" s="1"/>
  <c r="H360" i="12"/>
  <c r="N360" i="12" s="1"/>
  <c r="T360" i="12" s="1"/>
  <c r="X360" i="12" s="1"/>
  <c r="AD360" i="12" s="1"/>
  <c r="F2371" i="12"/>
  <c r="L2371" i="12" s="1"/>
  <c r="R2371" i="12" s="1"/>
  <c r="V2371" i="12" s="1"/>
  <c r="AB2371" i="12" s="1"/>
  <c r="F1205" i="12"/>
  <c r="L1205" i="12" s="1"/>
  <c r="R1205" i="12" s="1"/>
  <c r="V1205" i="12" s="1"/>
  <c r="AB1205" i="12" s="1"/>
  <c r="H2350" i="12"/>
  <c r="N2350" i="12" s="1"/>
  <c r="T2350" i="12" s="1"/>
  <c r="X2350" i="12" s="1"/>
  <c r="AD2350" i="12" s="1"/>
  <c r="F1576" i="12"/>
  <c r="L1576" i="12" s="1"/>
  <c r="R1576" i="12" s="1"/>
  <c r="V1576" i="12" s="1"/>
  <c r="AB1576" i="12" s="1"/>
  <c r="F1496" i="12"/>
  <c r="L1496" i="12" s="1"/>
  <c r="R1496" i="12" s="1"/>
  <c r="V1496" i="12" s="1"/>
  <c r="AB1496" i="12" s="1"/>
  <c r="G1144" i="12"/>
  <c r="M1144" i="12" s="1"/>
  <c r="S1144" i="12" s="1"/>
  <c r="W1144" i="12" s="1"/>
  <c r="AC1144" i="12" s="1"/>
  <c r="G371" i="12"/>
  <c r="M371" i="12" s="1"/>
  <c r="S371" i="12" s="1"/>
  <c r="W371" i="12" s="1"/>
  <c r="AC371" i="12" s="1"/>
  <c r="F100" i="12"/>
  <c r="L100" i="12" s="1"/>
  <c r="R100" i="12" s="1"/>
  <c r="V100" i="12" s="1"/>
  <c r="AB100" i="12" s="1"/>
  <c r="H2015" i="12"/>
  <c r="N2015" i="12" s="1"/>
  <c r="T2015" i="12" s="1"/>
  <c r="X2015" i="12" s="1"/>
  <c r="AD2015" i="12" s="1"/>
  <c r="F570" i="12"/>
  <c r="L570" i="12" s="1"/>
  <c r="R570" i="12" s="1"/>
  <c r="V570" i="12" s="1"/>
  <c r="AB570" i="12" s="1"/>
  <c r="H189" i="12"/>
  <c r="N189" i="12" s="1"/>
  <c r="T189" i="12" s="1"/>
  <c r="X189" i="12" s="1"/>
  <c r="AD189" i="12" s="1"/>
  <c r="G131" i="12"/>
  <c r="M131" i="12" s="1"/>
  <c r="S131" i="12" s="1"/>
  <c r="W131" i="12" s="1"/>
  <c r="AC131" i="12" s="1"/>
  <c r="G1966" i="12"/>
  <c r="M1966" i="12" s="1"/>
  <c r="S1966" i="12" s="1"/>
  <c r="W1966" i="12" s="1"/>
  <c r="AC1966" i="12" s="1"/>
  <c r="F1910" i="12"/>
  <c r="L1910" i="12" s="1"/>
  <c r="R1910" i="12" s="1"/>
  <c r="V1910" i="12" s="1"/>
  <c r="AB1910" i="12" s="1"/>
  <c r="H1168" i="12"/>
  <c r="N1168" i="12" s="1"/>
  <c r="T1168" i="12" s="1"/>
  <c r="X1168" i="12" s="1"/>
  <c r="AD1168" i="12" s="1"/>
  <c r="G909" i="12"/>
  <c r="M909" i="12" s="1"/>
  <c r="S909" i="12" s="1"/>
  <c r="W909" i="12" s="1"/>
  <c r="AC909" i="12" s="1"/>
  <c r="H95" i="12"/>
  <c r="N95" i="12" s="1"/>
  <c r="T95" i="12" s="1"/>
  <c r="X95" i="12" s="1"/>
  <c r="AD95" i="12" s="1"/>
  <c r="G1631" i="12"/>
  <c r="M1631" i="12" s="1"/>
  <c r="S1631" i="12" s="1"/>
  <c r="W1631" i="12" s="1"/>
  <c r="AC1631" i="12" s="1"/>
  <c r="F1611" i="12"/>
  <c r="L1611" i="12" s="1"/>
  <c r="R1611" i="12" s="1"/>
  <c r="V1611" i="12" s="1"/>
  <c r="AB1611" i="12" s="1"/>
  <c r="H1528" i="12"/>
  <c r="N1528" i="12" s="1"/>
  <c r="T1528" i="12" s="1"/>
  <c r="X1528" i="12" s="1"/>
  <c r="AD1528" i="12" s="1"/>
  <c r="F1238" i="12"/>
  <c r="L1238" i="12" s="1"/>
  <c r="R1238" i="12" s="1"/>
  <c r="V1238" i="12" s="1"/>
  <c r="AB1238" i="12" s="1"/>
  <c r="G1168" i="12"/>
  <c r="M1168" i="12" s="1"/>
  <c r="S1168" i="12" s="1"/>
  <c r="W1168" i="12" s="1"/>
  <c r="AC1168" i="12" s="1"/>
  <c r="F328" i="12"/>
  <c r="L328" i="12" s="1"/>
  <c r="R328" i="12" s="1"/>
  <c r="V328" i="12" s="1"/>
  <c r="AB328" i="12" s="1"/>
  <c r="H140" i="12"/>
  <c r="N140" i="12" s="1"/>
  <c r="T140" i="12" s="1"/>
  <c r="X140" i="12" s="1"/>
  <c r="AD140" i="12" s="1"/>
  <c r="H1067" i="12"/>
  <c r="N1067" i="12" s="1"/>
  <c r="T1067" i="12" s="1"/>
  <c r="X1067" i="12" s="1"/>
  <c r="AD1067" i="12" s="1"/>
  <c r="H274" i="12"/>
  <c r="N274" i="12" s="1"/>
  <c r="T274" i="12" s="1"/>
  <c r="X274" i="12" s="1"/>
  <c r="AD274" i="12" s="1"/>
  <c r="H1006" i="12"/>
  <c r="N1006" i="12" s="1"/>
  <c r="T1006" i="12" s="1"/>
  <c r="X1006" i="12" s="1"/>
  <c r="AD1006" i="12" s="1"/>
  <c r="F452" i="12"/>
  <c r="L452" i="12" s="1"/>
  <c r="R452" i="12" s="1"/>
  <c r="V452" i="12" s="1"/>
  <c r="AB452" i="12" s="1"/>
  <c r="G2376" i="12"/>
  <c r="M2376" i="12" s="1"/>
  <c r="S2376" i="12" s="1"/>
  <c r="W2376" i="12" s="1"/>
  <c r="AC2376" i="12" s="1"/>
  <c r="G2350" i="12"/>
  <c r="M2350" i="12" s="1"/>
  <c r="S2350" i="12" s="1"/>
  <c r="W2350" i="12" s="1"/>
  <c r="AC2350" i="12" s="1"/>
  <c r="F1984" i="12"/>
  <c r="L1984" i="12" s="1"/>
  <c r="R1984" i="12" s="1"/>
  <c r="V1984" i="12" s="1"/>
  <c r="AB1984" i="12" s="1"/>
  <c r="G1769" i="12"/>
  <c r="M1769" i="12" s="1"/>
  <c r="S1769" i="12" s="1"/>
  <c r="W1769" i="12" s="1"/>
  <c r="AC1769" i="12" s="1"/>
  <c r="G1681" i="12"/>
  <c r="M1681" i="12" s="1"/>
  <c r="S1681" i="12" s="1"/>
  <c r="W1681" i="12" s="1"/>
  <c r="AC1681" i="12" s="1"/>
  <c r="G1098" i="12"/>
  <c r="M1098" i="12" s="1"/>
  <c r="S1098" i="12" s="1"/>
  <c r="W1098" i="12" s="1"/>
  <c r="AC1098" i="12" s="1"/>
  <c r="F1730" i="12"/>
  <c r="L1730" i="12" s="1"/>
  <c r="R1730" i="12" s="1"/>
  <c r="V1730" i="12" s="1"/>
  <c r="AB1730" i="12" s="1"/>
  <c r="G422" i="12"/>
  <c r="M422" i="12" s="1"/>
  <c r="S422" i="12" s="1"/>
  <c r="W422" i="12" s="1"/>
  <c r="AC422" i="12" s="1"/>
  <c r="G233" i="12"/>
  <c r="M233" i="12" s="1"/>
  <c r="S233" i="12" s="1"/>
  <c r="W233" i="12" s="1"/>
  <c r="AC233" i="12" s="1"/>
  <c r="H18" i="12"/>
  <c r="N18" i="12" s="1"/>
  <c r="T18" i="12" s="1"/>
  <c r="X18" i="12" s="1"/>
  <c r="AD18" i="12" s="1"/>
  <c r="G2355" i="12"/>
  <c r="M2355" i="12" s="1"/>
  <c r="S2355" i="12" s="1"/>
  <c r="W2355" i="12" s="1"/>
  <c r="AC2355" i="12" s="1"/>
  <c r="F1989" i="12"/>
  <c r="L1989" i="12" s="1"/>
  <c r="R1989" i="12" s="1"/>
  <c r="V1989" i="12" s="1"/>
  <c r="AB1989" i="12" s="1"/>
  <c r="F1645" i="12"/>
  <c r="L1645" i="12" s="1"/>
  <c r="R1645" i="12" s="1"/>
  <c r="V1645" i="12" s="1"/>
  <c r="AB1645" i="12" s="1"/>
  <c r="H909" i="12"/>
  <c r="N909" i="12" s="1"/>
  <c r="T909" i="12" s="1"/>
  <c r="X909" i="12" s="1"/>
  <c r="AD909" i="12" s="1"/>
  <c r="G189" i="12"/>
  <c r="M189" i="12" s="1"/>
  <c r="S189" i="12" s="1"/>
  <c r="W189" i="12" s="1"/>
  <c r="AC189" i="12" s="1"/>
  <c r="F131" i="12"/>
  <c r="L131" i="12" s="1"/>
  <c r="R131" i="12" s="1"/>
  <c r="V131" i="12" s="1"/>
  <c r="AB131" i="12" s="1"/>
  <c r="H1966" i="12"/>
  <c r="N1966" i="12" s="1"/>
  <c r="T1966" i="12" s="1"/>
  <c r="X1966" i="12" s="1"/>
  <c r="AD1966" i="12" s="1"/>
  <c r="G1905" i="12"/>
  <c r="M1905" i="12" s="1"/>
  <c r="S1905" i="12" s="1"/>
  <c r="W1905" i="12" s="1"/>
  <c r="AC1905" i="12" s="1"/>
  <c r="F1640" i="12"/>
  <c r="L1640" i="12" s="1"/>
  <c r="R1640" i="12" s="1"/>
  <c r="V1640" i="12" s="1"/>
  <c r="AB1640" i="12" s="1"/>
  <c r="H2078" i="12"/>
  <c r="N2078" i="12" s="1"/>
  <c r="T2078" i="12" s="1"/>
  <c r="X2078" i="12" s="1"/>
  <c r="AD2078" i="12" s="1"/>
  <c r="G1154" i="12"/>
  <c r="M1154" i="12" s="1"/>
  <c r="S1154" i="12" s="1"/>
  <c r="W1154" i="12" s="1"/>
  <c r="AC1154" i="12" s="1"/>
  <c r="F2032" i="12"/>
  <c r="L2032" i="12" s="1"/>
  <c r="R2032" i="12" s="1"/>
  <c r="V2032" i="12" s="1"/>
  <c r="AB2032" i="12" s="1"/>
  <c r="F1705" i="12"/>
  <c r="L1705" i="12" s="1"/>
  <c r="R1705" i="12" s="1"/>
  <c r="V1705" i="12" s="1"/>
  <c r="AB1705" i="12" s="1"/>
  <c r="G1513" i="12"/>
  <c r="M1513" i="12" s="1"/>
  <c r="S1513" i="12" s="1"/>
  <c r="W1513" i="12" s="1"/>
  <c r="AC1513" i="12" s="1"/>
  <c r="G1238" i="12"/>
  <c r="M1238" i="12" s="1"/>
  <c r="S1238" i="12" s="1"/>
  <c r="W1238" i="12" s="1"/>
  <c r="AC1238" i="12" s="1"/>
  <c r="H180" i="12"/>
  <c r="N180" i="12" s="1"/>
  <c r="T180" i="12" s="1"/>
  <c r="X180" i="12" s="1"/>
  <c r="AD180" i="12" s="1"/>
  <c r="H1895" i="12"/>
  <c r="N1895" i="12" s="1"/>
  <c r="T1895" i="12" s="1"/>
  <c r="X1895" i="12" s="1"/>
  <c r="AD1895" i="12" s="1"/>
  <c r="G1454" i="12"/>
  <c r="M1454" i="12" s="1"/>
  <c r="S1454" i="12" s="1"/>
  <c r="W1454" i="12" s="1"/>
  <c r="AC1454" i="12" s="1"/>
  <c r="F1149" i="12"/>
  <c r="L1149" i="12" s="1"/>
  <c r="R1149" i="12" s="1"/>
  <c r="V1149" i="12" s="1"/>
  <c r="AB1149" i="12" s="1"/>
  <c r="F2467" i="12"/>
  <c r="L2467" i="12" s="1"/>
  <c r="R2467" i="12" s="1"/>
  <c r="V2467" i="12" s="1"/>
  <c r="AB2467" i="12" s="1"/>
  <c r="F1935" i="12"/>
  <c r="L1935" i="12" s="1"/>
  <c r="R1935" i="12" s="1"/>
  <c r="V1935" i="12" s="1"/>
  <c r="AB1935" i="12" s="1"/>
  <c r="G95" i="12"/>
  <c r="M95" i="12" s="1"/>
  <c r="S95" i="12" s="1"/>
  <c r="W95" i="12" s="1"/>
  <c r="AC95" i="12" s="1"/>
  <c r="H168" i="12"/>
  <c r="N168" i="12" s="1"/>
  <c r="T168" i="12" s="1"/>
  <c r="X168" i="12" s="1"/>
  <c r="AD168" i="12" s="1"/>
  <c r="G1112" i="12"/>
  <c r="M1112" i="12" s="1"/>
  <c r="S1112" i="12" s="1"/>
  <c r="W1112" i="12" s="1"/>
  <c r="AC1112" i="12" s="1"/>
  <c r="H865" i="12"/>
  <c r="N865" i="12" s="1"/>
  <c r="T865" i="12" s="1"/>
  <c r="X865" i="12" s="1"/>
  <c r="AD865" i="12" s="1"/>
  <c r="F2376" i="12"/>
  <c r="L2376" i="12" s="1"/>
  <c r="R2376" i="12" s="1"/>
  <c r="V2376" i="12" s="1"/>
  <c r="AB2376" i="12" s="1"/>
  <c r="G601" i="12"/>
  <c r="M601" i="12" s="1"/>
  <c r="S601" i="12" s="1"/>
  <c r="W601" i="12" s="1"/>
  <c r="AC601" i="12" s="1"/>
  <c r="G2151" i="12"/>
  <c r="M2151" i="12" s="1"/>
  <c r="S2151" i="12" s="1"/>
  <c r="W2151" i="12" s="1"/>
  <c r="AC2151" i="12" s="1"/>
  <c r="G619" i="12"/>
  <c r="M619" i="12" s="1"/>
  <c r="S619" i="12" s="1"/>
  <c r="W619" i="12" s="1"/>
  <c r="AC619" i="12" s="1"/>
  <c r="H1666" i="12"/>
  <c r="N1666" i="12" s="1"/>
  <c r="T1666" i="12" s="1"/>
  <c r="X1666" i="12" s="1"/>
  <c r="AD1666" i="12" s="1"/>
  <c r="G38" i="12"/>
  <c r="M38" i="12" s="1"/>
  <c r="S38" i="12" s="1"/>
  <c r="W38" i="12" s="1"/>
  <c r="AC38" i="12" s="1"/>
  <c r="H2389" i="12"/>
  <c r="N2389" i="12" s="1"/>
  <c r="T2389" i="12" s="1"/>
  <c r="X2389" i="12" s="1"/>
  <c r="AD2389" i="12" s="1"/>
  <c r="G1989" i="12"/>
  <c r="M1989" i="12" s="1"/>
  <c r="S1989" i="12" s="1"/>
  <c r="W1989" i="12" s="1"/>
  <c r="AC1989" i="12" s="1"/>
  <c r="H1650" i="12"/>
  <c r="N1650" i="12" s="1"/>
  <c r="T1650" i="12" s="1"/>
  <c r="X1650" i="12" s="1"/>
  <c r="AD1650" i="12" s="1"/>
  <c r="H1205" i="12"/>
  <c r="N1205" i="12" s="1"/>
  <c r="T1205" i="12" s="1"/>
  <c r="X1205" i="12" s="1"/>
  <c r="AD1205" i="12" s="1"/>
  <c r="F180" i="12"/>
  <c r="L180" i="12" s="1"/>
  <c r="R180" i="12" s="1"/>
  <c r="V180" i="12" s="1"/>
  <c r="AB180" i="12" s="1"/>
  <c r="F2050" i="12"/>
  <c r="L2050" i="12" s="1"/>
  <c r="R2050" i="12" s="1"/>
  <c r="V2050" i="12" s="1"/>
  <c r="AB2050" i="12" s="1"/>
  <c r="H1611" i="12"/>
  <c r="N1611" i="12" s="1"/>
  <c r="T1611" i="12" s="1"/>
  <c r="X1611" i="12" s="1"/>
  <c r="AD1611" i="12" s="1"/>
  <c r="G1373" i="12"/>
  <c r="M1373" i="12" s="1"/>
  <c r="S1373" i="12" s="1"/>
  <c r="W1373" i="12" s="1"/>
  <c r="AC1373" i="12" s="1"/>
  <c r="H2328" i="12"/>
  <c r="N2328" i="12" s="1"/>
  <c r="T2328" i="12" s="1"/>
  <c r="X2328" i="12" s="1"/>
  <c r="AD2328" i="12" s="1"/>
  <c r="H2044" i="12"/>
  <c r="N2044" i="12" s="1"/>
  <c r="T2044" i="12" s="1"/>
  <c r="X2044" i="12" s="1"/>
  <c r="AD2044" i="12" s="1"/>
  <c r="H1961" i="12"/>
  <c r="N1961" i="12" s="1"/>
  <c r="T1961" i="12" s="1"/>
  <c r="X1961" i="12" s="1"/>
  <c r="AD1961" i="12" s="1"/>
  <c r="H1881" i="12"/>
  <c r="N1881" i="12" s="1"/>
  <c r="T1881" i="12" s="1"/>
  <c r="X1881" i="12" s="1"/>
  <c r="AD1881" i="12" s="1"/>
  <c r="F1154" i="12"/>
  <c r="L1154" i="12" s="1"/>
  <c r="R1154" i="12" s="1"/>
  <c r="V1154" i="12" s="1"/>
  <c r="AB1154" i="12" s="1"/>
  <c r="F627" i="12"/>
  <c r="L627" i="12" s="1"/>
  <c r="R627" i="12" s="1"/>
  <c r="V627" i="12" s="1"/>
  <c r="AB627" i="12" s="1"/>
  <c r="H1979" i="12"/>
  <c r="N1979" i="12" s="1"/>
  <c r="T1979" i="12" s="1"/>
  <c r="X1979" i="12" s="1"/>
  <c r="AD1979" i="12" s="1"/>
  <c r="F1528" i="12"/>
  <c r="L1528" i="12" s="1"/>
  <c r="R1528" i="12" s="1"/>
  <c r="V1528" i="12" s="1"/>
  <c r="AB1528" i="12" s="1"/>
  <c r="F2389" i="12"/>
  <c r="L2389" i="12" s="1"/>
  <c r="R2389" i="12" s="1"/>
  <c r="V2389" i="12" s="1"/>
  <c r="AB2389" i="12" s="1"/>
  <c r="G1227" i="12"/>
  <c r="M1227" i="12" s="1"/>
  <c r="S1227" i="12" s="1"/>
  <c r="W1227" i="12" s="1"/>
  <c r="AC1227" i="12" s="1"/>
  <c r="H1098" i="12"/>
  <c r="N1098" i="12" s="1"/>
  <c r="T1098" i="12" s="1"/>
  <c r="X1098" i="12" s="1"/>
  <c r="AD1098" i="12" s="1"/>
  <c r="H131" i="12"/>
  <c r="N131" i="12" s="1"/>
  <c r="T131" i="12" s="1"/>
  <c r="X131" i="12" s="1"/>
  <c r="AD131" i="12" s="1"/>
  <c r="F2394" i="12"/>
  <c r="L2394" i="12" s="1"/>
  <c r="R2394" i="12" s="1"/>
  <c r="V2394" i="12" s="1"/>
  <c r="AB2394" i="12" s="1"/>
  <c r="G865" i="12"/>
  <c r="M865" i="12" s="1"/>
  <c r="S865" i="12" s="1"/>
  <c r="W865" i="12" s="1"/>
  <c r="AC865" i="12" s="1"/>
  <c r="F439" i="12"/>
  <c r="L439" i="12" s="1"/>
  <c r="R439" i="12" s="1"/>
  <c r="V439" i="12" s="1"/>
  <c r="AB439" i="12" s="1"/>
  <c r="H1941" i="12"/>
  <c r="N1941" i="12" s="1"/>
  <c r="T1941" i="12" s="1"/>
  <c r="X1941" i="12" s="1"/>
  <c r="AD1941" i="12" s="1"/>
  <c r="F562" i="12"/>
  <c r="L562" i="12" s="1"/>
  <c r="R562" i="12" s="1"/>
  <c r="V562" i="12" s="1"/>
  <c r="AB562" i="12" s="1"/>
  <c r="H562" i="12"/>
  <c r="N562" i="12" s="1"/>
  <c r="T562" i="12" s="1"/>
  <c r="X562" i="12" s="1"/>
  <c r="AD562" i="12" s="1"/>
  <c r="H2020" i="12"/>
  <c r="N2020" i="12" s="1"/>
  <c r="T2020" i="12" s="1"/>
  <c r="X2020" i="12" s="1"/>
  <c r="AD2020" i="12" s="1"/>
  <c r="H828" i="12"/>
  <c r="N828" i="12" s="1"/>
  <c r="T828" i="12" s="1"/>
  <c r="X828" i="12" s="1"/>
  <c r="AD828" i="12" s="1"/>
  <c r="G328" i="12"/>
  <c r="M328" i="12" s="1"/>
  <c r="S328" i="12" s="1"/>
  <c r="W328" i="12" s="1"/>
  <c r="AC328" i="12" s="1"/>
  <c r="G2328" i="12"/>
  <c r="M2328" i="12" s="1"/>
  <c r="S2328" i="12" s="1"/>
  <c r="W2328" i="12" s="1"/>
  <c r="AC2328" i="12" s="1"/>
  <c r="F2078" i="12"/>
  <c r="L2078" i="12" s="1"/>
  <c r="R2078" i="12" s="1"/>
  <c r="V2078" i="12" s="1"/>
  <c r="AB2078" i="12" s="1"/>
  <c r="H1925" i="12"/>
  <c r="N1925" i="12" s="1"/>
  <c r="T1925" i="12" s="1"/>
  <c r="X1925" i="12" s="1"/>
  <c r="AD1925" i="12" s="1"/>
  <c r="G1832" i="12"/>
  <c r="M1832" i="12" s="1"/>
  <c r="S1832" i="12" s="1"/>
  <c r="W1832" i="12" s="1"/>
  <c r="AC1832" i="12" s="1"/>
  <c r="G1620" i="12"/>
  <c r="M1620" i="12" s="1"/>
  <c r="S1620" i="12" s="1"/>
  <c r="W1620" i="12" s="1"/>
  <c r="AC1620" i="12" s="1"/>
  <c r="G789" i="12"/>
  <c r="M789" i="12" s="1"/>
  <c r="S789" i="12" s="1"/>
  <c r="W789" i="12" s="1"/>
  <c r="AC789" i="12" s="1"/>
  <c r="G18" i="12"/>
  <c r="M18" i="12" s="1"/>
  <c r="S18" i="12" s="1"/>
  <c r="W18" i="12" s="1"/>
  <c r="AC18" i="12" s="1"/>
  <c r="H528" i="12"/>
  <c r="N528" i="12" s="1"/>
  <c r="T528" i="12" s="1"/>
  <c r="X528" i="12" s="1"/>
  <c r="AD528" i="12" s="1"/>
  <c r="G254" i="12"/>
  <c r="M254" i="12" s="1"/>
  <c r="S254" i="12" s="1"/>
  <c r="W254" i="12" s="1"/>
  <c r="AC254" i="12" s="1"/>
  <c r="G100" i="12"/>
  <c r="M100" i="12" s="1"/>
  <c r="S100" i="12" s="1"/>
  <c r="W100" i="12" s="1"/>
  <c r="AC100" i="12" s="1"/>
  <c r="G2061" i="12"/>
  <c r="M2061" i="12" s="1"/>
  <c r="S2061" i="12" s="1"/>
  <c r="W2061" i="12" s="1"/>
  <c r="AC2061" i="12" s="1"/>
  <c r="G2389" i="12"/>
  <c r="M2389" i="12" s="1"/>
  <c r="S2389" i="12" s="1"/>
  <c r="W2389" i="12" s="1"/>
  <c r="AC2389" i="12" s="1"/>
  <c r="F1961" i="12"/>
  <c r="L1961" i="12" s="1"/>
  <c r="R1961" i="12" s="1"/>
  <c r="V1961" i="12" s="1"/>
  <c r="AB1961" i="12" s="1"/>
  <c r="F1881" i="12"/>
  <c r="L1881" i="12" s="1"/>
  <c r="R1881" i="12" s="1"/>
  <c r="V1881" i="12" s="1"/>
  <c r="AB1881" i="12" s="1"/>
  <c r="H1605" i="12"/>
  <c r="N1605" i="12" s="1"/>
  <c r="T1605" i="12" s="1"/>
  <c r="X1605" i="12" s="1"/>
  <c r="AD1605" i="12" s="1"/>
  <c r="G1528" i="12"/>
  <c r="M1528" i="12" s="1"/>
  <c r="S1528" i="12" s="1"/>
  <c r="W1528" i="12" s="1"/>
  <c r="AC1528" i="12" s="1"/>
  <c r="F1144" i="12"/>
  <c r="L1144" i="12" s="1"/>
  <c r="R1144" i="12" s="1"/>
  <c r="V1144" i="12" s="1"/>
  <c r="AB1144" i="12" s="1"/>
  <c r="G1935" i="12"/>
  <c r="M1935" i="12" s="1"/>
  <c r="S1935" i="12" s="1"/>
  <c r="W1935" i="12" s="1"/>
  <c r="AC1935" i="12" s="1"/>
  <c r="H1227" i="12"/>
  <c r="N1227" i="12" s="1"/>
  <c r="T1227" i="12" s="1"/>
  <c r="X1227" i="12" s="1"/>
  <c r="AD1227" i="12" s="1"/>
  <c r="F360" i="12"/>
  <c r="L360" i="12" s="1"/>
  <c r="R360" i="12" s="1"/>
  <c r="V360" i="12" s="1"/>
  <c r="AB360" i="12" s="1"/>
  <c r="H1935" i="12"/>
  <c r="N1935" i="12" s="1"/>
  <c r="T1935" i="12" s="1"/>
  <c r="X1935" i="12" s="1"/>
  <c r="AD1935" i="12" s="1"/>
  <c r="F1368" i="12"/>
  <c r="L1368" i="12" s="1"/>
  <c r="R1368" i="12" s="1"/>
  <c r="V1368" i="12" s="1"/>
  <c r="AB1368" i="12" s="1"/>
  <c r="H2477" i="12"/>
  <c r="N2477" i="12" s="1"/>
  <c r="T2477" i="12" s="1"/>
  <c r="X2477" i="12" s="1"/>
  <c r="AD2477" i="12" s="1"/>
  <c r="G1961" i="12"/>
  <c r="M1961" i="12" s="1"/>
  <c r="S1961" i="12" s="1"/>
  <c r="W1961" i="12" s="1"/>
  <c r="AC1961" i="12" s="1"/>
  <c r="F1895" i="12"/>
  <c r="L1895" i="12" s="1"/>
  <c r="R1895" i="12" s="1"/>
  <c r="V1895" i="12" s="1"/>
  <c r="AB1895" i="12" s="1"/>
  <c r="F2061" i="12"/>
  <c r="L2061" i="12" s="1"/>
  <c r="R2061" i="12" s="1"/>
  <c r="V2061" i="12" s="1"/>
  <c r="AB2061" i="12" s="1"/>
  <c r="H789" i="12"/>
  <c r="N789" i="12" s="1"/>
  <c r="T789" i="12" s="1"/>
  <c r="X789" i="12" s="1"/>
  <c r="AD789" i="12" s="1"/>
  <c r="H1112" i="12"/>
  <c r="N1112" i="12" s="1"/>
  <c r="T1112" i="12" s="1"/>
  <c r="X1112" i="12" s="1"/>
  <c r="AD1112" i="12" s="1"/>
  <c r="H439" i="12"/>
  <c r="N439" i="12" s="1"/>
  <c r="T439" i="12" s="1"/>
  <c r="X439" i="12" s="1"/>
  <c r="AD439" i="12" s="1"/>
  <c r="G439" i="12"/>
  <c r="M439" i="12" s="1"/>
  <c r="S439" i="12" s="1"/>
  <c r="W439" i="12" s="1"/>
  <c r="AC439" i="12" s="1"/>
  <c r="G1383" i="12"/>
  <c r="M1383" i="12" s="1"/>
  <c r="S1383" i="12" s="1"/>
  <c r="W1383" i="12" s="1"/>
  <c r="AC1383" i="12" s="1"/>
  <c r="G647" i="12"/>
  <c r="M647" i="12" s="1"/>
  <c r="S647" i="12" s="1"/>
  <c r="W647" i="12" s="1"/>
  <c r="AC647" i="12" s="1"/>
  <c r="G810" i="12"/>
  <c r="M810" i="12" s="1"/>
  <c r="S810" i="12" s="1"/>
  <c r="W810" i="12" s="1"/>
  <c r="AC810" i="12" s="1"/>
  <c r="H452" i="12"/>
  <c r="N452" i="12" s="1"/>
  <c r="T452" i="12" s="1"/>
  <c r="X452" i="12" s="1"/>
  <c r="AD452" i="12" s="1"/>
  <c r="H1383" i="12"/>
  <c r="N1383" i="12" s="1"/>
  <c r="T1383" i="12" s="1"/>
  <c r="X1383" i="12" s="1"/>
  <c r="AD1383" i="12" s="1"/>
  <c r="H647" i="12"/>
  <c r="N647" i="12" s="1"/>
  <c r="T647" i="12" s="1"/>
  <c r="X647" i="12" s="1"/>
  <c r="AD647" i="12" s="1"/>
  <c r="H810" i="12"/>
  <c r="N810" i="12" s="1"/>
  <c r="T810" i="12" s="1"/>
  <c r="X810" i="12" s="1"/>
  <c r="AD810" i="12" s="1"/>
  <c r="G2482" i="12" l="1"/>
  <c r="M2482" i="12" s="1"/>
  <c r="S2482" i="12" s="1"/>
  <c r="W2482" i="12" s="1"/>
  <c r="AC2482" i="12" s="1"/>
  <c r="G1790" i="12"/>
  <c r="M1790" i="12" s="1"/>
  <c r="S1790" i="12" s="1"/>
  <c r="W1790" i="12" s="1"/>
  <c r="AC1790" i="12" s="1"/>
  <c r="M1791" i="12"/>
  <c r="S1791" i="12" s="1"/>
  <c r="W1791" i="12" s="1"/>
  <c r="AC1791" i="12" s="1"/>
  <c r="G734" i="12"/>
  <c r="M734" i="12" s="1"/>
  <c r="S734" i="12" s="1"/>
  <c r="W734" i="12" s="1"/>
  <c r="AC734" i="12" s="1"/>
  <c r="M735" i="12"/>
  <c r="S735" i="12" s="1"/>
  <c r="W735" i="12" s="1"/>
  <c r="AC735" i="12" s="1"/>
  <c r="G1729" i="12"/>
  <c r="M1729" i="12" s="1"/>
  <c r="S1729" i="12" s="1"/>
  <c r="W1729" i="12" s="1"/>
  <c r="AC1729" i="12" s="1"/>
  <c r="M1730" i="12"/>
  <c r="S1730" i="12" s="1"/>
  <c r="W1730" i="12" s="1"/>
  <c r="AC1730" i="12" s="1"/>
  <c r="H734" i="12"/>
  <c r="N734" i="12" s="1"/>
  <c r="T734" i="12" s="1"/>
  <c r="X734" i="12" s="1"/>
  <c r="AD734" i="12" s="1"/>
  <c r="N735" i="12"/>
  <c r="T735" i="12" s="1"/>
  <c r="X735" i="12" s="1"/>
  <c r="AD735" i="12" s="1"/>
  <c r="G297" i="12"/>
  <c r="M297" i="12" s="1"/>
  <c r="S297" i="12" s="1"/>
  <c r="W297" i="12" s="1"/>
  <c r="AC297" i="12" s="1"/>
  <c r="M298" i="12"/>
  <c r="S298" i="12" s="1"/>
  <c r="W298" i="12" s="1"/>
  <c r="AC298" i="12" s="1"/>
  <c r="F273" i="12"/>
  <c r="L273" i="12" s="1"/>
  <c r="R273" i="12" s="1"/>
  <c r="V273" i="12" s="1"/>
  <c r="AB273" i="12" s="1"/>
  <c r="L274" i="12"/>
  <c r="R274" i="12" s="1"/>
  <c r="V274" i="12" s="1"/>
  <c r="AB274" i="12" s="1"/>
  <c r="G1810" i="12"/>
  <c r="M1810" i="12" s="1"/>
  <c r="S1810" i="12" s="1"/>
  <c r="W1810" i="12" s="1"/>
  <c r="AC1810" i="12" s="1"/>
  <c r="M1811" i="12"/>
  <c r="S1811" i="12" s="1"/>
  <c r="W1811" i="12" s="1"/>
  <c r="AC1811" i="12" s="1"/>
  <c r="H1729" i="12"/>
  <c r="N1729" i="12" s="1"/>
  <c r="T1729" i="12" s="1"/>
  <c r="X1729" i="12" s="1"/>
  <c r="AD1729" i="12" s="1"/>
  <c r="N1730" i="12"/>
  <c r="T1730" i="12" s="1"/>
  <c r="X1730" i="12" s="1"/>
  <c r="AD1730" i="12" s="1"/>
  <c r="H1790" i="12"/>
  <c r="N1790" i="12" s="1"/>
  <c r="T1790" i="12" s="1"/>
  <c r="X1790" i="12" s="1"/>
  <c r="AD1790" i="12" s="1"/>
  <c r="H671" i="12"/>
  <c r="N671" i="12" s="1"/>
  <c r="T671" i="12" s="1"/>
  <c r="X671" i="12" s="1"/>
  <c r="AD671" i="12" s="1"/>
  <c r="G108" i="12"/>
  <c r="M108" i="12" s="1"/>
  <c r="S108" i="12" s="1"/>
  <c r="W108" i="12" s="1"/>
  <c r="AC108" i="12" s="1"/>
  <c r="G273" i="12"/>
  <c r="M273" i="12" s="1"/>
  <c r="S273" i="12" s="1"/>
  <c r="W273" i="12" s="1"/>
  <c r="AC273" i="12" s="1"/>
  <c r="F203" i="12"/>
  <c r="L203" i="12" s="1"/>
  <c r="R203" i="12" s="1"/>
  <c r="V203" i="12" s="1"/>
  <c r="AB203" i="12" s="1"/>
  <c r="G334" i="12"/>
  <c r="M334" i="12" s="1"/>
  <c r="S334" i="12" s="1"/>
  <c r="W334" i="12" s="1"/>
  <c r="AC334" i="12" s="1"/>
  <c r="G203" i="12"/>
  <c r="M203" i="12" s="1"/>
  <c r="S203" i="12" s="1"/>
  <c r="W203" i="12" s="1"/>
  <c r="AC203" i="12" s="1"/>
  <c r="F633" i="12"/>
  <c r="L633" i="12" s="1"/>
  <c r="R633" i="12" s="1"/>
  <c r="V633" i="12" s="1"/>
  <c r="AB633" i="12" s="1"/>
  <c r="F918" i="12"/>
  <c r="L918" i="12" s="1"/>
  <c r="R918" i="12" s="1"/>
  <c r="V918" i="12" s="1"/>
  <c r="AB918" i="12" s="1"/>
  <c r="F671" i="12"/>
  <c r="L671" i="12" s="1"/>
  <c r="R671" i="12" s="1"/>
  <c r="V671" i="12" s="1"/>
  <c r="AB671" i="12" s="1"/>
  <c r="F370" i="12"/>
  <c r="L370" i="12" s="1"/>
  <c r="R370" i="12" s="1"/>
  <c r="V370" i="12" s="1"/>
  <c r="AB370" i="12" s="1"/>
  <c r="H2370" i="12"/>
  <c r="N2370" i="12" s="1"/>
  <c r="T2370" i="12" s="1"/>
  <c r="X2370" i="12" s="1"/>
  <c r="AD2370" i="12" s="1"/>
  <c r="F2087" i="12"/>
  <c r="L2087" i="12" s="1"/>
  <c r="R2087" i="12" s="1"/>
  <c r="V2087" i="12" s="1"/>
  <c r="AB2087" i="12" s="1"/>
  <c r="H2087" i="12"/>
  <c r="N2087" i="12" s="1"/>
  <c r="T2087" i="12" s="1"/>
  <c r="X2087" i="12" s="1"/>
  <c r="AD2087" i="12" s="1"/>
  <c r="F765" i="12"/>
  <c r="L765" i="12" s="1"/>
  <c r="R765" i="12" s="1"/>
  <c r="V765" i="12" s="1"/>
  <c r="AB765" i="12" s="1"/>
  <c r="H297" i="12"/>
  <c r="N297" i="12" s="1"/>
  <c r="T297" i="12" s="1"/>
  <c r="X297" i="12" s="1"/>
  <c r="AD297" i="12" s="1"/>
  <c r="G2370" i="12"/>
  <c r="M2370" i="12" s="1"/>
  <c r="S2370" i="12" s="1"/>
  <c r="W2370" i="12" s="1"/>
  <c r="AC2370" i="12" s="1"/>
  <c r="H918" i="12"/>
  <c r="N918" i="12" s="1"/>
  <c r="T918" i="12" s="1"/>
  <c r="X918" i="12" s="1"/>
  <c r="AD918" i="12" s="1"/>
  <c r="G2087" i="12"/>
  <c r="M2087" i="12" s="1"/>
  <c r="S2087" i="12" s="1"/>
  <c r="W2087" i="12" s="1"/>
  <c r="AC2087" i="12" s="1"/>
  <c r="G671" i="12"/>
  <c r="M671" i="12" s="1"/>
  <c r="S671" i="12" s="1"/>
  <c r="W671" i="12" s="1"/>
  <c r="AC671" i="12" s="1"/>
  <c r="F108" i="12"/>
  <c r="L108" i="12" s="1"/>
  <c r="R108" i="12" s="1"/>
  <c r="V108" i="12" s="1"/>
  <c r="AB108" i="12" s="1"/>
  <c r="H370" i="12"/>
  <c r="N370" i="12" s="1"/>
  <c r="T370" i="12" s="1"/>
  <c r="X370" i="12" s="1"/>
  <c r="AD370" i="12" s="1"/>
  <c r="H232" i="12"/>
  <c r="N232" i="12" s="1"/>
  <c r="T232" i="12" s="1"/>
  <c r="X232" i="12" s="1"/>
  <c r="AD232" i="12" s="1"/>
  <c r="F232" i="12"/>
  <c r="L232" i="12" s="1"/>
  <c r="R232" i="12" s="1"/>
  <c r="V232" i="12" s="1"/>
  <c r="AB232" i="12" s="1"/>
  <c r="G765" i="12"/>
  <c r="M765" i="12" s="1"/>
  <c r="S765" i="12" s="1"/>
  <c r="W765" i="12" s="1"/>
  <c r="AC765" i="12" s="1"/>
  <c r="H334" i="12"/>
  <c r="N334" i="12" s="1"/>
  <c r="T334" i="12" s="1"/>
  <c r="X334" i="12" s="1"/>
  <c r="AD334" i="12" s="1"/>
  <c r="H633" i="12"/>
  <c r="N633" i="12" s="1"/>
  <c r="T633" i="12" s="1"/>
  <c r="X633" i="12" s="1"/>
  <c r="AD633" i="12" s="1"/>
  <c r="G918" i="12"/>
  <c r="M918" i="12" s="1"/>
  <c r="S918" i="12" s="1"/>
  <c r="W918" i="12" s="1"/>
  <c r="AC918" i="12" s="1"/>
  <c r="G633" i="12"/>
  <c r="M633" i="12" s="1"/>
  <c r="S633" i="12" s="1"/>
  <c r="W633" i="12" s="1"/>
  <c r="AC633" i="12" s="1"/>
  <c r="H108" i="12"/>
  <c r="N108" i="12" s="1"/>
  <c r="T108" i="12" s="1"/>
  <c r="X108" i="12" s="1"/>
  <c r="AD108" i="12" s="1"/>
  <c r="H765" i="12"/>
  <c r="N765" i="12" s="1"/>
  <c r="T765" i="12" s="1"/>
  <c r="X765" i="12" s="1"/>
  <c r="AD765" i="12" s="1"/>
  <c r="F1143" i="12"/>
  <c r="L1143" i="12" s="1"/>
  <c r="R1143" i="12" s="1"/>
  <c r="V1143" i="12" s="1"/>
  <c r="AB1143" i="12" s="1"/>
  <c r="F2049" i="12"/>
  <c r="L2049" i="12" s="1"/>
  <c r="R2049" i="12" s="1"/>
  <c r="V2049" i="12" s="1"/>
  <c r="AB2049" i="12" s="1"/>
  <c r="H1111" i="12"/>
  <c r="N1111" i="12" s="1"/>
  <c r="T1111" i="12" s="1"/>
  <c r="X1111" i="12" s="1"/>
  <c r="AD1111" i="12" s="1"/>
  <c r="G17" i="12"/>
  <c r="M17" i="12" s="1"/>
  <c r="S17" i="12" s="1"/>
  <c r="W17" i="12" s="1"/>
  <c r="AC17" i="12" s="1"/>
  <c r="H827" i="12"/>
  <c r="N827" i="12" s="1"/>
  <c r="T827" i="12" s="1"/>
  <c r="X827" i="12" s="1"/>
  <c r="AD827" i="12" s="1"/>
  <c r="H561" i="12"/>
  <c r="N561" i="12" s="1"/>
  <c r="T561" i="12" s="1"/>
  <c r="X561" i="12" s="1"/>
  <c r="AD561" i="12" s="1"/>
  <c r="H1940" i="12"/>
  <c r="N1940" i="12" s="1"/>
  <c r="T1940" i="12" s="1"/>
  <c r="X1940" i="12" s="1"/>
  <c r="AD1940" i="12" s="1"/>
  <c r="F2388" i="12"/>
  <c r="L2388" i="12" s="1"/>
  <c r="R2388" i="12" s="1"/>
  <c r="V2388" i="12" s="1"/>
  <c r="AB2388" i="12" s="1"/>
  <c r="H1610" i="12"/>
  <c r="N1610" i="12" s="1"/>
  <c r="T1610" i="12" s="1"/>
  <c r="X1610" i="12" s="1"/>
  <c r="AD1610" i="12" s="1"/>
  <c r="H2388" i="12"/>
  <c r="N2388" i="12" s="1"/>
  <c r="T2388" i="12" s="1"/>
  <c r="X2388" i="12" s="1"/>
  <c r="AD2388" i="12" s="1"/>
  <c r="F2370" i="12"/>
  <c r="L2370" i="12" s="1"/>
  <c r="R2370" i="12" s="1"/>
  <c r="V2370" i="12" s="1"/>
  <c r="AB2370" i="12" s="1"/>
  <c r="F2466" i="12"/>
  <c r="L2466" i="12" s="1"/>
  <c r="R2466" i="12" s="1"/>
  <c r="V2466" i="12" s="1"/>
  <c r="AB2466" i="12" s="1"/>
  <c r="G1426" i="12"/>
  <c r="M1426" i="12" s="1"/>
  <c r="S1426" i="12" s="1"/>
  <c r="W1426" i="12" s="1"/>
  <c r="AC1426" i="12" s="1"/>
  <c r="H2077" i="12"/>
  <c r="N2077" i="12" s="1"/>
  <c r="T2077" i="12" s="1"/>
  <c r="X2077" i="12" s="1"/>
  <c r="AD2077" i="12" s="1"/>
  <c r="F1978" i="12"/>
  <c r="L1978" i="12" s="1"/>
  <c r="R1978" i="12" s="1"/>
  <c r="V1978" i="12" s="1"/>
  <c r="AB1978" i="12" s="1"/>
  <c r="H273" i="12"/>
  <c r="N273" i="12" s="1"/>
  <c r="T273" i="12" s="1"/>
  <c r="X273" i="12" s="1"/>
  <c r="AD273" i="12" s="1"/>
  <c r="F89" i="12"/>
  <c r="L89" i="12" s="1"/>
  <c r="R89" i="12" s="1"/>
  <c r="V89" i="12" s="1"/>
  <c r="AB89" i="12" s="1"/>
  <c r="G1143" i="12"/>
  <c r="M1143" i="12" s="1"/>
  <c r="S1143" i="12" s="1"/>
  <c r="W1143" i="12" s="1"/>
  <c r="AC1143" i="12" s="1"/>
  <c r="G167" i="12"/>
  <c r="M167" i="12" s="1"/>
  <c r="S167" i="12" s="1"/>
  <c r="W167" i="12" s="1"/>
  <c r="AC167" i="12" s="1"/>
  <c r="G1660" i="12"/>
  <c r="M1660" i="12" s="1"/>
  <c r="S1660" i="12" s="1"/>
  <c r="W1660" i="12" s="1"/>
  <c r="AC1660" i="12" s="1"/>
  <c r="G1599" i="12"/>
  <c r="M1599" i="12" s="1"/>
  <c r="S1599" i="12" s="1"/>
  <c r="W1599" i="12" s="1"/>
  <c r="AC1599" i="12" s="1"/>
  <c r="G446" i="12"/>
  <c r="M446" i="12" s="1"/>
  <c r="S446" i="12" s="1"/>
  <c r="W446" i="12" s="1"/>
  <c r="AC446" i="12" s="1"/>
  <c r="F2482" i="12"/>
  <c r="L2482" i="12" s="1"/>
  <c r="R2482" i="12" s="1"/>
  <c r="V2482" i="12" s="1"/>
  <c r="AB2482" i="12" s="1"/>
  <c r="F1904" i="12"/>
  <c r="L1904" i="12" s="1"/>
  <c r="R1904" i="12" s="1"/>
  <c r="V1904" i="12" s="1"/>
  <c r="AB1904" i="12" s="1"/>
  <c r="G1097" i="12"/>
  <c r="M1097" i="12" s="1"/>
  <c r="S1097" i="12" s="1"/>
  <c r="W1097" i="12" s="1"/>
  <c r="AC1097" i="12" s="1"/>
  <c r="F1940" i="12"/>
  <c r="L1940" i="12" s="1"/>
  <c r="R1940" i="12" s="1"/>
  <c r="V1940" i="12" s="1"/>
  <c r="AB1940" i="12" s="1"/>
  <c r="G1495" i="12"/>
  <c r="M1495" i="12" s="1"/>
  <c r="S1495" i="12" s="1"/>
  <c r="W1495" i="12" s="1"/>
  <c r="AC1495" i="12" s="1"/>
  <c r="F1960" i="12"/>
  <c r="L1960" i="12" s="1"/>
  <c r="R1960" i="12" s="1"/>
  <c r="V1960" i="12" s="1"/>
  <c r="AB1960" i="12" s="1"/>
  <c r="G2049" i="12"/>
  <c r="M2049" i="12" s="1"/>
  <c r="S2049" i="12" s="1"/>
  <c r="W2049" i="12" s="1"/>
  <c r="AC2049" i="12" s="1"/>
  <c r="F334" i="12"/>
  <c r="L334" i="12" s="1"/>
  <c r="R334" i="12" s="1"/>
  <c r="V334" i="12" s="1"/>
  <c r="AB334" i="12" s="1"/>
  <c r="H1810" i="12"/>
  <c r="N1810" i="12" s="1"/>
  <c r="T1810" i="12" s="1"/>
  <c r="X1810" i="12" s="1"/>
  <c r="AD1810" i="12" s="1"/>
  <c r="G1061" i="12"/>
  <c r="M1061" i="12" s="1"/>
  <c r="S1061" i="12" s="1"/>
  <c r="W1061" i="12" s="1"/>
  <c r="AC1061" i="12" s="1"/>
  <c r="H327" i="12"/>
  <c r="N327" i="12" s="1"/>
  <c r="T327" i="12" s="1"/>
  <c r="X327" i="12" s="1"/>
  <c r="AD327" i="12" s="1"/>
  <c r="G1687" i="12"/>
  <c r="M1687" i="12" s="1"/>
  <c r="S1687" i="12" s="1"/>
  <c r="W1687" i="12" s="1"/>
  <c r="AC1687" i="12" s="1"/>
  <c r="H1687" i="12"/>
  <c r="N1687" i="12" s="1"/>
  <c r="T1687" i="12" s="1"/>
  <c r="X1687" i="12" s="1"/>
  <c r="AD1687" i="12" s="1"/>
  <c r="F1630" i="12"/>
  <c r="L1630" i="12" s="1"/>
  <c r="R1630" i="12" s="1"/>
  <c r="V1630" i="12" s="1"/>
  <c r="AB1630" i="12" s="1"/>
  <c r="F2077" i="12"/>
  <c r="L2077" i="12" s="1"/>
  <c r="R2077" i="12" s="1"/>
  <c r="V2077" i="12" s="1"/>
  <c r="AB2077" i="12" s="1"/>
  <c r="F1237" i="12"/>
  <c r="L1237" i="12" s="1"/>
  <c r="R1237" i="12" s="1"/>
  <c r="V1237" i="12" s="1"/>
  <c r="AB1237" i="12" s="1"/>
  <c r="H1167" i="12"/>
  <c r="N1167" i="12" s="1"/>
  <c r="T1167" i="12" s="1"/>
  <c r="X1167" i="12" s="1"/>
  <c r="AD1167" i="12" s="1"/>
  <c r="G1960" i="12"/>
  <c r="M1960" i="12" s="1"/>
  <c r="S1960" i="12" s="1"/>
  <c r="W1960" i="12" s="1"/>
  <c r="AC1960" i="12" s="1"/>
  <c r="F1495" i="12"/>
  <c r="L1495" i="12" s="1"/>
  <c r="R1495" i="12" s="1"/>
  <c r="V1495" i="12" s="1"/>
  <c r="AB1495" i="12" s="1"/>
  <c r="F1748" i="12"/>
  <c r="L1748" i="12" s="1"/>
  <c r="R1748" i="12" s="1"/>
  <c r="V1748" i="12" s="1"/>
  <c r="AB1748" i="12" s="1"/>
  <c r="H2349" i="12"/>
  <c r="N2349" i="12" s="1"/>
  <c r="T2349" i="12" s="1"/>
  <c r="X2349" i="12" s="1"/>
  <c r="AD2349" i="12" s="1"/>
  <c r="H1495" i="12"/>
  <c r="N1495" i="12" s="1"/>
  <c r="T1495" i="12" s="1"/>
  <c r="X1495" i="12" s="1"/>
  <c r="AD1495" i="12" s="1"/>
  <c r="H1915" i="12"/>
  <c r="N1915" i="12" s="1"/>
  <c r="T1915" i="12" s="1"/>
  <c r="X1915" i="12" s="1"/>
  <c r="AD1915" i="12" s="1"/>
  <c r="F1687" i="12"/>
  <c r="L1687" i="12" s="1"/>
  <c r="R1687" i="12" s="1"/>
  <c r="V1687" i="12" s="1"/>
  <c r="AB1687" i="12" s="1"/>
  <c r="G359" i="12"/>
  <c r="M359" i="12" s="1"/>
  <c r="S359" i="12" s="1"/>
  <c r="W359" i="12" s="1"/>
  <c r="AC359" i="12" s="1"/>
  <c r="F1167" i="12"/>
  <c r="L1167" i="12" s="1"/>
  <c r="R1167" i="12" s="1"/>
  <c r="V1167" i="12" s="1"/>
  <c r="AB1167" i="12" s="1"/>
  <c r="H1978" i="12"/>
  <c r="N1978" i="12" s="1"/>
  <c r="T1978" i="12" s="1"/>
  <c r="X1978" i="12" s="1"/>
  <c r="AD1978" i="12" s="1"/>
  <c r="G827" i="12"/>
  <c r="M827" i="12" s="1"/>
  <c r="S827" i="12" s="1"/>
  <c r="W827" i="12" s="1"/>
  <c r="AC827" i="12" s="1"/>
  <c r="F1790" i="12"/>
  <c r="L1790" i="12" s="1"/>
  <c r="R1790" i="12" s="1"/>
  <c r="V1790" i="12" s="1"/>
  <c r="AB1790" i="12" s="1"/>
  <c r="H1660" i="12"/>
  <c r="N1660" i="12" s="1"/>
  <c r="T1660" i="12" s="1"/>
  <c r="X1660" i="12" s="1"/>
  <c r="AD1660" i="12" s="1"/>
  <c r="F1660" i="12"/>
  <c r="L1660" i="12" s="1"/>
  <c r="R1660" i="12" s="1"/>
  <c r="V1660" i="12" s="1"/>
  <c r="AB1660" i="12" s="1"/>
  <c r="F1810" i="12"/>
  <c r="L1810" i="12" s="1"/>
  <c r="R1810" i="12" s="1"/>
  <c r="V1810" i="12" s="1"/>
  <c r="AB1810" i="12" s="1"/>
  <c r="F59" i="12"/>
  <c r="L59" i="12" s="1"/>
  <c r="R59" i="12" s="1"/>
  <c r="V59" i="12" s="1"/>
  <c r="AB59" i="12" s="1"/>
  <c r="H490" i="12"/>
  <c r="N490" i="12" s="1"/>
  <c r="T490" i="12" s="1"/>
  <c r="X490" i="12" s="1"/>
  <c r="AD490" i="12" s="1"/>
  <c r="F1831" i="12"/>
  <c r="L1831" i="12" s="1"/>
  <c r="R1831" i="12" s="1"/>
  <c r="V1831" i="12" s="1"/>
  <c r="AB1831" i="12" s="1"/>
  <c r="F297" i="12"/>
  <c r="L297" i="12" s="1"/>
  <c r="R297" i="12" s="1"/>
  <c r="V297" i="12" s="1"/>
  <c r="AB297" i="12" s="1"/>
  <c r="G59" i="12"/>
  <c r="M59" i="12" s="1"/>
  <c r="S59" i="12" s="1"/>
  <c r="W59" i="12" s="1"/>
  <c r="AC59" i="12" s="1"/>
  <c r="F17" i="12"/>
  <c r="L17" i="12" s="1"/>
  <c r="R17" i="12" s="1"/>
  <c r="V17" i="12" s="1"/>
  <c r="AB17" i="12" s="1"/>
  <c r="H203" i="12"/>
  <c r="N203" i="12" s="1"/>
  <c r="T203" i="12" s="1"/>
  <c r="X203" i="12" s="1"/>
  <c r="AD203" i="12" s="1"/>
  <c r="F1097" i="12"/>
  <c r="L1097" i="12" s="1"/>
  <c r="R1097" i="12" s="1"/>
  <c r="V1097" i="12" s="1"/>
  <c r="AB1097" i="12" s="1"/>
  <c r="H583" i="12"/>
  <c r="N583" i="12" s="1"/>
  <c r="T583" i="12" s="1"/>
  <c r="X583" i="12" s="1"/>
  <c r="AD583" i="12" s="1"/>
  <c r="G1831" i="12"/>
  <c r="M1831" i="12" s="1"/>
  <c r="S1831" i="12" s="1"/>
  <c r="W1831" i="12" s="1"/>
  <c r="AC1831" i="12" s="1"/>
  <c r="G1527" i="12"/>
  <c r="M1527" i="12" s="1"/>
  <c r="S1527" i="12" s="1"/>
  <c r="W1527" i="12" s="1"/>
  <c r="AC1527" i="12" s="1"/>
  <c r="G327" i="12"/>
  <c r="M327" i="12" s="1"/>
  <c r="S327" i="12" s="1"/>
  <c r="W327" i="12" s="1"/>
  <c r="AC327" i="12" s="1"/>
  <c r="G1111" i="12"/>
  <c r="M1111" i="12" s="1"/>
  <c r="S1111" i="12" s="1"/>
  <c r="W1111" i="12" s="1"/>
  <c r="AC1111" i="12" s="1"/>
  <c r="H1960" i="12"/>
  <c r="N1960" i="12" s="1"/>
  <c r="T1960" i="12" s="1"/>
  <c r="X1960" i="12" s="1"/>
  <c r="AD1960" i="12" s="1"/>
  <c r="F446" i="12"/>
  <c r="L446" i="12" s="1"/>
  <c r="R446" i="12" s="1"/>
  <c r="V446" i="12" s="1"/>
  <c r="AB446" i="12" s="1"/>
  <c r="F327" i="12"/>
  <c r="L327" i="12" s="1"/>
  <c r="R327" i="12" s="1"/>
  <c r="V327" i="12" s="1"/>
  <c r="AB327" i="12" s="1"/>
  <c r="G1940" i="12"/>
  <c r="M1940" i="12" s="1"/>
  <c r="S1940" i="12" s="1"/>
  <c r="W1940" i="12" s="1"/>
  <c r="AC1940" i="12" s="1"/>
  <c r="F864" i="12"/>
  <c r="L864" i="12" s="1"/>
  <c r="R864" i="12" s="1"/>
  <c r="V864" i="12" s="1"/>
  <c r="AB864" i="12" s="1"/>
  <c r="G1610" i="12"/>
  <c r="M1610" i="12" s="1"/>
  <c r="S1610" i="12" s="1"/>
  <c r="W1610" i="12" s="1"/>
  <c r="AC1610" i="12" s="1"/>
  <c r="H2482" i="12"/>
  <c r="N2482" i="12" s="1"/>
  <c r="T2482" i="12" s="1"/>
  <c r="X2482" i="12" s="1"/>
  <c r="AD2482" i="12" s="1"/>
  <c r="F544" i="12"/>
  <c r="L544" i="12" s="1"/>
  <c r="R544" i="12" s="1"/>
  <c r="V544" i="12" s="1"/>
  <c r="AB544" i="12" s="1"/>
  <c r="F827" i="12"/>
  <c r="L827" i="12" s="1"/>
  <c r="R827" i="12" s="1"/>
  <c r="V827" i="12" s="1"/>
  <c r="AB827" i="12" s="1"/>
  <c r="H1097" i="12"/>
  <c r="N1097" i="12" s="1"/>
  <c r="T1097" i="12" s="1"/>
  <c r="X1097" i="12" s="1"/>
  <c r="AD1097" i="12" s="1"/>
  <c r="F1915" i="12"/>
  <c r="L1915" i="12" s="1"/>
  <c r="R1915" i="12" s="1"/>
  <c r="V1915" i="12" s="1"/>
  <c r="AB1915" i="12" s="1"/>
  <c r="F1426" i="12"/>
  <c r="L1426" i="12" s="1"/>
  <c r="R1426" i="12" s="1"/>
  <c r="V1426" i="12" s="1"/>
  <c r="AB1426" i="12" s="1"/>
  <c r="H1831" i="12"/>
  <c r="N1831" i="12" s="1"/>
  <c r="T1831" i="12" s="1"/>
  <c r="X1831" i="12" s="1"/>
  <c r="AD1831" i="12" s="1"/>
  <c r="G1748" i="12"/>
  <c r="M1748" i="12" s="1"/>
  <c r="S1748" i="12" s="1"/>
  <c r="W1748" i="12" s="1"/>
  <c r="AC1748" i="12" s="1"/>
  <c r="H1630" i="12"/>
  <c r="N1630" i="12" s="1"/>
  <c r="T1630" i="12" s="1"/>
  <c r="X1630" i="12" s="1"/>
  <c r="AD1630" i="12" s="1"/>
  <c r="H1748" i="12"/>
  <c r="N1748" i="12" s="1"/>
  <c r="T1748" i="12" s="1"/>
  <c r="X1748" i="12" s="1"/>
  <c r="AD1748" i="12" s="1"/>
  <c r="G583" i="12"/>
  <c r="M583" i="12" s="1"/>
  <c r="S583" i="12" s="1"/>
  <c r="W583" i="12" s="1"/>
  <c r="AC583" i="12" s="1"/>
  <c r="G490" i="12"/>
  <c r="M490" i="12" s="1"/>
  <c r="S490" i="12" s="1"/>
  <c r="W490" i="12" s="1"/>
  <c r="AC490" i="12" s="1"/>
  <c r="H59" i="12"/>
  <c r="N59" i="12" s="1"/>
  <c r="T59" i="12" s="1"/>
  <c r="X59" i="12" s="1"/>
  <c r="AD59" i="12" s="1"/>
  <c r="H1999" i="12"/>
  <c r="N1999" i="12" s="1"/>
  <c r="T1999" i="12" s="1"/>
  <c r="X1999" i="12" s="1"/>
  <c r="AD1999" i="12" s="1"/>
  <c r="H2049" i="12"/>
  <c r="N2049" i="12" s="1"/>
  <c r="T2049" i="12" s="1"/>
  <c r="X2049" i="12" s="1"/>
  <c r="AD2049" i="12" s="1"/>
  <c r="H2466" i="12"/>
  <c r="N2466" i="12" s="1"/>
  <c r="T2466" i="12" s="1"/>
  <c r="X2466" i="12" s="1"/>
  <c r="AD2466" i="12" s="1"/>
  <c r="H1237" i="12"/>
  <c r="N1237" i="12" s="1"/>
  <c r="T1237" i="12" s="1"/>
  <c r="X1237" i="12" s="1"/>
  <c r="AD1237" i="12" s="1"/>
  <c r="H1426" i="12"/>
  <c r="N1426" i="12" s="1"/>
  <c r="T1426" i="12" s="1"/>
  <c r="X1426" i="12" s="1"/>
  <c r="AD1426" i="12" s="1"/>
  <c r="H1599" i="12"/>
  <c r="N1599" i="12" s="1"/>
  <c r="T1599" i="12" s="1"/>
  <c r="X1599" i="12" s="1"/>
  <c r="AD1599" i="12" s="1"/>
  <c r="G2060" i="12"/>
  <c r="M2060" i="12" s="1"/>
  <c r="S2060" i="12" s="1"/>
  <c r="W2060" i="12" s="1"/>
  <c r="AC2060" i="12" s="1"/>
  <c r="F1527" i="12"/>
  <c r="L1527" i="12" s="1"/>
  <c r="R1527" i="12" s="1"/>
  <c r="V1527" i="12" s="1"/>
  <c r="AB1527" i="12" s="1"/>
  <c r="G1978" i="12"/>
  <c r="M1978" i="12" s="1"/>
  <c r="S1978" i="12" s="1"/>
  <c r="W1978" i="12" s="1"/>
  <c r="AC1978" i="12" s="1"/>
  <c r="H864" i="12"/>
  <c r="N864" i="12" s="1"/>
  <c r="T864" i="12" s="1"/>
  <c r="X864" i="12" s="1"/>
  <c r="AD864" i="12" s="1"/>
  <c r="G1904" i="12"/>
  <c r="M1904" i="12" s="1"/>
  <c r="S1904" i="12" s="1"/>
  <c r="W1904" i="12" s="1"/>
  <c r="AC1904" i="12" s="1"/>
  <c r="H17" i="12"/>
  <c r="N17" i="12" s="1"/>
  <c r="T17" i="12" s="1"/>
  <c r="X17" i="12" s="1"/>
  <c r="AD17" i="12" s="1"/>
  <c r="F359" i="12"/>
  <c r="L359" i="12" s="1"/>
  <c r="R359" i="12" s="1"/>
  <c r="V359" i="12" s="1"/>
  <c r="AB359" i="12" s="1"/>
  <c r="F561" i="12"/>
  <c r="L561" i="12" s="1"/>
  <c r="R561" i="12" s="1"/>
  <c r="V561" i="12" s="1"/>
  <c r="AB561" i="12" s="1"/>
  <c r="G1237" i="12"/>
  <c r="M1237" i="12" s="1"/>
  <c r="S1237" i="12" s="1"/>
  <c r="W1237" i="12" s="1"/>
  <c r="AC1237" i="12" s="1"/>
  <c r="F1729" i="12"/>
  <c r="L1729" i="12" s="1"/>
  <c r="R1729" i="12" s="1"/>
  <c r="V1729" i="12" s="1"/>
  <c r="AB1729" i="12" s="1"/>
  <c r="G232" i="12"/>
  <c r="M232" i="12" s="1"/>
  <c r="S232" i="12" s="1"/>
  <c r="W232" i="12" s="1"/>
  <c r="AC232" i="12" s="1"/>
  <c r="G370" i="12"/>
  <c r="M370" i="12" s="1"/>
  <c r="S370" i="12" s="1"/>
  <c r="W370" i="12" s="1"/>
  <c r="AC370" i="12" s="1"/>
  <c r="F2060" i="12"/>
  <c r="L2060" i="12" s="1"/>
  <c r="R2060" i="12" s="1"/>
  <c r="V2060" i="12" s="1"/>
  <c r="AB2060" i="12" s="1"/>
  <c r="G2388" i="12"/>
  <c r="M2388" i="12" s="1"/>
  <c r="S2388" i="12" s="1"/>
  <c r="W2388" i="12" s="1"/>
  <c r="AC2388" i="12" s="1"/>
  <c r="G89" i="12"/>
  <c r="M89" i="12" s="1"/>
  <c r="S89" i="12" s="1"/>
  <c r="W89" i="12" s="1"/>
  <c r="AC89" i="12" s="1"/>
  <c r="G2327" i="12"/>
  <c r="M2327" i="12" s="1"/>
  <c r="S2327" i="12" s="1"/>
  <c r="W2327" i="12" s="1"/>
  <c r="AC2327" i="12" s="1"/>
  <c r="G864" i="12"/>
  <c r="M864" i="12" s="1"/>
  <c r="S864" i="12" s="1"/>
  <c r="W864" i="12" s="1"/>
  <c r="AC864" i="12" s="1"/>
  <c r="H2327" i="12"/>
  <c r="N2327" i="12" s="1"/>
  <c r="T2327" i="12" s="1"/>
  <c r="X2327" i="12" s="1"/>
  <c r="AD2327" i="12" s="1"/>
  <c r="H167" i="12"/>
  <c r="N167" i="12" s="1"/>
  <c r="T167" i="12" s="1"/>
  <c r="X167" i="12" s="1"/>
  <c r="AD167" i="12" s="1"/>
  <c r="G2349" i="12"/>
  <c r="M2349" i="12" s="1"/>
  <c r="S2349" i="12" s="1"/>
  <c r="W2349" i="12" s="1"/>
  <c r="AC2349" i="12" s="1"/>
  <c r="H1061" i="12"/>
  <c r="N1061" i="12" s="1"/>
  <c r="T1061" i="12" s="1"/>
  <c r="X1061" i="12" s="1"/>
  <c r="AD1061" i="12" s="1"/>
  <c r="G1167" i="12"/>
  <c r="M1167" i="12" s="1"/>
  <c r="S1167" i="12" s="1"/>
  <c r="W1167" i="12" s="1"/>
  <c r="AC1167" i="12" s="1"/>
  <c r="H1527" i="12"/>
  <c r="N1527" i="12" s="1"/>
  <c r="T1527" i="12" s="1"/>
  <c r="X1527" i="12" s="1"/>
  <c r="AD1527" i="12" s="1"/>
  <c r="G1630" i="12"/>
  <c r="M1630" i="12" s="1"/>
  <c r="S1630" i="12" s="1"/>
  <c r="W1630" i="12" s="1"/>
  <c r="AC1630" i="12" s="1"/>
  <c r="H359" i="12"/>
  <c r="N359" i="12" s="1"/>
  <c r="T359" i="12" s="1"/>
  <c r="X359" i="12" s="1"/>
  <c r="AD359" i="12" s="1"/>
  <c r="G2466" i="12"/>
  <c r="M2466" i="12" s="1"/>
  <c r="S2466" i="12" s="1"/>
  <c r="W2466" i="12" s="1"/>
  <c r="AC2466" i="12" s="1"/>
  <c r="F1111" i="12"/>
  <c r="L1111" i="12" s="1"/>
  <c r="R1111" i="12" s="1"/>
  <c r="V1111" i="12" s="1"/>
  <c r="AB1111" i="12" s="1"/>
  <c r="F167" i="12"/>
  <c r="L167" i="12" s="1"/>
  <c r="R167" i="12" s="1"/>
  <c r="V167" i="12" s="1"/>
  <c r="AB167" i="12" s="1"/>
  <c r="G1915" i="12"/>
  <c r="M1915" i="12" s="1"/>
  <c r="S1915" i="12" s="1"/>
  <c r="W1915" i="12" s="1"/>
  <c r="AC1915" i="12" s="1"/>
  <c r="G2077" i="12"/>
  <c r="M2077" i="12" s="1"/>
  <c r="S2077" i="12" s="1"/>
  <c r="W2077" i="12" s="1"/>
  <c r="AC2077" i="12" s="1"/>
  <c r="F1610" i="12"/>
  <c r="L1610" i="12" s="1"/>
  <c r="R1610" i="12" s="1"/>
  <c r="V1610" i="12" s="1"/>
  <c r="AB1610" i="12" s="1"/>
  <c r="F2327" i="12"/>
  <c r="L2327" i="12" s="1"/>
  <c r="R2327" i="12" s="1"/>
  <c r="V2327" i="12" s="1"/>
  <c r="AB2327" i="12" s="1"/>
  <c r="H2060" i="12"/>
  <c r="N2060" i="12" s="1"/>
  <c r="T2060" i="12" s="1"/>
  <c r="X2060" i="12" s="1"/>
  <c r="AD2060" i="12" s="1"/>
  <c r="F1999" i="12"/>
  <c r="L1999" i="12" s="1"/>
  <c r="R1999" i="12" s="1"/>
  <c r="V1999" i="12" s="1"/>
  <c r="AB1999" i="12" s="1"/>
  <c r="G1999" i="12"/>
  <c r="M1999" i="12" s="1"/>
  <c r="S1999" i="12" s="1"/>
  <c r="W1999" i="12" s="1"/>
  <c r="AC1999" i="12" s="1"/>
  <c r="G544" i="12"/>
  <c r="M544" i="12" s="1"/>
  <c r="S544" i="12" s="1"/>
  <c r="W544" i="12" s="1"/>
  <c r="AC544" i="12" s="1"/>
  <c r="H1143" i="12"/>
  <c r="N1143" i="12" s="1"/>
  <c r="T1143" i="12" s="1"/>
  <c r="X1143" i="12" s="1"/>
  <c r="AD1143" i="12" s="1"/>
  <c r="F1599" i="12"/>
  <c r="L1599" i="12" s="1"/>
  <c r="R1599" i="12" s="1"/>
  <c r="V1599" i="12" s="1"/>
  <c r="AB1599" i="12" s="1"/>
  <c r="F1061" i="12"/>
  <c r="L1061" i="12" s="1"/>
  <c r="R1061" i="12" s="1"/>
  <c r="V1061" i="12" s="1"/>
  <c r="AB1061" i="12" s="1"/>
  <c r="H544" i="12"/>
  <c r="N544" i="12" s="1"/>
  <c r="T544" i="12" s="1"/>
  <c r="X544" i="12" s="1"/>
  <c r="AD544" i="12" s="1"/>
  <c r="F583" i="12"/>
  <c r="L583" i="12" s="1"/>
  <c r="R583" i="12" s="1"/>
  <c r="V583" i="12" s="1"/>
  <c r="AB583" i="12" s="1"/>
  <c r="G561" i="12"/>
  <c r="M561" i="12" s="1"/>
  <c r="S561" i="12" s="1"/>
  <c r="W561" i="12" s="1"/>
  <c r="AC561" i="12" s="1"/>
  <c r="H89" i="12"/>
  <c r="N89" i="12" s="1"/>
  <c r="T89" i="12" s="1"/>
  <c r="X89" i="12" s="1"/>
  <c r="AD89" i="12" s="1"/>
  <c r="F2349" i="12"/>
  <c r="L2349" i="12" s="1"/>
  <c r="R2349" i="12" s="1"/>
  <c r="V2349" i="12" s="1"/>
  <c r="AB2349" i="12" s="1"/>
  <c r="H1904" i="12"/>
  <c r="N1904" i="12" s="1"/>
  <c r="T1904" i="12" s="1"/>
  <c r="X1904" i="12" s="1"/>
  <c r="AD1904" i="12" s="1"/>
  <c r="F734" i="12"/>
  <c r="L734" i="12" s="1"/>
  <c r="R734" i="12" s="1"/>
  <c r="V734" i="12" s="1"/>
  <c r="AB734" i="12" s="1"/>
  <c r="F490" i="12"/>
  <c r="L490" i="12" s="1"/>
  <c r="R490" i="12" s="1"/>
  <c r="V490" i="12" s="1"/>
  <c r="AB490" i="12" s="1"/>
  <c r="H446" i="12"/>
  <c r="N446" i="12" s="1"/>
  <c r="T446" i="12" s="1"/>
  <c r="X446" i="12" s="1"/>
  <c r="AD446" i="12" s="1"/>
  <c r="AE1235" i="12"/>
  <c r="AE1234" i="12" s="1"/>
  <c r="AE1233" i="12" s="1"/>
  <c r="AE1232" i="12" s="1"/>
  <c r="G1789" i="12" l="1"/>
  <c r="M1789" i="12" s="1"/>
  <c r="S1789" i="12" s="1"/>
  <c r="W1789" i="12" s="1"/>
  <c r="AC1789" i="12" s="1"/>
  <c r="H1789" i="12"/>
  <c r="N1789" i="12" s="1"/>
  <c r="T1789" i="12" s="1"/>
  <c r="X1789" i="12" s="1"/>
  <c r="AD1789" i="12" s="1"/>
  <c r="G333" i="12"/>
  <c r="M333" i="12" s="1"/>
  <c r="S333" i="12" s="1"/>
  <c r="W333" i="12" s="1"/>
  <c r="AC333" i="12" s="1"/>
  <c r="G632" i="12"/>
  <c r="M632" i="12" s="1"/>
  <c r="S632" i="12" s="1"/>
  <c r="W632" i="12" s="1"/>
  <c r="AC632" i="12" s="1"/>
  <c r="G863" i="12"/>
  <c r="M863" i="12" s="1"/>
  <c r="S863" i="12" s="1"/>
  <c r="W863" i="12" s="1"/>
  <c r="AC863" i="12" s="1"/>
  <c r="H202" i="12"/>
  <c r="N202" i="12" s="1"/>
  <c r="T202" i="12" s="1"/>
  <c r="X202" i="12" s="1"/>
  <c r="AD202" i="12" s="1"/>
  <c r="G202" i="12"/>
  <c r="M202" i="12" s="1"/>
  <c r="S202" i="12" s="1"/>
  <c r="W202" i="12" s="1"/>
  <c r="AC202" i="12" s="1"/>
  <c r="F632" i="12"/>
  <c r="L632" i="12" s="1"/>
  <c r="R632" i="12" s="1"/>
  <c r="V632" i="12" s="1"/>
  <c r="AB632" i="12" s="1"/>
  <c r="G88" i="12"/>
  <c r="M88" i="12" s="1"/>
  <c r="S88" i="12" s="1"/>
  <c r="W88" i="12" s="1"/>
  <c r="AC88" i="12" s="1"/>
  <c r="H863" i="12"/>
  <c r="N863" i="12" s="1"/>
  <c r="T863" i="12" s="1"/>
  <c r="X863" i="12" s="1"/>
  <c r="AD863" i="12" s="1"/>
  <c r="H333" i="12"/>
  <c r="N333" i="12" s="1"/>
  <c r="T333" i="12" s="1"/>
  <c r="X333" i="12" s="1"/>
  <c r="AD333" i="12" s="1"/>
  <c r="G1166" i="12"/>
  <c r="M1166" i="12" s="1"/>
  <c r="S1166" i="12" s="1"/>
  <c r="W1166" i="12" s="1"/>
  <c r="AC1166" i="12" s="1"/>
  <c r="H1526" i="12"/>
  <c r="N1526" i="12" s="1"/>
  <c r="T1526" i="12" s="1"/>
  <c r="X1526" i="12" s="1"/>
  <c r="AD1526" i="12" s="1"/>
  <c r="H2059" i="12"/>
  <c r="N2059" i="12" s="1"/>
  <c r="T2059" i="12" s="1"/>
  <c r="X2059" i="12" s="1"/>
  <c r="AD2059" i="12" s="1"/>
  <c r="F2059" i="12"/>
  <c r="L2059" i="12" s="1"/>
  <c r="R2059" i="12" s="1"/>
  <c r="V2059" i="12" s="1"/>
  <c r="AB2059" i="12" s="1"/>
  <c r="F88" i="12"/>
  <c r="L88" i="12" s="1"/>
  <c r="R88" i="12" s="1"/>
  <c r="V88" i="12" s="1"/>
  <c r="AB88" i="12" s="1"/>
  <c r="G2059" i="12"/>
  <c r="M2059" i="12" s="1"/>
  <c r="S2059" i="12" s="1"/>
  <c r="W2059" i="12" s="1"/>
  <c r="AC2059" i="12" s="1"/>
  <c r="G1629" i="12"/>
  <c r="M1629" i="12" s="1"/>
  <c r="S1629" i="12" s="1"/>
  <c r="W1629" i="12" s="1"/>
  <c r="AC1629" i="12" s="1"/>
  <c r="G16" i="12"/>
  <c r="M16" i="12" s="1"/>
  <c r="S16" i="12" s="1"/>
  <c r="W16" i="12" s="1"/>
  <c r="AC16" i="12" s="1"/>
  <c r="F1096" i="12"/>
  <c r="L1096" i="12" s="1"/>
  <c r="R1096" i="12" s="1"/>
  <c r="V1096" i="12" s="1"/>
  <c r="AB1096" i="12" s="1"/>
  <c r="G369" i="12"/>
  <c r="M369" i="12" s="1"/>
  <c r="S369" i="12" s="1"/>
  <c r="W369" i="12" s="1"/>
  <c r="AC369" i="12" s="1"/>
  <c r="H16" i="12"/>
  <c r="N16" i="12" s="1"/>
  <c r="T16" i="12" s="1"/>
  <c r="X16" i="12" s="1"/>
  <c r="AD16" i="12" s="1"/>
  <c r="F1526" i="12"/>
  <c r="L1526" i="12" s="1"/>
  <c r="R1526" i="12" s="1"/>
  <c r="V1526" i="12" s="1"/>
  <c r="AB1526" i="12" s="1"/>
  <c r="F1425" i="12"/>
  <c r="L1425" i="12" s="1"/>
  <c r="R1425" i="12" s="1"/>
  <c r="V1425" i="12" s="1"/>
  <c r="AB1425" i="12" s="1"/>
  <c r="G1526" i="12"/>
  <c r="M1526" i="12" s="1"/>
  <c r="S1526" i="12" s="1"/>
  <c r="W1526" i="12" s="1"/>
  <c r="AC1526" i="12" s="1"/>
  <c r="F16" i="12"/>
  <c r="H1629" i="12"/>
  <c r="N1629" i="12" s="1"/>
  <c r="T1629" i="12" s="1"/>
  <c r="X1629" i="12" s="1"/>
  <c r="AD1629" i="12" s="1"/>
  <c r="F1166" i="12"/>
  <c r="L1166" i="12" s="1"/>
  <c r="R1166" i="12" s="1"/>
  <c r="V1166" i="12" s="1"/>
  <c r="AB1166" i="12" s="1"/>
  <c r="F1686" i="12"/>
  <c r="L1686" i="12" s="1"/>
  <c r="R1686" i="12" s="1"/>
  <c r="V1686" i="12" s="1"/>
  <c r="AB1686" i="12" s="1"/>
  <c r="G1686" i="12"/>
  <c r="M1686" i="12" s="1"/>
  <c r="S1686" i="12" s="1"/>
  <c r="W1686" i="12" s="1"/>
  <c r="AC1686" i="12" s="1"/>
  <c r="F333" i="12"/>
  <c r="L333" i="12" s="1"/>
  <c r="R333" i="12" s="1"/>
  <c r="V333" i="12" s="1"/>
  <c r="AB333" i="12" s="1"/>
  <c r="F202" i="12"/>
  <c r="L202" i="12" s="1"/>
  <c r="R202" i="12" s="1"/>
  <c r="V202" i="12" s="1"/>
  <c r="AB202" i="12" s="1"/>
  <c r="F1998" i="12"/>
  <c r="L1998" i="12" s="1"/>
  <c r="R1998" i="12" s="1"/>
  <c r="V1998" i="12" s="1"/>
  <c r="AB1998" i="12" s="1"/>
  <c r="F1598" i="12"/>
  <c r="L1598" i="12" s="1"/>
  <c r="R1598" i="12" s="1"/>
  <c r="V1598" i="12" s="1"/>
  <c r="AB1598" i="12" s="1"/>
  <c r="H1598" i="12"/>
  <c r="N1598" i="12" s="1"/>
  <c r="T1598" i="12" s="1"/>
  <c r="X1598" i="12" s="1"/>
  <c r="AD1598" i="12" s="1"/>
  <c r="H1096" i="12"/>
  <c r="N1096" i="12" s="1"/>
  <c r="T1096" i="12" s="1"/>
  <c r="X1096" i="12" s="1"/>
  <c r="AD1096" i="12" s="1"/>
  <c r="F369" i="12"/>
  <c r="L369" i="12" s="1"/>
  <c r="R369" i="12" s="1"/>
  <c r="V369" i="12" s="1"/>
  <c r="AB369" i="12" s="1"/>
  <c r="F863" i="12"/>
  <c r="L863" i="12" s="1"/>
  <c r="R863" i="12" s="1"/>
  <c r="V863" i="12" s="1"/>
  <c r="AB863" i="12" s="1"/>
  <c r="H489" i="12"/>
  <c r="N489" i="12" s="1"/>
  <c r="T489" i="12" s="1"/>
  <c r="X489" i="12" s="1"/>
  <c r="AD489" i="12" s="1"/>
  <c r="F1789" i="12"/>
  <c r="L1789" i="12" s="1"/>
  <c r="R1789" i="12" s="1"/>
  <c r="V1789" i="12" s="1"/>
  <c r="AB1789" i="12" s="1"/>
  <c r="G1425" i="12"/>
  <c r="M1425" i="12" s="1"/>
  <c r="S1425" i="12" s="1"/>
  <c r="W1425" i="12" s="1"/>
  <c r="AC1425" i="12" s="1"/>
  <c r="F489" i="12"/>
  <c r="L489" i="12" s="1"/>
  <c r="R489" i="12" s="1"/>
  <c r="V489" i="12" s="1"/>
  <c r="AB489" i="12" s="1"/>
  <c r="H88" i="12"/>
  <c r="N88" i="12" s="1"/>
  <c r="T88" i="12" s="1"/>
  <c r="X88" i="12" s="1"/>
  <c r="AD88" i="12" s="1"/>
  <c r="G1998" i="12"/>
  <c r="M1998" i="12" s="1"/>
  <c r="S1998" i="12" s="1"/>
  <c r="W1998" i="12" s="1"/>
  <c r="AC1998" i="12" s="1"/>
  <c r="H1425" i="12"/>
  <c r="N1425" i="12" s="1"/>
  <c r="T1425" i="12" s="1"/>
  <c r="X1425" i="12" s="1"/>
  <c r="AD1425" i="12" s="1"/>
  <c r="H1998" i="12"/>
  <c r="N1998" i="12" s="1"/>
  <c r="T1998" i="12" s="1"/>
  <c r="X1998" i="12" s="1"/>
  <c r="AD1998" i="12" s="1"/>
  <c r="G489" i="12"/>
  <c r="M489" i="12" s="1"/>
  <c r="S489" i="12" s="1"/>
  <c r="W489" i="12" s="1"/>
  <c r="AC489" i="12" s="1"/>
  <c r="H1830" i="12"/>
  <c r="N1830" i="12" s="1"/>
  <c r="T1830" i="12" s="1"/>
  <c r="X1830" i="12" s="1"/>
  <c r="AD1830" i="12" s="1"/>
  <c r="G1830" i="12"/>
  <c r="M1830" i="12" s="1"/>
  <c r="S1830" i="12" s="1"/>
  <c r="W1830" i="12" s="1"/>
  <c r="AC1830" i="12" s="1"/>
  <c r="F1830" i="12"/>
  <c r="L1830" i="12" s="1"/>
  <c r="R1830" i="12" s="1"/>
  <c r="V1830" i="12" s="1"/>
  <c r="AB1830" i="12" s="1"/>
  <c r="F1629" i="12"/>
  <c r="L1629" i="12" s="1"/>
  <c r="R1629" i="12" s="1"/>
  <c r="V1629" i="12" s="1"/>
  <c r="AB1629" i="12" s="1"/>
  <c r="H1166" i="12"/>
  <c r="N1166" i="12" s="1"/>
  <c r="T1166" i="12" s="1"/>
  <c r="X1166" i="12" s="1"/>
  <c r="AD1166" i="12" s="1"/>
  <c r="H1686" i="12"/>
  <c r="N1686" i="12" s="1"/>
  <c r="T1686" i="12" s="1"/>
  <c r="X1686" i="12" s="1"/>
  <c r="AD1686" i="12" s="1"/>
  <c r="G1096" i="12"/>
  <c r="M1096" i="12" s="1"/>
  <c r="S1096" i="12" s="1"/>
  <c r="W1096" i="12" s="1"/>
  <c r="AC1096" i="12" s="1"/>
  <c r="G1598" i="12"/>
  <c r="M1598" i="12" s="1"/>
  <c r="S1598" i="12" s="1"/>
  <c r="W1598" i="12" s="1"/>
  <c r="AC1598" i="12" s="1"/>
  <c r="H632" i="12"/>
  <c r="N632" i="12" s="1"/>
  <c r="T632" i="12" s="1"/>
  <c r="X632" i="12" s="1"/>
  <c r="AD632" i="12" s="1"/>
  <c r="H369" i="12"/>
  <c r="N369" i="12" s="1"/>
  <c r="T369" i="12" s="1"/>
  <c r="X369" i="12" s="1"/>
  <c r="AD369" i="12" s="1"/>
  <c r="AE1992" i="12"/>
  <c r="AE1991" i="12" s="1"/>
  <c r="AE1990" i="12" s="1"/>
  <c r="AE1996" i="12"/>
  <c r="AE1995" i="12" s="1"/>
  <c r="AE1994" i="12" s="1"/>
  <c r="G2495" i="12" l="1"/>
  <c r="L16" i="12"/>
  <c r="R16" i="12" s="1"/>
  <c r="V16" i="12" s="1"/>
  <c r="AB16" i="12" s="1"/>
  <c r="F2495" i="12"/>
  <c r="L2495" i="12" s="1"/>
  <c r="R2495" i="12" s="1"/>
  <c r="V2495" i="12" s="1"/>
  <c r="AB2495" i="12" s="1"/>
  <c r="H2495" i="12"/>
  <c r="N2495" i="12" s="1"/>
  <c r="T2495" i="12" s="1"/>
  <c r="X2495" i="12" s="1"/>
  <c r="AD2495" i="12" s="1"/>
  <c r="AE1989" i="12"/>
  <c r="G2499" i="12" l="1"/>
  <c r="M2495" i="12"/>
  <c r="S2495" i="12" s="1"/>
  <c r="W2495" i="12" s="1"/>
  <c r="AC2495" i="12" s="1"/>
  <c r="F2499" i="12"/>
  <c r="H2499" i="12"/>
  <c r="AE1037" i="12"/>
  <c r="AE1036" i="12" s="1"/>
  <c r="AE1035" i="12" s="1"/>
  <c r="AE1033" i="12"/>
  <c r="AE1032" i="12" s="1"/>
  <c r="AE1031" i="12" s="1"/>
  <c r="AE958" i="12"/>
  <c r="AE957" i="12" s="1"/>
  <c r="AE956" i="12" s="1"/>
  <c r="AE1269" i="12" l="1"/>
  <c r="AE1268" i="12" s="1"/>
  <c r="AE1267" i="12" s="1"/>
  <c r="AE1273" i="12"/>
  <c r="AE1272" i="12" s="1"/>
  <c r="AE1271" i="12" s="1"/>
  <c r="AE1277" i="12"/>
  <c r="AE1276" i="12" s="1"/>
  <c r="AE1275" i="12" s="1"/>
  <c r="AE2112" i="12" l="1"/>
  <c r="AE2111" i="12" s="1"/>
  <c r="AE2115" i="12"/>
  <c r="AE2114" i="12" s="1"/>
  <c r="AE2110" i="12" l="1"/>
  <c r="AE2109" i="12" s="1"/>
  <c r="AE1539" i="12" l="1"/>
  <c r="AE1538" i="12" s="1"/>
  <c r="AE1537" i="12" s="1"/>
  <c r="AE516" i="12" l="1"/>
  <c r="AE515" i="12" s="1"/>
  <c r="AE514" i="12" s="1"/>
  <c r="AE1708" i="12" l="1"/>
  <c r="AE1707" i="12" s="1"/>
  <c r="AE1706" i="12" s="1"/>
  <c r="AE1712" i="12"/>
  <c r="AE1711" i="12" s="1"/>
  <c r="AE1710" i="12" s="1"/>
  <c r="AE1705" i="12" l="1"/>
  <c r="AE950" i="12"/>
  <c r="AE949" i="12" s="1"/>
  <c r="AE948" i="12" s="1"/>
  <c r="AE954" i="12"/>
  <c r="AE953" i="12" s="1"/>
  <c r="AE952" i="12" s="1"/>
  <c r="AE1376" i="12" l="1"/>
  <c r="AE1375" i="12" s="1"/>
  <c r="AE1374" i="12" s="1"/>
  <c r="AE1373" i="12" s="1"/>
  <c r="AE1049" i="12" l="1"/>
  <c r="AE1048" i="12" s="1"/>
  <c r="AE1045" i="12"/>
  <c r="AE1044" i="12" s="1"/>
  <c r="AE946" i="12" l="1"/>
  <c r="AE945" i="12" s="1"/>
  <c r="AE944" i="12" s="1"/>
  <c r="AE912" i="12" l="1"/>
  <c r="AE911" i="12" s="1"/>
  <c r="AE910" i="12" s="1"/>
  <c r="AE909" i="12" s="1"/>
  <c r="AE1657" i="12" l="1"/>
  <c r="AE1656" i="12" s="1"/>
  <c r="AE1655" i="12" s="1"/>
  <c r="AE1321" i="12" l="1"/>
  <c r="AE1320" i="12" s="1"/>
  <c r="AE1319" i="12" s="1"/>
  <c r="AE1353" i="12" l="1"/>
  <c r="AE1352" i="12" s="1"/>
  <c r="AE1351" i="12" s="1"/>
  <c r="AE1969" i="12" l="1"/>
  <c r="AE1968" i="12" s="1"/>
  <c r="AE1967" i="12" s="1"/>
  <c r="AE455" i="12" l="1"/>
  <c r="AE454" i="12" s="1"/>
  <c r="AE453" i="12" s="1"/>
  <c r="AE161" i="12" l="1"/>
  <c r="AE160" i="12" s="1"/>
  <c r="AE159" i="12" s="1"/>
  <c r="AE158" i="12" s="1"/>
  <c r="AE213" i="12" l="1"/>
  <c r="AE1913" i="12" l="1"/>
  <c r="AE1912" i="12" s="1"/>
  <c r="AE1911" i="12" s="1"/>
  <c r="AE1910" i="12" s="1"/>
  <c r="AE1627" i="12" l="1"/>
  <c r="AE1626" i="12" s="1"/>
  <c r="AE1625" i="12" s="1"/>
  <c r="AE1371" i="12" l="1"/>
  <c r="AE1370" i="12" s="1"/>
  <c r="AE1369" i="12" s="1"/>
  <c r="AE1368" i="12" s="1"/>
  <c r="AE1249" i="12"/>
  <c r="AE1248" i="12" s="1"/>
  <c r="AE1247" i="12" s="1"/>
  <c r="AE1261" i="12"/>
  <c r="AE1260" i="12" s="1"/>
  <c r="AE1259" i="12" s="1"/>
  <c r="AE2310" i="12" l="1"/>
  <c r="AE2309" i="12" s="1"/>
  <c r="AE2308" i="12" s="1"/>
  <c r="AE2254" i="12"/>
  <c r="AE2253" i="12" s="1"/>
  <c r="AE2252" i="12" s="1"/>
  <c r="AE980" i="12" l="1"/>
  <c r="AE979" i="12" s="1"/>
  <c r="AE978" i="12" s="1"/>
  <c r="AE316" i="12" l="1"/>
  <c r="AE315" i="12" s="1"/>
  <c r="AE314" i="12" s="1"/>
  <c r="AE1783" i="12" l="1"/>
  <c r="AE1782" i="12" s="1"/>
  <c r="AE1781" i="12" s="1"/>
  <c r="AE1779" i="12"/>
  <c r="AE1778" i="12" s="1"/>
  <c r="AE1777" i="12" s="1"/>
  <c r="AE2302" i="12" l="1"/>
  <c r="AE2301" i="12" s="1"/>
  <c r="AE2299" i="12"/>
  <c r="AE2298" i="12" s="1"/>
  <c r="AE2296" i="12"/>
  <c r="AE2295" i="12" s="1"/>
  <c r="AE2292" i="12"/>
  <c r="AE2291" i="12" s="1"/>
  <c r="AE2290" i="12" s="1"/>
  <c r="AE2294" i="12" l="1"/>
  <c r="AE1535" i="12" l="1"/>
  <c r="AE1534" i="12" s="1"/>
  <c r="AE1533" i="12" s="1"/>
  <c r="AE2288" i="12" l="1"/>
  <c r="AE2287" i="12" s="1"/>
  <c r="AE2286" i="12" s="1"/>
  <c r="AE762" i="12" l="1"/>
  <c r="AE761" i="12" l="1"/>
  <c r="AE976" i="12" l="1"/>
  <c r="AE975" i="12" s="1"/>
  <c r="AE974" i="12" s="1"/>
  <c r="AE970" i="12"/>
  <c r="AE972" i="12"/>
  <c r="AE969" i="12" l="1"/>
  <c r="AE968" i="12" s="1"/>
  <c r="AE1115" i="12"/>
  <c r="AE1114" i="12" s="1"/>
  <c r="AE1118" i="12"/>
  <c r="AE1117" i="12" s="1"/>
  <c r="AE1121" i="12"/>
  <c r="AE1120" i="12" s="1"/>
  <c r="AE1113" i="12" l="1"/>
  <c r="AE1987" i="12"/>
  <c r="AE1986" i="12" s="1"/>
  <c r="AE1985" i="12" s="1"/>
  <c r="AE1984" i="12" s="1"/>
  <c r="AE1230" i="12" l="1"/>
  <c r="AE1229" i="12" s="1"/>
  <c r="AE1228" i="12" s="1"/>
  <c r="AE1227" i="12" s="1"/>
  <c r="AE2104" i="12" l="1"/>
  <c r="AE2103" i="12" s="1"/>
  <c r="AE2107" i="12"/>
  <c r="AE2106" i="12" s="1"/>
  <c r="AE2102" i="12" l="1"/>
  <c r="AE402" i="12"/>
  <c r="AE401" i="12" s="1"/>
  <c r="AE400" i="12" s="1"/>
  <c r="AE2266" i="12" l="1"/>
  <c r="AE2265" i="12" s="1"/>
  <c r="AE2486" i="12" l="1"/>
  <c r="AE2485" i="12" s="1"/>
  <c r="AE2489" i="12"/>
  <c r="AE2488" i="12" s="1"/>
  <c r="AE2492" i="12"/>
  <c r="AE2491" i="12" s="1"/>
  <c r="AE2480" i="12"/>
  <c r="AE2479" i="12" s="1"/>
  <c r="AE2478" i="12" s="1"/>
  <c r="AE2477" i="12" s="1"/>
  <c r="AE2475" i="12"/>
  <c r="AE2474" i="12" s="1"/>
  <c r="AE2473" i="12" s="1"/>
  <c r="AE2472" i="12" s="1"/>
  <c r="AE2470" i="12"/>
  <c r="AE2469" i="12" s="1"/>
  <c r="AE2468" i="12" s="1"/>
  <c r="AE2454" i="12"/>
  <c r="AE2453" i="12" s="1"/>
  <c r="AE2452" i="12" s="1"/>
  <c r="AE2458" i="12"/>
  <c r="AE2457" i="12" s="1"/>
  <c r="AE2461" i="12"/>
  <c r="AE2460" i="12" s="1"/>
  <c r="AE2464" i="12"/>
  <c r="AE2463" i="12" s="1"/>
  <c r="AE2412" i="12"/>
  <c r="AE2411" i="12" s="1"/>
  <c r="AE2410" i="12" s="1"/>
  <c r="AE2424" i="12"/>
  <c r="AE2436" i="12"/>
  <c r="AE2435" i="12" s="1"/>
  <c r="AE2447" i="12"/>
  <c r="AE2397" i="12"/>
  <c r="AE2396" i="12" s="1"/>
  <c r="AE2395" i="12" s="1"/>
  <c r="AE2401" i="12"/>
  <c r="AE2400" i="12" s="1"/>
  <c r="AE2404" i="12"/>
  <c r="AE2403" i="12" s="1"/>
  <c r="AE2407" i="12"/>
  <c r="AE2406" i="12" s="1"/>
  <c r="AE2392" i="12"/>
  <c r="AE2391" i="12" s="1"/>
  <c r="AE2390" i="12" s="1"/>
  <c r="AE2389" i="12" s="1"/>
  <c r="AE2379" i="12"/>
  <c r="AE2378" i="12" s="1"/>
  <c r="AE2377" i="12" s="1"/>
  <c r="AE2383" i="12"/>
  <c r="AE2382" i="12" s="1"/>
  <c r="AE2386" i="12"/>
  <c r="AE2385" i="12" s="1"/>
  <c r="AE2374" i="12"/>
  <c r="AE2373" i="12" s="1"/>
  <c r="AE2372" i="12" s="1"/>
  <c r="AE2371" i="12" s="1"/>
  <c r="AE2456" i="12" l="1"/>
  <c r="AE2451" i="12" s="1"/>
  <c r="AE2381" i="12"/>
  <c r="AE2376" i="12" s="1"/>
  <c r="AE2370" i="12" s="1"/>
  <c r="AE2467" i="12"/>
  <c r="AE2466" i="12" s="1"/>
  <c r="AE2484" i="12"/>
  <c r="AE2483" i="12" s="1"/>
  <c r="AE2482" i="12" s="1"/>
  <c r="AE2423" i="12"/>
  <c r="AE2409" i="12" s="1"/>
  <c r="AE2399" i="12"/>
  <c r="AE2394" i="12" s="1"/>
  <c r="AE2388" i="12" l="1"/>
  <c r="AE2358" i="12" l="1"/>
  <c r="AE2357" i="12" s="1"/>
  <c r="AE2356" i="12" s="1"/>
  <c r="AE2362" i="12"/>
  <c r="AE2361" i="12" s="1"/>
  <c r="AE2365" i="12"/>
  <c r="AE2364" i="12" s="1"/>
  <c r="AE2368" i="12"/>
  <c r="AE2367" i="12" s="1"/>
  <c r="AE2353" i="12"/>
  <c r="AE2352" i="12" s="1"/>
  <c r="AE2351" i="12" s="1"/>
  <c r="AE2350" i="12" s="1"/>
  <c r="AE2340" i="12"/>
  <c r="AE2339" i="12" s="1"/>
  <c r="AE2338" i="12" s="1"/>
  <c r="AE2344" i="12"/>
  <c r="AE2343" i="12" s="1"/>
  <c r="AE2347" i="12"/>
  <c r="AE2346" i="12" s="1"/>
  <c r="AE2331" i="12"/>
  <c r="AE2330" i="12" s="1"/>
  <c r="AE2329" i="12" s="1"/>
  <c r="AE2335" i="12"/>
  <c r="AE2334" i="12" s="1"/>
  <c r="AE2333" i="12" s="1"/>
  <c r="AE2342" i="12" l="1"/>
  <c r="AE2337" i="12" s="1"/>
  <c r="AE2360" i="12"/>
  <c r="AE2355" i="12" s="1"/>
  <c r="AE2349" i="12" s="1"/>
  <c r="AE2328" i="12"/>
  <c r="AE2191" i="12"/>
  <c r="AE2190" i="12" s="1"/>
  <c r="AE2189" i="12" s="1"/>
  <c r="AE2199" i="12"/>
  <c r="AE2198" i="12" s="1"/>
  <c r="AE2197" i="12" s="1"/>
  <c r="AE2203" i="12"/>
  <c r="AE2202" i="12" s="1"/>
  <c r="AE2201" i="12" s="1"/>
  <c r="AE2211" i="12"/>
  <c r="AE2210" i="12" s="1"/>
  <c r="AE2209" i="12" s="1"/>
  <c r="AE2215" i="12"/>
  <c r="AE2214" i="12" s="1"/>
  <c r="AE2218" i="12"/>
  <c r="AE2217" i="12" s="1"/>
  <c r="AE2222" i="12"/>
  <c r="AE2221" i="12" s="1"/>
  <c r="AE2225" i="12"/>
  <c r="AE2224" i="12" s="1"/>
  <c r="AE2228" i="12"/>
  <c r="AE2227" i="12" s="1"/>
  <c r="AE2232" i="12"/>
  <c r="AE2231" i="12" s="1"/>
  <c r="AE2230" i="12" s="1"/>
  <c r="AE2236" i="12"/>
  <c r="AE2235" i="12" s="1"/>
  <c r="AE2234" i="12" s="1"/>
  <c r="AE2240" i="12"/>
  <c r="AE2242" i="12"/>
  <c r="AE2246" i="12"/>
  <c r="AE2245" i="12" s="1"/>
  <c r="AE2244" i="12" s="1"/>
  <c r="AE2250" i="12"/>
  <c r="AE2249" i="12" s="1"/>
  <c r="AE2248" i="12" s="1"/>
  <c r="AE2258" i="12"/>
  <c r="AE2257" i="12" s="1"/>
  <c r="AE2256" i="12" s="1"/>
  <c r="AE2262" i="12"/>
  <c r="AE2261" i="12" s="1"/>
  <c r="AE2260" i="12" s="1"/>
  <c r="AE2269" i="12"/>
  <c r="AE2268" i="12" s="1"/>
  <c r="AE2273" i="12"/>
  <c r="AE2272" i="12" s="1"/>
  <c r="AE2271" i="12" s="1"/>
  <c r="AE2277" i="12"/>
  <c r="AE2276" i="12" s="1"/>
  <c r="AE2275" i="12" s="1"/>
  <c r="AE2281" i="12"/>
  <c r="AE2280" i="12" s="1"/>
  <c r="AE2284" i="12"/>
  <c r="AE2283" i="12" s="1"/>
  <c r="AE2306" i="12"/>
  <c r="AE2305" i="12" s="1"/>
  <c r="AE2304" i="12" s="1"/>
  <c r="AE2314" i="12"/>
  <c r="AE2313" i="12" s="1"/>
  <c r="AE2312" i="12" s="1"/>
  <c r="AE2318" i="12"/>
  <c r="AE2317" i="12" s="1"/>
  <c r="AE2316" i="12" s="1"/>
  <c r="AE2322" i="12"/>
  <c r="AE2321" i="12" s="1"/>
  <c r="AE2325" i="12"/>
  <c r="AE2324" i="12" s="1"/>
  <c r="AE2178" i="12"/>
  <c r="AE2177" i="12" s="1"/>
  <c r="AE2154" i="12"/>
  <c r="AE2153" i="12" s="1"/>
  <c r="AE2156" i="12"/>
  <c r="AE2160" i="12"/>
  <c r="AE2159" i="12" s="1"/>
  <c r="AE2168" i="12"/>
  <c r="AE2167" i="12" s="1"/>
  <c r="AE2166" i="12" s="1"/>
  <c r="AE2172" i="12"/>
  <c r="AE2171" i="12" s="1"/>
  <c r="AE2170" i="12" s="1"/>
  <c r="AE2145" i="12"/>
  <c r="AE2144" i="12" s="1"/>
  <c r="AE2143" i="12" s="1"/>
  <c r="AE2149" i="12"/>
  <c r="AE2148" i="12" s="1"/>
  <c r="AE2147" i="12" s="1"/>
  <c r="AE2123" i="12"/>
  <c r="AE2122" i="12" s="1"/>
  <c r="AE2126" i="12"/>
  <c r="AE2125" i="12" s="1"/>
  <c r="AE2129" i="12"/>
  <c r="AE2128" i="12" s="1"/>
  <c r="AE2133" i="12"/>
  <c r="AE2132" i="12" s="1"/>
  <c r="AE2136" i="12"/>
  <c r="AE2135" i="12" s="1"/>
  <c r="AE2140" i="12"/>
  <c r="AE2139" i="12" s="1"/>
  <c r="AE2138" i="12" s="1"/>
  <c r="AE2091" i="12"/>
  <c r="AE2090" i="12" s="1"/>
  <c r="AE2097" i="12"/>
  <c r="AE2096" i="12" s="1"/>
  <c r="AE2089" i="12" l="1"/>
  <c r="AE2088" i="12" s="1"/>
  <c r="AE2327" i="12"/>
  <c r="AE2264" i="12"/>
  <c r="AE2320" i="12"/>
  <c r="AE2279" i="12"/>
  <c r="AE2220" i="12"/>
  <c r="AE2239" i="12"/>
  <c r="AE2238" i="12" s="1"/>
  <c r="AE2213" i="12"/>
  <c r="AE2152" i="12"/>
  <c r="AE2151" i="12" s="1"/>
  <c r="AE2142" i="12"/>
  <c r="AE2131" i="12"/>
  <c r="AE2121" i="12"/>
  <c r="AE2081" i="12"/>
  <c r="AE2080" i="12" s="1"/>
  <c r="AE2079" i="12" s="1"/>
  <c r="AE2085" i="12"/>
  <c r="AE2084" i="12" s="1"/>
  <c r="AE2083" i="12" s="1"/>
  <c r="AE2064" i="12"/>
  <c r="AE2063" i="12" s="1"/>
  <c r="AE2067" i="12"/>
  <c r="AE2066" i="12" s="1"/>
  <c r="AE2071" i="12"/>
  <c r="AE2070" i="12" s="1"/>
  <c r="AE2069" i="12" s="1"/>
  <c r="AE2075" i="12"/>
  <c r="AE2074" i="12" s="1"/>
  <c r="AE2073" i="12" s="1"/>
  <c r="AE2053" i="12"/>
  <c r="AE2052" i="12" s="1"/>
  <c r="AE2051" i="12" s="1"/>
  <c r="AE2057" i="12"/>
  <c r="AE2056" i="12" s="1"/>
  <c r="AE2055" i="12" s="1"/>
  <c r="AE2047" i="12"/>
  <c r="AE2046" i="12" s="1"/>
  <c r="AE2045" i="12" s="1"/>
  <c r="AE2044" i="12" s="1"/>
  <c r="AE2039" i="12"/>
  <c r="AE2038" i="12" s="1"/>
  <c r="AE2037" i="12" s="1"/>
  <c r="AE2035" i="12"/>
  <c r="AE2034" i="12" s="1"/>
  <c r="AE2033" i="12" s="1"/>
  <c r="AE2027" i="12"/>
  <c r="AE2026" i="12" s="1"/>
  <c r="AE2030" i="12"/>
  <c r="AE2029" i="12" s="1"/>
  <c r="AE2023" i="12"/>
  <c r="AE2022" i="12" s="1"/>
  <c r="AE2021" i="12" s="1"/>
  <c r="AE2018" i="12"/>
  <c r="AE2017" i="12" s="1"/>
  <c r="AE2016" i="12" s="1"/>
  <c r="AE2015" i="12" s="1"/>
  <c r="AE2003" i="12"/>
  <c r="AE2002" i="12" s="1"/>
  <c r="AE2006" i="12"/>
  <c r="AE2005" i="12" s="1"/>
  <c r="AE2009" i="12"/>
  <c r="AE2008" i="12" s="1"/>
  <c r="AE1982" i="12"/>
  <c r="AE1981" i="12" s="1"/>
  <c r="AE1980" i="12" s="1"/>
  <c r="AE1979" i="12" s="1"/>
  <c r="AE1978" i="12" s="1"/>
  <c r="AE1976" i="12"/>
  <c r="AE1975" i="12" s="1"/>
  <c r="AE1964" i="12"/>
  <c r="AE1963" i="12" s="1"/>
  <c r="AE1962" i="12" s="1"/>
  <c r="AE1961" i="12" s="1"/>
  <c r="AE1944" i="12"/>
  <c r="AE1943" i="12" s="1"/>
  <c r="AE1947" i="12"/>
  <c r="AE1946" i="12" s="1"/>
  <c r="AE1950" i="12"/>
  <c r="AE1949" i="12" s="1"/>
  <c r="AE1954" i="12"/>
  <c r="AE1953" i="12" s="1"/>
  <c r="AE1952" i="12" s="1"/>
  <c r="AE1938" i="12"/>
  <c r="AE1937" i="12" s="1"/>
  <c r="AE1936" i="12" s="1"/>
  <c r="AE1935" i="12" s="1"/>
  <c r="AE1932" i="12"/>
  <c r="AE1931" i="12" s="1"/>
  <c r="AE1930" i="12" s="1"/>
  <c r="AE1928" i="12"/>
  <c r="AE1927" i="12" s="1"/>
  <c r="AE1926" i="12" s="1"/>
  <c r="AE1925" i="12" s="1"/>
  <c r="AE1919" i="12"/>
  <c r="AE1918" i="12" s="1"/>
  <c r="AE1917" i="12" s="1"/>
  <c r="AE1923" i="12"/>
  <c r="AE1922" i="12" s="1"/>
  <c r="AE1921" i="12" s="1"/>
  <c r="AE1908" i="12"/>
  <c r="AE1907" i="12" s="1"/>
  <c r="AE1906" i="12" s="1"/>
  <c r="AE1905" i="12" s="1"/>
  <c r="AE1904" i="12" s="1"/>
  <c r="AE1898" i="12"/>
  <c r="AE1897" i="12" s="1"/>
  <c r="AE1896" i="12" s="1"/>
  <c r="AE1902" i="12"/>
  <c r="AE1901" i="12" s="1"/>
  <c r="AE1900" i="12" s="1"/>
  <c r="AE1889" i="12"/>
  <c r="AE1888" i="12" s="1"/>
  <c r="AE1887" i="12" s="1"/>
  <c r="AE1893" i="12"/>
  <c r="AE1892" i="12" s="1"/>
  <c r="AE1891" i="12" s="1"/>
  <c r="AE1884" i="12"/>
  <c r="AE1883" i="12" s="1"/>
  <c r="AE1882" i="12" s="1"/>
  <c r="AE1835" i="12"/>
  <c r="AE1834" i="12" s="1"/>
  <c r="AE1833" i="12" s="1"/>
  <c r="AE1839" i="12"/>
  <c r="AE1838" i="12" s="1"/>
  <c r="AE1837" i="12" s="1"/>
  <c r="AE1843" i="12"/>
  <c r="AE1842" i="12" s="1"/>
  <c r="AE1841" i="12" s="1"/>
  <c r="AE1847" i="12"/>
  <c r="AE1846" i="12" s="1"/>
  <c r="AE1845" i="12" s="1"/>
  <c r="AE1851" i="12"/>
  <c r="AE1850" i="12" s="1"/>
  <c r="AE1849" i="12" s="1"/>
  <c r="AE1855" i="12"/>
  <c r="AE1854" i="12" s="1"/>
  <c r="AE1853" i="12" s="1"/>
  <c r="AE1859" i="12"/>
  <c r="AE1858" i="12" s="1"/>
  <c r="AE1857" i="12" s="1"/>
  <c r="AE1863" i="12"/>
  <c r="AE1862" i="12" s="1"/>
  <c r="AE1861" i="12" s="1"/>
  <c r="AE1867" i="12"/>
  <c r="AE1866" i="12" s="1"/>
  <c r="AE1865" i="12" s="1"/>
  <c r="AE1871" i="12"/>
  <c r="AE1870" i="12" s="1"/>
  <c r="AE1869" i="12" s="1"/>
  <c r="AE1875" i="12"/>
  <c r="AE1874" i="12" s="1"/>
  <c r="AE1873" i="12" s="1"/>
  <c r="AE1879" i="12"/>
  <c r="AE1878" i="12" s="1"/>
  <c r="AE1877" i="12" s="1"/>
  <c r="AE2188" i="12" l="1"/>
  <c r="AE1971" i="12"/>
  <c r="AE1966" i="12" s="1"/>
  <c r="AE1960" i="12" s="1"/>
  <c r="AE1832" i="12"/>
  <c r="AE1881" i="12"/>
  <c r="AE2120" i="12"/>
  <c r="AE2050" i="12"/>
  <c r="AE2049" i="12" s="1"/>
  <c r="AE2078" i="12"/>
  <c r="AE2077" i="12" s="1"/>
  <c r="AE2032" i="12"/>
  <c r="AE2062" i="12"/>
  <c r="AE2061" i="12" s="1"/>
  <c r="AE2060" i="12" s="1"/>
  <c r="AE1886" i="12"/>
  <c r="AE1916" i="12"/>
  <c r="AE1915" i="12" s="1"/>
  <c r="AE2025" i="12"/>
  <c r="AE2020" i="12" s="1"/>
  <c r="AE2001" i="12"/>
  <c r="AE2000" i="12" s="1"/>
  <c r="AE1895" i="12"/>
  <c r="AE1942" i="12"/>
  <c r="AE1814" i="12"/>
  <c r="AE1813" i="12" s="1"/>
  <c r="AE1817" i="12"/>
  <c r="AE1816" i="12" s="1"/>
  <c r="AE1820" i="12"/>
  <c r="AE1819" i="12" s="1"/>
  <c r="AE1824" i="12"/>
  <c r="AE1823" i="12" s="1"/>
  <c r="AE1822" i="12" s="1"/>
  <c r="AE1794" i="12"/>
  <c r="AE1793" i="12" s="1"/>
  <c r="AE1792" i="12" s="1"/>
  <c r="AE1798" i="12"/>
  <c r="AE1797" i="12" s="1"/>
  <c r="AE1801" i="12"/>
  <c r="AE1800" i="12" s="1"/>
  <c r="AE1775" i="12"/>
  <c r="AE1774" i="12" s="1"/>
  <c r="AE1770" i="12" s="1"/>
  <c r="AE1787" i="12"/>
  <c r="AE1786" i="12" s="1"/>
  <c r="AE1785" i="12" s="1"/>
  <c r="AE1759" i="12"/>
  <c r="AE1758" i="12" s="1"/>
  <c r="AE1757" i="12" s="1"/>
  <c r="AE1763" i="12"/>
  <c r="AE1762" i="12" s="1"/>
  <c r="AE1761" i="12" s="1"/>
  <c r="AE1767" i="12"/>
  <c r="AE1766" i="12" s="1"/>
  <c r="AE1765" i="12" s="1"/>
  <c r="AE1733" i="12"/>
  <c r="AE1732" i="12" s="1"/>
  <c r="AE1736" i="12"/>
  <c r="AE1735" i="12" s="1"/>
  <c r="AE1739" i="12"/>
  <c r="AE1738" i="12" s="1"/>
  <c r="AE1743" i="12"/>
  <c r="AE1742" i="12" s="1"/>
  <c r="AE1746" i="12"/>
  <c r="AE1745" i="12" s="1"/>
  <c r="AE1724" i="12"/>
  <c r="AE1723" i="12" s="1"/>
  <c r="AE1727" i="12"/>
  <c r="AE1726" i="12" s="1"/>
  <c r="AE1691" i="12"/>
  <c r="AE1690" i="12" s="1"/>
  <c r="AE1689" i="12" s="1"/>
  <c r="AE1695" i="12"/>
  <c r="AE1694" i="12" s="1"/>
  <c r="AE1693" i="12" s="1"/>
  <c r="AE1703" i="12"/>
  <c r="AE1702" i="12" s="1"/>
  <c r="AE1701" i="12" s="1"/>
  <c r="AE1684" i="12"/>
  <c r="AE1683" i="12" s="1"/>
  <c r="AE1682" i="12" s="1"/>
  <c r="AE1681" i="12" s="1"/>
  <c r="AE1669" i="12"/>
  <c r="AE1668" i="12" s="1"/>
  <c r="AE1672" i="12"/>
  <c r="AE1671" i="12" s="1"/>
  <c r="AE1675" i="12"/>
  <c r="AE1674" i="12" s="1"/>
  <c r="AE1679" i="12"/>
  <c r="AE1678" i="12" s="1"/>
  <c r="AE1677" i="12" s="1"/>
  <c r="AE1664" i="12"/>
  <c r="AE1663" i="12" s="1"/>
  <c r="AE1662" i="12" s="1"/>
  <c r="AE1661" i="12" s="1"/>
  <c r="AE1653" i="12"/>
  <c r="AE1652" i="12" s="1"/>
  <c r="AE1651" i="12" s="1"/>
  <c r="AE1650" i="12" s="1"/>
  <c r="AE1648" i="12"/>
  <c r="AE1647" i="12" s="1"/>
  <c r="AE1646" i="12" s="1"/>
  <c r="AE1645" i="12" s="1"/>
  <c r="AE1643" i="12"/>
  <c r="AE1642" i="12" s="1"/>
  <c r="AE1641" i="12" s="1"/>
  <c r="AE1640" i="12" s="1"/>
  <c r="AE1634" i="12"/>
  <c r="AE1633" i="12" s="1"/>
  <c r="AE1632" i="12" s="1"/>
  <c r="AE1638" i="12"/>
  <c r="AE1637" i="12" s="1"/>
  <c r="AE1636" i="12" s="1"/>
  <c r="AE1688" i="12" l="1"/>
  <c r="AE1941" i="12"/>
  <c r="AE1940" i="12" s="1"/>
  <c r="AE1769" i="12"/>
  <c r="AE1831" i="12"/>
  <c r="AE2087" i="12"/>
  <c r="AE2059" i="12"/>
  <c r="AE1999" i="12"/>
  <c r="AE1998" i="12" s="1"/>
  <c r="AE1756" i="12"/>
  <c r="AE1722" i="12"/>
  <c r="AE1796" i="12"/>
  <c r="AE1791" i="12" s="1"/>
  <c r="AE1790" i="12" s="1"/>
  <c r="AE1741" i="12"/>
  <c r="AE1731" i="12"/>
  <c r="AE1812" i="12"/>
  <c r="AE1811" i="12" s="1"/>
  <c r="AE1667" i="12"/>
  <c r="AE1666" i="12" s="1"/>
  <c r="AE1660" i="12" s="1"/>
  <c r="AE1631" i="12"/>
  <c r="AE1630" i="12" s="1"/>
  <c r="AE1623" i="12"/>
  <c r="AE1622" i="12" s="1"/>
  <c r="AE1621" i="12" s="1"/>
  <c r="AE1620" i="12" s="1"/>
  <c r="AE1614" i="12"/>
  <c r="AE1613" i="12" s="1"/>
  <c r="AE1612" i="12" s="1"/>
  <c r="AE1611" i="12" s="1"/>
  <c r="AE1592" i="12"/>
  <c r="AE1591" i="12" s="1"/>
  <c r="AE1590" i="12" s="1"/>
  <c r="AE1589" i="12" s="1"/>
  <c r="AE1579" i="12"/>
  <c r="AE1578" i="12" s="1"/>
  <c r="AE1577" i="12" s="1"/>
  <c r="AE1583" i="12"/>
  <c r="AE1582" i="12" s="1"/>
  <c r="AE1581" i="12" s="1"/>
  <c r="AE1568" i="12"/>
  <c r="AE1567" i="12" s="1"/>
  <c r="AE1571" i="12"/>
  <c r="AE1570" i="12" s="1"/>
  <c r="AE1574" i="12"/>
  <c r="AE1573" i="12" s="1"/>
  <c r="AE1531" i="12"/>
  <c r="AE1530" i="12" s="1"/>
  <c r="AE1529" i="12" s="1"/>
  <c r="AE1543" i="12"/>
  <c r="AE1542" i="12" s="1"/>
  <c r="AE1541" i="12" s="1"/>
  <c r="AE1551" i="12"/>
  <c r="AE1550" i="12" s="1"/>
  <c r="AE1549" i="12" s="1"/>
  <c r="AE1555" i="12"/>
  <c r="AE1554" i="12" s="1"/>
  <c r="AE1553" i="12" s="1"/>
  <c r="AE1563" i="12"/>
  <c r="AE1562" i="12" s="1"/>
  <c r="AE1561" i="12" s="1"/>
  <c r="AE1576" i="12" l="1"/>
  <c r="AE1748" i="12"/>
  <c r="AE1528" i="12"/>
  <c r="AE1687" i="12"/>
  <c r="AE1610" i="12"/>
  <c r="AE1830" i="12"/>
  <c r="AE1730" i="12"/>
  <c r="AE1729" i="12" s="1"/>
  <c r="AE1810" i="12"/>
  <c r="AE1789" i="12" s="1"/>
  <c r="AE1629" i="12"/>
  <c r="AE1566" i="12"/>
  <c r="AE1565" i="12" s="1"/>
  <c r="AE1527" i="12" l="1"/>
  <c r="AE1526" i="12" s="1"/>
  <c r="AE1598" i="12"/>
  <c r="AE1686" i="12"/>
  <c r="AE1520" i="12" l="1"/>
  <c r="AE1519" i="12" s="1"/>
  <c r="AE1518" i="12" s="1"/>
  <c r="AE1524" i="12"/>
  <c r="AE1523" i="12" s="1"/>
  <c r="AE1522" i="12" s="1"/>
  <c r="AE1511" i="12"/>
  <c r="AE1510" i="12" s="1"/>
  <c r="AE1509" i="12" s="1"/>
  <c r="AE1507" i="12"/>
  <c r="AE1506" i="12" s="1"/>
  <c r="AE1505" i="12" s="1"/>
  <c r="AE1499" i="12"/>
  <c r="AE1498" i="12" s="1"/>
  <c r="AE1497" i="12" s="1"/>
  <c r="AE1503" i="12"/>
  <c r="AE1502" i="12" s="1"/>
  <c r="AE1501" i="12" s="1"/>
  <c r="AE1489" i="12"/>
  <c r="AE1488" i="12" s="1"/>
  <c r="AE1487" i="12" s="1"/>
  <c r="AE1485" i="12"/>
  <c r="AE1484" i="12" s="1"/>
  <c r="AE1483" i="12" s="1"/>
  <c r="AE1457" i="12"/>
  <c r="AE1456" i="12" s="1"/>
  <c r="AE1455" i="12" s="1"/>
  <c r="AE1473" i="12"/>
  <c r="AE1472" i="12" s="1"/>
  <c r="AE1471" i="12" s="1"/>
  <c r="AE1477" i="12"/>
  <c r="AE1476" i="12" s="1"/>
  <c r="AE1475" i="12" s="1"/>
  <c r="AE1444" i="12"/>
  <c r="AE1443" i="12" s="1"/>
  <c r="AE1442" i="12" s="1"/>
  <c r="AE1440" i="12"/>
  <c r="AE1439" i="12" s="1"/>
  <c r="AE1438" i="12" s="1"/>
  <c r="AE1436" i="12"/>
  <c r="AE1435" i="12" s="1"/>
  <c r="AE1434" i="12" s="1"/>
  <c r="AE1429" i="12"/>
  <c r="AE1428" i="12" s="1"/>
  <c r="AE1432" i="12"/>
  <c r="AE1431" i="12" s="1"/>
  <c r="AE1513" i="12" l="1"/>
  <c r="AE1454" i="12"/>
  <c r="AE1496" i="12"/>
  <c r="AE1427" i="12"/>
  <c r="AE1386" i="12"/>
  <c r="AE1390" i="12"/>
  <c r="AE1257" i="12"/>
  <c r="AE1256" i="12" s="1"/>
  <c r="AE1255" i="12" s="1"/>
  <c r="AE1281" i="12"/>
  <c r="AE1280" i="12" s="1"/>
  <c r="AE1279" i="12" s="1"/>
  <c r="AE1293" i="12"/>
  <c r="AE1292" i="12" s="1"/>
  <c r="AE1291" i="12" s="1"/>
  <c r="AE1297" i="12"/>
  <c r="AE1296" i="12" s="1"/>
  <c r="AE1295" i="12" s="1"/>
  <c r="AE1301" i="12"/>
  <c r="AE1300" i="12" s="1"/>
  <c r="AE1299" i="12" s="1"/>
  <c r="AE1305" i="12"/>
  <c r="AE1304" i="12" s="1"/>
  <c r="AE1303" i="12" s="1"/>
  <c r="AE1309" i="12"/>
  <c r="AE1308" i="12" s="1"/>
  <c r="AE1307" i="12" s="1"/>
  <c r="AE1317" i="12"/>
  <c r="AE1316" i="12" s="1"/>
  <c r="AE1315" i="12" s="1"/>
  <c r="AE1325" i="12"/>
  <c r="AE1324" i="12" s="1"/>
  <c r="AE1323" i="12" s="1"/>
  <c r="AE1329" i="12"/>
  <c r="AE1328" i="12" s="1"/>
  <c r="AE1327" i="12" s="1"/>
  <c r="AE1333" i="12"/>
  <c r="AE1332" i="12" s="1"/>
  <c r="AE1331" i="12" s="1"/>
  <c r="AE1337" i="12"/>
  <c r="AE1336" i="12" s="1"/>
  <c r="AE1335" i="12" s="1"/>
  <c r="AE1341" i="12"/>
  <c r="AE1340" i="12" s="1"/>
  <c r="AE1339" i="12" s="1"/>
  <c r="AE1345" i="12"/>
  <c r="AE1344" i="12" s="1"/>
  <c r="AE1343" i="12" s="1"/>
  <c r="AE1208" i="12"/>
  <c r="AE1207" i="12" s="1"/>
  <c r="AE1206" i="12" s="1"/>
  <c r="AE1212" i="12"/>
  <c r="AE1211" i="12" s="1"/>
  <c r="AE1210" i="12" s="1"/>
  <c r="AE1188" i="12"/>
  <c r="AE1187" i="12" s="1"/>
  <c r="AE1186" i="12" s="1"/>
  <c r="AE1196" i="12"/>
  <c r="AE1195" i="12" s="1"/>
  <c r="AE1194" i="12" s="1"/>
  <c r="AE1183" i="12"/>
  <c r="AE1182" i="12" s="1"/>
  <c r="AE1181" i="12" s="1"/>
  <c r="AE1171" i="12"/>
  <c r="AE1170" i="12" s="1"/>
  <c r="AE1169" i="12" s="1"/>
  <c r="AE1175" i="12"/>
  <c r="AE1174" i="12" s="1"/>
  <c r="AE1173" i="12" s="1"/>
  <c r="AE1179" i="12"/>
  <c r="AE1178" i="12" s="1"/>
  <c r="AE1177" i="12" s="1"/>
  <c r="AE1157" i="12"/>
  <c r="AE1156" i="12" s="1"/>
  <c r="AE1155" i="12" s="1"/>
  <c r="AE1164" i="12"/>
  <c r="AE1163" i="12" s="1"/>
  <c r="AE1159" i="12" s="1"/>
  <c r="AE1152" i="12"/>
  <c r="AE1151" i="12" s="1"/>
  <c r="AE1150" i="12" s="1"/>
  <c r="AE1149" i="12" s="1"/>
  <c r="AE1147" i="12"/>
  <c r="AE1146" i="12" s="1"/>
  <c r="AE1145" i="12" s="1"/>
  <c r="AE1144" i="12" s="1"/>
  <c r="AE1128" i="12"/>
  <c r="AE1127" i="12" s="1"/>
  <c r="AE1106" i="12"/>
  <c r="AE1105" i="12" s="1"/>
  <c r="AE1109" i="12"/>
  <c r="AE1108" i="12" s="1"/>
  <c r="AE1101" i="12"/>
  <c r="AE1100" i="12" s="1"/>
  <c r="AE1099" i="12" s="1"/>
  <c r="AE1098" i="12" s="1"/>
  <c r="AE1093" i="12"/>
  <c r="AE1092" i="12" s="1"/>
  <c r="AE1091" i="12" s="1"/>
  <c r="AE1070" i="12"/>
  <c r="AE1069" i="12" s="1"/>
  <c r="AE1073" i="12"/>
  <c r="AE1075" i="12"/>
  <c r="AE1081" i="12"/>
  <c r="AE1083" i="12"/>
  <c r="AE1065" i="12"/>
  <c r="AE1064" i="12" s="1"/>
  <c r="AE1063" i="12" s="1"/>
  <c r="AE1062" i="12" s="1"/>
  <c r="AE1009" i="12"/>
  <c r="AE1008" i="12" s="1"/>
  <c r="AE1007" i="12" s="1"/>
  <c r="AE1013" i="12"/>
  <c r="AE1012" i="12" s="1"/>
  <c r="AE1011" i="12" s="1"/>
  <c r="AE922" i="12"/>
  <c r="AE921" i="12" s="1"/>
  <c r="AE920" i="12" s="1"/>
  <c r="AE930" i="12"/>
  <c r="AE929" i="12" s="1"/>
  <c r="AE928" i="12" s="1"/>
  <c r="AE938" i="12"/>
  <c r="AE937" i="12" s="1"/>
  <c r="AE936" i="12" s="1"/>
  <c r="AE966" i="12"/>
  <c r="AE965" i="12" s="1"/>
  <c r="AE868" i="12"/>
  <c r="AE867" i="12" s="1"/>
  <c r="AE866" i="12" s="1"/>
  <c r="AE872" i="12"/>
  <c r="AE871" i="12" s="1"/>
  <c r="AE870" i="12" s="1"/>
  <c r="AE876" i="12"/>
  <c r="AE875" i="12" s="1"/>
  <c r="AE874" i="12" s="1"/>
  <c r="AE880" i="12"/>
  <c r="AE879" i="12" s="1"/>
  <c r="AE878" i="12" s="1"/>
  <c r="AE888" i="12"/>
  <c r="AE887" i="12" s="1"/>
  <c r="AE891" i="12"/>
  <c r="AE890" i="12" s="1"/>
  <c r="AE1238" i="12" l="1"/>
  <c r="AE1237" i="12" s="1"/>
  <c r="AE1185" i="12"/>
  <c r="AE1426" i="12"/>
  <c r="AE1168" i="12"/>
  <c r="AE1205" i="12"/>
  <c r="AE1123" i="12"/>
  <c r="AE1112" i="12" s="1"/>
  <c r="AE1111" i="12" s="1"/>
  <c r="AE1047" i="12"/>
  <c r="AE1043" i="12"/>
  <c r="AE1495" i="12"/>
  <c r="AE1385" i="12"/>
  <c r="AE1384" i="12" s="1"/>
  <c r="AE1383" i="12" s="1"/>
  <c r="AE1154" i="12"/>
  <c r="AE1072" i="12"/>
  <c r="AE1068" i="12" s="1"/>
  <c r="AE1104" i="12"/>
  <c r="AE1103" i="12" s="1"/>
  <c r="AE1097" i="12" s="1"/>
  <c r="AE964" i="12"/>
  <c r="AE919" i="12" s="1"/>
  <c r="AE1080" i="12"/>
  <c r="AE1079" i="12" s="1"/>
  <c r="AE886" i="12"/>
  <c r="AE865" i="12" s="1"/>
  <c r="AE831" i="12"/>
  <c r="AE830" i="12" s="1"/>
  <c r="AE834" i="12"/>
  <c r="AE833" i="12" s="1"/>
  <c r="AE838" i="12"/>
  <c r="AE837" i="12" s="1"/>
  <c r="AE836" i="12" s="1"/>
  <c r="AE842" i="12"/>
  <c r="AE841" i="12" s="1"/>
  <c r="AE840" i="12" s="1"/>
  <c r="AE846" i="12"/>
  <c r="AE845" i="12" s="1"/>
  <c r="AE844" i="12" s="1"/>
  <c r="AE822" i="12"/>
  <c r="AE821" i="12" s="1"/>
  <c r="AE825" i="12"/>
  <c r="AE824" i="12" s="1"/>
  <c r="AE813" i="12"/>
  <c r="AE815" i="12"/>
  <c r="AE792" i="12"/>
  <c r="AE791" i="12" s="1"/>
  <c r="AE790" i="12" s="1"/>
  <c r="AE796" i="12"/>
  <c r="AE798" i="12"/>
  <c r="AE802" i="12"/>
  <c r="AE801" i="12" s="1"/>
  <c r="AE800" i="12" s="1"/>
  <c r="AE769" i="12"/>
  <c r="AE768" i="12" s="1"/>
  <c r="AE772" i="12"/>
  <c r="AE771" i="12" s="1"/>
  <c r="AE775" i="12"/>
  <c r="AE777" i="12"/>
  <c r="AE781" i="12"/>
  <c r="AE780" i="12" s="1"/>
  <c r="AE785" i="12"/>
  <c r="AE787" i="12"/>
  <c r="AE738" i="12"/>
  <c r="AE737" i="12" s="1"/>
  <c r="AE741" i="12"/>
  <c r="AE740" i="12" s="1"/>
  <c r="AE743" i="12"/>
  <c r="AE747" i="12"/>
  <c r="AE746" i="12" s="1"/>
  <c r="AE751" i="12"/>
  <c r="AE750" i="12" s="1"/>
  <c r="AE749" i="12" s="1"/>
  <c r="AE755" i="12"/>
  <c r="AE754" i="12" s="1"/>
  <c r="AE753" i="12" s="1"/>
  <c r="AE759" i="12"/>
  <c r="AE758" i="12" s="1"/>
  <c r="AE757" i="12" s="1"/>
  <c r="AE710" i="12"/>
  <c r="AE709" i="12" s="1"/>
  <c r="AE713" i="12"/>
  <c r="AE716" i="12"/>
  <c r="AE719" i="12"/>
  <c r="AE723" i="12"/>
  <c r="AE722" i="12" s="1"/>
  <c r="AE726" i="12"/>
  <c r="AE725" i="12" s="1"/>
  <c r="AE730" i="12"/>
  <c r="AE732" i="12"/>
  <c r="AE675" i="12"/>
  <c r="AE677" i="12"/>
  <c r="AE685" i="12"/>
  <c r="AE684" i="12" s="1"/>
  <c r="AE683" i="12" s="1"/>
  <c r="AE688" i="12"/>
  <c r="AE687" i="12" s="1"/>
  <c r="AE693" i="12"/>
  <c r="AE695" i="12"/>
  <c r="AE698" i="12"/>
  <c r="AE697" i="12" s="1"/>
  <c r="AE703" i="12"/>
  <c r="AE705" i="12"/>
  <c r="AE650" i="12"/>
  <c r="AE649" i="12" s="1"/>
  <c r="AE653" i="12"/>
  <c r="AE652" i="12" s="1"/>
  <c r="AE656" i="12"/>
  <c r="AE655" i="12" s="1"/>
  <c r="AE668" i="12"/>
  <c r="AE667" i="12" s="1"/>
  <c r="AE637" i="12"/>
  <c r="AE639" i="12"/>
  <c r="AE643" i="12"/>
  <c r="AE645" i="12"/>
  <c r="AE630" i="12"/>
  <c r="AE629" i="12" s="1"/>
  <c r="AE628" i="12" s="1"/>
  <c r="AE627" i="12" s="1"/>
  <c r="AE622" i="12"/>
  <c r="AE621" i="12" s="1"/>
  <c r="AE625" i="12"/>
  <c r="AE624" i="12" s="1"/>
  <c r="AE604" i="12"/>
  <c r="AE606" i="12"/>
  <c r="AE610" i="12"/>
  <c r="AE609" i="12" s="1"/>
  <c r="AE608" i="12" s="1"/>
  <c r="AE617" i="12"/>
  <c r="AE616" i="12" s="1"/>
  <c r="AE612" i="12" s="1"/>
  <c r="AE587" i="12"/>
  <c r="AE586" i="12" s="1"/>
  <c r="AE590" i="12"/>
  <c r="AE589" i="12" s="1"/>
  <c r="AE593" i="12"/>
  <c r="AE592" i="12" s="1"/>
  <c r="AE596" i="12"/>
  <c r="AE595" i="12" s="1"/>
  <c r="AE599" i="12"/>
  <c r="AE598" i="12" s="1"/>
  <c r="AE578" i="12"/>
  <c r="AE577" i="12" s="1"/>
  <c r="AE581" i="12"/>
  <c r="AE580" i="12" s="1"/>
  <c r="AE573" i="12"/>
  <c r="AE572" i="12" s="1"/>
  <c r="AE571" i="12" s="1"/>
  <c r="AE570" i="12" s="1"/>
  <c r="AE565" i="12"/>
  <c r="AE564" i="12" s="1"/>
  <c r="AE568" i="12"/>
  <c r="AE567" i="12" s="1"/>
  <c r="AE548" i="12"/>
  <c r="AE552" i="12"/>
  <c r="AE559" i="12"/>
  <c r="AE558" i="12" s="1"/>
  <c r="AE557" i="12" s="1"/>
  <c r="AE531" i="12"/>
  <c r="AE530" i="12" s="1"/>
  <c r="AE534" i="12"/>
  <c r="AE533" i="12" s="1"/>
  <c r="AE538" i="12"/>
  <c r="AE537" i="12" s="1"/>
  <c r="AE536" i="12" s="1"/>
  <c r="AE542" i="12"/>
  <c r="AE541" i="12" s="1"/>
  <c r="AE540" i="12" s="1"/>
  <c r="AE494" i="12"/>
  <c r="AE493" i="12" s="1"/>
  <c r="AE492" i="12" s="1"/>
  <c r="AE498" i="12"/>
  <c r="AE497" i="12" s="1"/>
  <c r="AE501" i="12"/>
  <c r="AE500" i="12" s="1"/>
  <c r="AE505" i="12"/>
  <c r="AE504" i="12" s="1"/>
  <c r="AE508" i="12"/>
  <c r="AE507" i="12" s="1"/>
  <c r="AE512" i="12"/>
  <c r="AE511" i="12" s="1"/>
  <c r="AE510" i="12" s="1"/>
  <c r="AE520" i="12"/>
  <c r="AE519" i="12" s="1"/>
  <c r="AE518" i="12" s="1"/>
  <c r="AE524" i="12"/>
  <c r="AE526" i="12"/>
  <c r="AE459" i="12"/>
  <c r="AE461" i="12"/>
  <c r="AE464" i="12"/>
  <c r="AE470" i="12"/>
  <c r="AE475" i="12"/>
  <c r="AE474" i="12" s="1"/>
  <c r="AE473" i="12" s="1"/>
  <c r="AE479" i="12"/>
  <c r="AE478" i="12" s="1"/>
  <c r="AE477" i="12" s="1"/>
  <c r="AE483" i="12"/>
  <c r="AE482" i="12" s="1"/>
  <c r="AE481" i="12" s="1"/>
  <c r="AE487" i="12"/>
  <c r="AE486" i="12" s="1"/>
  <c r="AE485" i="12" s="1"/>
  <c r="AE450" i="12"/>
  <c r="AE449" i="12" s="1"/>
  <c r="AE448" i="12" s="1"/>
  <c r="AE447" i="12" s="1"/>
  <c r="AE444" i="12"/>
  <c r="AE425" i="12"/>
  <c r="AE427" i="12"/>
  <c r="AE431" i="12"/>
  <c r="AE433" i="12"/>
  <c r="AE437" i="12"/>
  <c r="AE436" i="12" s="1"/>
  <c r="AE435" i="12" s="1"/>
  <c r="AE407" i="12"/>
  <c r="AE409" i="12"/>
  <c r="AE413" i="12"/>
  <c r="AE420" i="12"/>
  <c r="AE419" i="12" s="1"/>
  <c r="AE418" i="12" s="1"/>
  <c r="AE374" i="12"/>
  <c r="AE373" i="12" s="1"/>
  <c r="AE372" i="12" s="1"/>
  <c r="AE382" i="12"/>
  <c r="AE381" i="12" s="1"/>
  <c r="AE380" i="12" s="1"/>
  <c r="AE386" i="12"/>
  <c r="AE385" i="12" s="1"/>
  <c r="AE384" i="12" s="1"/>
  <c r="AE398" i="12"/>
  <c r="AE397" i="12" s="1"/>
  <c r="AE396" i="12" s="1"/>
  <c r="AE1006" i="12" l="1"/>
  <c r="AE918" i="12" s="1"/>
  <c r="AE1067" i="12"/>
  <c r="AE1061" i="12" s="1"/>
  <c r="AE371" i="12"/>
  <c r="AE812" i="12"/>
  <c r="AE441" i="12"/>
  <c r="AE440" i="12" s="1"/>
  <c r="AE439" i="12" s="1"/>
  <c r="AE1167" i="12"/>
  <c r="AE1166" i="12" s="1"/>
  <c r="AE864" i="12"/>
  <c r="AE729" i="12"/>
  <c r="AE728" i="12" s="1"/>
  <c r="AE1425" i="12"/>
  <c r="AE1143" i="12"/>
  <c r="AE1096" i="12" s="1"/>
  <c r="AE829" i="12"/>
  <c r="AE828" i="12" s="1"/>
  <c r="AE827" i="12" s="1"/>
  <c r="AE795" i="12"/>
  <c r="AE794" i="12" s="1"/>
  <c r="AE789" i="12" s="1"/>
  <c r="AE820" i="12"/>
  <c r="AE819" i="12" s="1"/>
  <c r="AE784" i="12"/>
  <c r="AE783" i="12" s="1"/>
  <c r="AE774" i="12"/>
  <c r="AE767" i="12" s="1"/>
  <c r="AE712" i="12"/>
  <c r="AE708" i="12" s="1"/>
  <c r="AE736" i="12"/>
  <c r="AE735" i="12" s="1"/>
  <c r="AE734" i="12" s="1"/>
  <c r="AE721" i="12"/>
  <c r="AE702" i="12"/>
  <c r="AE701" i="12" s="1"/>
  <c r="AE674" i="12"/>
  <c r="AE673" i="12" s="1"/>
  <c r="AE692" i="12"/>
  <c r="AE691" i="12" s="1"/>
  <c r="AE658" i="12"/>
  <c r="AE648" i="12" s="1"/>
  <c r="AE647" i="12" s="1"/>
  <c r="AE642" i="12"/>
  <c r="AE641" i="12" s="1"/>
  <c r="AE636" i="12"/>
  <c r="AE635" i="12" s="1"/>
  <c r="AE603" i="12"/>
  <c r="AE602" i="12" s="1"/>
  <c r="AE601" i="12" s="1"/>
  <c r="AE547" i="12"/>
  <c r="AE546" i="12" s="1"/>
  <c r="AE545" i="12" s="1"/>
  <c r="AE544" i="12" s="1"/>
  <c r="AE620" i="12"/>
  <c r="AE619" i="12" s="1"/>
  <c r="AE585" i="12"/>
  <c r="AE584" i="12" s="1"/>
  <c r="AE563" i="12"/>
  <c r="AE562" i="12" s="1"/>
  <c r="AE576" i="12"/>
  <c r="AE575" i="12" s="1"/>
  <c r="AE523" i="12"/>
  <c r="AE522" i="12" s="1"/>
  <c r="AE503" i="12"/>
  <c r="AE529" i="12"/>
  <c r="AE528" i="12" s="1"/>
  <c r="AE496" i="12"/>
  <c r="AE458" i="12"/>
  <c r="AE457" i="12" s="1"/>
  <c r="AE467" i="12"/>
  <c r="AE463" i="12" s="1"/>
  <c r="AE430" i="12"/>
  <c r="AE429" i="12" s="1"/>
  <c r="AE424" i="12"/>
  <c r="AE423" i="12" s="1"/>
  <c r="AE412" i="12"/>
  <c r="AE411" i="12" s="1"/>
  <c r="AE406" i="12"/>
  <c r="AE405" i="12" s="1"/>
  <c r="AE672" i="12" l="1"/>
  <c r="AE766" i="12"/>
  <c r="AE422" i="12"/>
  <c r="AE452" i="12"/>
  <c r="AE446" i="12" s="1"/>
  <c r="AE811" i="12"/>
  <c r="AE810" i="12" s="1"/>
  <c r="AE491" i="12"/>
  <c r="AE490" i="12" s="1"/>
  <c r="AE863" i="12"/>
  <c r="AE707" i="12"/>
  <c r="AE634" i="12"/>
  <c r="AE633" i="12" s="1"/>
  <c r="AE583" i="12"/>
  <c r="AE561" i="12"/>
  <c r="AE404" i="12"/>
  <c r="AE370" i="12" l="1"/>
  <c r="AE369" i="12" s="1"/>
  <c r="AE765" i="12"/>
  <c r="AE671" i="12"/>
  <c r="AE489" i="12"/>
  <c r="AE632" i="12" l="1"/>
  <c r="AE363" i="12"/>
  <c r="AE362" i="12" s="1"/>
  <c r="AE361" i="12" s="1"/>
  <c r="AE367" i="12"/>
  <c r="AE366" i="12" s="1"/>
  <c r="AE365" i="12" s="1"/>
  <c r="AE357" i="12"/>
  <c r="AE356" i="12" s="1"/>
  <c r="AE355" i="12" s="1"/>
  <c r="AE354" i="12" s="1"/>
  <c r="AE338" i="12"/>
  <c r="AE337" i="12" s="1"/>
  <c r="AE336" i="12" s="1"/>
  <c r="AE342" i="12"/>
  <c r="AE341" i="12" s="1"/>
  <c r="AE345" i="12"/>
  <c r="AE344" i="12" s="1"/>
  <c r="AE348" i="12"/>
  <c r="AE347" i="12" s="1"/>
  <c r="AE352" i="12"/>
  <c r="AE351" i="12" s="1"/>
  <c r="AE350" i="12" s="1"/>
  <c r="AE360" i="12" l="1"/>
  <c r="AE359" i="12" s="1"/>
  <c r="AE340" i="12"/>
  <c r="AE331" i="12"/>
  <c r="AE330" i="12" s="1"/>
  <c r="AE329" i="12" s="1"/>
  <c r="AE328" i="12" s="1"/>
  <c r="AE301" i="12"/>
  <c r="AE300" i="12" s="1"/>
  <c r="AE299" i="12" s="1"/>
  <c r="AE304" i="12"/>
  <c r="AE303" i="12" s="1"/>
  <c r="AE309" i="12"/>
  <c r="AE308" i="12" s="1"/>
  <c r="AE312" i="12"/>
  <c r="AE311" i="12" s="1"/>
  <c r="AE320" i="12"/>
  <c r="AE319" i="12" s="1"/>
  <c r="AE318" i="12" s="1"/>
  <c r="AE325" i="12"/>
  <c r="AE324" i="12" s="1"/>
  <c r="AE323" i="12" s="1"/>
  <c r="AE277" i="12"/>
  <c r="AE276" i="12" s="1"/>
  <c r="AE275" i="12" s="1"/>
  <c r="AE281" i="12"/>
  <c r="AE283" i="12"/>
  <c r="AE288" i="12"/>
  <c r="AE290" i="12"/>
  <c r="AE261" i="12"/>
  <c r="AE260" i="12" s="1"/>
  <c r="AE259" i="12" s="1"/>
  <c r="AE265" i="12"/>
  <c r="AE267" i="12"/>
  <c r="AE271" i="12"/>
  <c r="AE270" i="12" s="1"/>
  <c r="AE269" i="12" s="1"/>
  <c r="AE236" i="12"/>
  <c r="AE238" i="12"/>
  <c r="AE250" i="12"/>
  <c r="AE252" i="12"/>
  <c r="AE207" i="12"/>
  <c r="AE209" i="12"/>
  <c r="AE215" i="12"/>
  <c r="AE219" i="12"/>
  <c r="AE218" i="12" s="1"/>
  <c r="AE222" i="12"/>
  <c r="AE221" i="12" s="1"/>
  <c r="AE192" i="12"/>
  <c r="AE191" i="12" s="1"/>
  <c r="AE190" i="12" s="1"/>
  <c r="AE196" i="12"/>
  <c r="AE195" i="12" s="1"/>
  <c r="AE194" i="12" s="1"/>
  <c r="AE200" i="12"/>
  <c r="AE199" i="12" s="1"/>
  <c r="AE198" i="12" s="1"/>
  <c r="AE183" i="12"/>
  <c r="AE182" i="12" s="1"/>
  <c r="AE181" i="12" s="1"/>
  <c r="AE187" i="12"/>
  <c r="AE186" i="12" s="1"/>
  <c r="AE185" i="12" s="1"/>
  <c r="AE171" i="12"/>
  <c r="AE170" i="12" s="1"/>
  <c r="AE169" i="12" s="1"/>
  <c r="AE175" i="12"/>
  <c r="AE174" i="12" s="1"/>
  <c r="AE178" i="12"/>
  <c r="AE177" i="12" s="1"/>
  <c r="AE143" i="12"/>
  <c r="AE142" i="12" s="1"/>
  <c r="AE146" i="12"/>
  <c r="AE145" i="12" s="1"/>
  <c r="AE149" i="12"/>
  <c r="AE148" i="12" s="1"/>
  <c r="AE153" i="12"/>
  <c r="AE152" i="12" s="1"/>
  <c r="AE156" i="12"/>
  <c r="AE155" i="12" s="1"/>
  <c r="AE134" i="12"/>
  <c r="AE133" i="12" s="1"/>
  <c r="AE132" i="12" s="1"/>
  <c r="AE138" i="12"/>
  <c r="AE137" i="12" s="1"/>
  <c r="AE136" i="12" s="1"/>
  <c r="AE131" i="12" l="1"/>
  <c r="AE217" i="12"/>
  <c r="AE335" i="12"/>
  <c r="AE334" i="12" s="1"/>
  <c r="AE333" i="12" s="1"/>
  <c r="AE212" i="12"/>
  <c r="AE211" i="12" s="1"/>
  <c r="AE280" i="12"/>
  <c r="AE279" i="12" s="1"/>
  <c r="AE327" i="12"/>
  <c r="AE287" i="12"/>
  <c r="AE286" i="12" s="1"/>
  <c r="AE307" i="12"/>
  <c r="AE298" i="12" s="1"/>
  <c r="AE264" i="12"/>
  <c r="AE263" i="12" s="1"/>
  <c r="AE254" i="12" s="1"/>
  <c r="AE249" i="12"/>
  <c r="AE248" i="12" s="1"/>
  <c r="AE235" i="12"/>
  <c r="AE234" i="12" s="1"/>
  <c r="AE206" i="12"/>
  <c r="AE205" i="12" s="1"/>
  <c r="AE151" i="12"/>
  <c r="AE173" i="12"/>
  <c r="AE168" i="12" s="1"/>
  <c r="AE141" i="12"/>
  <c r="AE180" i="12"/>
  <c r="AE189" i="12"/>
  <c r="AE112" i="12"/>
  <c r="AE111" i="12" s="1"/>
  <c r="AE115" i="12"/>
  <c r="AE114" i="12" s="1"/>
  <c r="AE118" i="12"/>
  <c r="AE117" i="12" s="1"/>
  <c r="AE122" i="12"/>
  <c r="AE121" i="12" s="1"/>
  <c r="AE125" i="12"/>
  <c r="AE124" i="12" s="1"/>
  <c r="AE129" i="12"/>
  <c r="AE128" i="12" s="1"/>
  <c r="AE127" i="12" s="1"/>
  <c r="AE233" i="12" l="1"/>
  <c r="AE274" i="12"/>
  <c r="AE273" i="12" s="1"/>
  <c r="AE204" i="12"/>
  <c r="AE203" i="12" s="1"/>
  <c r="AE297" i="12"/>
  <c r="AE167" i="12"/>
  <c r="AE140" i="12"/>
  <c r="AE110" i="12"/>
  <c r="AE120" i="12"/>
  <c r="AE109" i="12" l="1"/>
  <c r="AE108" i="12" s="1"/>
  <c r="AE232" i="12"/>
  <c r="AE202" i="12" s="1"/>
  <c r="AE103" i="12"/>
  <c r="AE105" i="12"/>
  <c r="AE98" i="12"/>
  <c r="AE97" i="12" s="1"/>
  <c r="AE96" i="12" s="1"/>
  <c r="AE95" i="12" s="1"/>
  <c r="AE93" i="12"/>
  <c r="AE92" i="12" s="1"/>
  <c r="AE91" i="12" s="1"/>
  <c r="AE90" i="12" s="1"/>
  <c r="AE79" i="12"/>
  <c r="AE72" i="12"/>
  <c r="AE71" i="12" s="1"/>
  <c r="AE63" i="12"/>
  <c r="AE62" i="12" s="1"/>
  <c r="AE66" i="12"/>
  <c r="AE68" i="12"/>
  <c r="AE76" i="12"/>
  <c r="AE82" i="12"/>
  <c r="AE86" i="12"/>
  <c r="AE85" i="12" s="1"/>
  <c r="AE84" i="12" s="1"/>
  <c r="AE54" i="12"/>
  <c r="AE53" i="12" s="1"/>
  <c r="AE57" i="12"/>
  <c r="AE56" i="12" s="1"/>
  <c r="AE41" i="12"/>
  <c r="AE40" i="12" s="1"/>
  <c r="AE39" i="12" s="1"/>
  <c r="AE45" i="12"/>
  <c r="AE44" i="12" s="1"/>
  <c r="AE43" i="12" s="1"/>
  <c r="AE49" i="12"/>
  <c r="AE48" i="12" s="1"/>
  <c r="AE47" i="12" s="1"/>
  <c r="AE21" i="12"/>
  <c r="AE20" i="12" s="1"/>
  <c r="AE24" i="12"/>
  <c r="AE23" i="12" s="1"/>
  <c r="AE28" i="12"/>
  <c r="AE27" i="12" s="1"/>
  <c r="AE26" i="12" s="1"/>
  <c r="AE32" i="12"/>
  <c r="AE31" i="12" s="1"/>
  <c r="AE30" i="12" s="1"/>
  <c r="AE36" i="12"/>
  <c r="AE35" i="12" s="1"/>
  <c r="AE34" i="12" s="1"/>
  <c r="AE65" i="12" l="1"/>
  <c r="AE61" i="12" s="1"/>
  <c r="AE102" i="12"/>
  <c r="AE101" i="12" s="1"/>
  <c r="AE100" i="12" s="1"/>
  <c r="AE89" i="12" s="1"/>
  <c r="AE75" i="12"/>
  <c r="AE70" i="12" s="1"/>
  <c r="AE52" i="12"/>
  <c r="AE51" i="12" s="1"/>
  <c r="AE19" i="12"/>
  <c r="AE18" i="12" s="1"/>
  <c r="AE38" i="12"/>
  <c r="AE88" i="12" l="1"/>
  <c r="AE60" i="12"/>
  <c r="AE59" i="12" s="1"/>
  <c r="AE17" i="12"/>
  <c r="AE16" i="12" l="1"/>
  <c r="AE2495" i="12" s="1"/>
</calcChain>
</file>

<file path=xl/sharedStrings.xml><?xml version="1.0" encoding="utf-8"?>
<sst xmlns="http://schemas.openxmlformats.org/spreadsheetml/2006/main" count="6402" uniqueCount="1458">
  <si>
    <t>Целевая статья</t>
  </si>
  <si>
    <t>Вид расходов</t>
  </si>
  <si>
    <t>0110100000</t>
  </si>
  <si>
    <t>Раздел</t>
  </si>
  <si>
    <t>Подраздел</t>
  </si>
  <si>
    <t>01</t>
  </si>
  <si>
    <t>13</t>
  </si>
  <si>
    <t>0100000000</t>
  </si>
  <si>
    <t>0110000000</t>
  </si>
  <si>
    <t>Формулы</t>
  </si>
  <si>
    <t>Наименование расходов</t>
  </si>
  <si>
    <t>2020 год</t>
  </si>
  <si>
    <t>0110121330</t>
  </si>
  <si>
    <t>0110123100</t>
  </si>
  <si>
    <t>0110171140</t>
  </si>
  <si>
    <t>0110171250</t>
  </si>
  <si>
    <t>0110221300</t>
  </si>
  <si>
    <t>0110271130</t>
  </si>
  <si>
    <t>0110271350</t>
  </si>
  <si>
    <t>0110200000</t>
  </si>
  <si>
    <t>03</t>
  </si>
  <si>
    <t>0110321310</t>
  </si>
  <si>
    <t>0110300000</t>
  </si>
  <si>
    <t>0120123520</t>
  </si>
  <si>
    <t>08</t>
  </si>
  <si>
    <t>0120000000</t>
  </si>
  <si>
    <t>0120100000</t>
  </si>
  <si>
    <t>0120123530</t>
  </si>
  <si>
    <t>07</t>
  </si>
  <si>
    <t>0120123590</t>
  </si>
  <si>
    <t>09</t>
  </si>
  <si>
    <t>02101SП020</t>
  </si>
  <si>
    <t>0200000000</t>
  </si>
  <si>
    <t>0210000000</t>
  </si>
  <si>
    <t>0210100000</t>
  </si>
  <si>
    <t>14</t>
  </si>
  <si>
    <t>0210223550</t>
  </si>
  <si>
    <t>0210200000</t>
  </si>
  <si>
    <t>0210321090</t>
  </si>
  <si>
    <t>0210300000</t>
  </si>
  <si>
    <t>0220100590</t>
  </si>
  <si>
    <t>0220121100</t>
  </si>
  <si>
    <t>0220121280</t>
  </si>
  <si>
    <t>0220000000</t>
  </si>
  <si>
    <t>0220100000</t>
  </si>
  <si>
    <t>0220221970</t>
  </si>
  <si>
    <t>0220241030</t>
  </si>
  <si>
    <t>0220200000</t>
  </si>
  <si>
    <t>0220300590</t>
  </si>
  <si>
    <t>0220321000</t>
  </si>
  <si>
    <t>0220300000</t>
  </si>
  <si>
    <t>0230121110</t>
  </si>
  <si>
    <t>0230121120</t>
  </si>
  <si>
    <t>0230000000</t>
  </si>
  <si>
    <t>0230100000</t>
  </si>
  <si>
    <t>0230223120</t>
  </si>
  <si>
    <t>0230241020</t>
  </si>
  <si>
    <t>0230200000</t>
  </si>
  <si>
    <t>0230322070</t>
  </si>
  <si>
    <t>0230372290</t>
  </si>
  <si>
    <t>0230382280</t>
  </si>
  <si>
    <t>10</t>
  </si>
  <si>
    <t>0230300000</t>
  </si>
  <si>
    <t>0310100590</t>
  </si>
  <si>
    <t>0310100720</t>
  </si>
  <si>
    <t>0310121980</t>
  </si>
  <si>
    <t>0300000000</t>
  </si>
  <si>
    <t>0310000000</t>
  </si>
  <si>
    <t>0310100000</t>
  </si>
  <si>
    <t>0320100590</t>
  </si>
  <si>
    <t>0320100870</t>
  </si>
  <si>
    <t>0320000000</t>
  </si>
  <si>
    <t>0320100000</t>
  </si>
  <si>
    <t>0320200960</t>
  </si>
  <si>
    <t>0320223500</t>
  </si>
  <si>
    <t>0320223620</t>
  </si>
  <si>
    <t>0320200000</t>
  </si>
  <si>
    <t>0330100750</t>
  </si>
  <si>
    <t>0330101070</t>
  </si>
  <si>
    <t>0330123560</t>
  </si>
  <si>
    <t>0330000000</t>
  </si>
  <si>
    <t>0330100000</t>
  </si>
  <si>
    <t>0340100590</t>
  </si>
  <si>
    <t>0340100680</t>
  </si>
  <si>
    <t>0340121270</t>
  </si>
  <si>
    <t>0340182020</t>
  </si>
  <si>
    <t>0340182030</t>
  </si>
  <si>
    <t>0340000000</t>
  </si>
  <si>
    <t>0340100000</t>
  </si>
  <si>
    <t>0350100590</t>
  </si>
  <si>
    <t>0350000000</t>
  </si>
  <si>
    <t>0350100000</t>
  </si>
  <si>
    <t>0410100590</t>
  </si>
  <si>
    <t>0410123140</t>
  </si>
  <si>
    <t>0410170040</t>
  </si>
  <si>
    <t>0400000000</t>
  </si>
  <si>
    <t>0410000000</t>
  </si>
  <si>
    <t>0410100000</t>
  </si>
  <si>
    <t>0410241910</t>
  </si>
  <si>
    <t>0410200000</t>
  </si>
  <si>
    <t>0420100740</t>
  </si>
  <si>
    <t>0420170070</t>
  </si>
  <si>
    <t>0420000000</t>
  </si>
  <si>
    <t>0420100000</t>
  </si>
  <si>
    <t>0510141430</t>
  </si>
  <si>
    <t>11</t>
  </si>
  <si>
    <t>0510141470</t>
  </si>
  <si>
    <t>0510141490</t>
  </si>
  <si>
    <t>0510142130</t>
  </si>
  <si>
    <t>0500000000</t>
  </si>
  <si>
    <t>0510000000</t>
  </si>
  <si>
    <t>0510100000</t>
  </si>
  <si>
    <t>02</t>
  </si>
  <si>
    <t>0510201070</t>
  </si>
  <si>
    <t>0510221130</t>
  </si>
  <si>
    <t>0510223210</t>
  </si>
  <si>
    <t>0510200000</t>
  </si>
  <si>
    <t>0510300590</t>
  </si>
  <si>
    <t>0510300600</t>
  </si>
  <si>
    <t>0510300620</t>
  </si>
  <si>
    <t>0510300000</t>
  </si>
  <si>
    <t>0510400590</t>
  </si>
  <si>
    <t>0510400000</t>
  </si>
  <si>
    <t>0520123440</t>
  </si>
  <si>
    <t>0520000000</t>
  </si>
  <si>
    <t>0520100000</t>
  </si>
  <si>
    <t>0520200590</t>
  </si>
  <si>
    <t>0520223350</t>
  </si>
  <si>
    <t>0520270100</t>
  </si>
  <si>
    <t>0520271110</t>
  </si>
  <si>
    <t>0520271200</t>
  </si>
  <si>
    <t>0520281110</t>
  </si>
  <si>
    <t>0520200000</t>
  </si>
  <si>
    <t>0610123450</t>
  </si>
  <si>
    <t>0610181000</t>
  </si>
  <si>
    <t>0610181010</t>
  </si>
  <si>
    <t>0610181020</t>
  </si>
  <si>
    <t>0610181120</t>
  </si>
  <si>
    <t>06101SС240</t>
  </si>
  <si>
    <t>0600000000</t>
  </si>
  <si>
    <t>0610000000</t>
  </si>
  <si>
    <t>0610100000</t>
  </si>
  <si>
    <t>06</t>
  </si>
  <si>
    <t>0610221010</t>
  </si>
  <si>
    <t>0610271000</t>
  </si>
  <si>
    <t>0610281040</t>
  </si>
  <si>
    <t>0610200000</t>
  </si>
  <si>
    <t>0620123570</t>
  </si>
  <si>
    <t>0620123580</t>
  </si>
  <si>
    <t>0620000000</t>
  </si>
  <si>
    <t>0620100000</t>
  </si>
  <si>
    <t>04</t>
  </si>
  <si>
    <t>063012С050</t>
  </si>
  <si>
    <t>0630000000</t>
  </si>
  <si>
    <t>0630100000</t>
  </si>
  <si>
    <t>0630223600</t>
  </si>
  <si>
    <t>0630200000</t>
  </si>
  <si>
    <t>0630321050</t>
  </si>
  <si>
    <t>0630300000</t>
  </si>
  <si>
    <t>064012С140</t>
  </si>
  <si>
    <t>0640000000</t>
  </si>
  <si>
    <t>0640100000</t>
  </si>
  <si>
    <t>0640200590</t>
  </si>
  <si>
    <t>0640223630</t>
  </si>
  <si>
    <t>0640270020</t>
  </si>
  <si>
    <t>0640200000</t>
  </si>
  <si>
    <t>0640371310</t>
  </si>
  <si>
    <t>0640300000</t>
  </si>
  <si>
    <t>0640421080</t>
  </si>
  <si>
    <t>0640400000</t>
  </si>
  <si>
    <t>0710100590</t>
  </si>
  <si>
    <t>0710100610</t>
  </si>
  <si>
    <t>0700000000</t>
  </si>
  <si>
    <t>0710000000</t>
  </si>
  <si>
    <t>0710100000</t>
  </si>
  <si>
    <t>071022Н020</t>
  </si>
  <si>
    <t>07102SН040</t>
  </si>
  <si>
    <t>0710200000</t>
  </si>
  <si>
    <t>0720100590</t>
  </si>
  <si>
    <t>0720100690</t>
  </si>
  <si>
    <t>0720100700</t>
  </si>
  <si>
    <t>0720100710</t>
  </si>
  <si>
    <t>0720100840</t>
  </si>
  <si>
    <t>0720101160</t>
  </si>
  <si>
    <t>0720000000</t>
  </si>
  <si>
    <t>0720100000</t>
  </si>
  <si>
    <t>072022Н020</t>
  </si>
  <si>
    <t>072022С170</t>
  </si>
  <si>
    <t>07202SН040</t>
  </si>
  <si>
    <t>0720200000</t>
  </si>
  <si>
    <t>0730100590</t>
  </si>
  <si>
    <t>0730100610</t>
  </si>
  <si>
    <t>0730101000</t>
  </si>
  <si>
    <t>0730182020</t>
  </si>
  <si>
    <t>0730000000</t>
  </si>
  <si>
    <t>0730100000</t>
  </si>
  <si>
    <t>0740100590</t>
  </si>
  <si>
    <t>0740182020</t>
  </si>
  <si>
    <t>0740000000</t>
  </si>
  <si>
    <t>0740100000</t>
  </si>
  <si>
    <t>05</t>
  </si>
  <si>
    <t>0740200640</t>
  </si>
  <si>
    <t>0740200820</t>
  </si>
  <si>
    <t>0740221190</t>
  </si>
  <si>
    <t>0740200000</t>
  </si>
  <si>
    <t>074032Н020</t>
  </si>
  <si>
    <t>0740300000</t>
  </si>
  <si>
    <t>0740481030</t>
  </si>
  <si>
    <t>0740400000</t>
  </si>
  <si>
    <t>0750170030</t>
  </si>
  <si>
    <t>0750170050</t>
  </si>
  <si>
    <t>0750171170</t>
  </si>
  <si>
    <t>0750171180</t>
  </si>
  <si>
    <t>0750000000</t>
  </si>
  <si>
    <t>0750100000</t>
  </si>
  <si>
    <t>0810141600</t>
  </si>
  <si>
    <t>0810141610</t>
  </si>
  <si>
    <t>0810141640</t>
  </si>
  <si>
    <t>0810141680</t>
  </si>
  <si>
    <t>0810142160</t>
  </si>
  <si>
    <t>0800000000</t>
  </si>
  <si>
    <t>0810000000</t>
  </si>
  <si>
    <t>0810100000</t>
  </si>
  <si>
    <t>0820141160</t>
  </si>
  <si>
    <t>0820141300</t>
  </si>
  <si>
    <t>0820142110</t>
  </si>
  <si>
    <t>08201SН070</t>
  </si>
  <si>
    <t>0820000000</t>
  </si>
  <si>
    <t>0820100000</t>
  </si>
  <si>
    <t>0820241760</t>
  </si>
  <si>
    <t>0820241960</t>
  </si>
  <si>
    <t>0820243510</t>
  </si>
  <si>
    <t>0820243520</t>
  </si>
  <si>
    <t>0820200000</t>
  </si>
  <si>
    <t>0830123460</t>
  </si>
  <si>
    <t>0830000000</t>
  </si>
  <si>
    <t>0830100000</t>
  </si>
  <si>
    <t>0830201070</t>
  </si>
  <si>
    <t>0830223470</t>
  </si>
  <si>
    <t>0830200000</t>
  </si>
  <si>
    <t>0830323490</t>
  </si>
  <si>
    <t>0830300000</t>
  </si>
  <si>
    <t>0910171320</t>
  </si>
  <si>
    <t>0900000000</t>
  </si>
  <si>
    <t>0910000000</t>
  </si>
  <si>
    <t>0910100000</t>
  </si>
  <si>
    <t>12</t>
  </si>
  <si>
    <t>0910221170</t>
  </si>
  <si>
    <t>0910200000</t>
  </si>
  <si>
    <t>0920100590</t>
  </si>
  <si>
    <t>0920121180</t>
  </si>
  <si>
    <t>0920000000</t>
  </si>
  <si>
    <t>0920100000</t>
  </si>
  <si>
    <t>0930121140</t>
  </si>
  <si>
    <t>0930000000</t>
  </si>
  <si>
    <t>0930100000</t>
  </si>
  <si>
    <t>0930221160</t>
  </si>
  <si>
    <t>0930200000</t>
  </si>
  <si>
    <t>0930321020</t>
  </si>
  <si>
    <t>0930323480</t>
  </si>
  <si>
    <t>0930300000</t>
  </si>
  <si>
    <t>1010121370</t>
  </si>
  <si>
    <t>1010121390</t>
  </si>
  <si>
    <t>1010171020</t>
  </si>
  <si>
    <t>1000000000</t>
  </si>
  <si>
    <t>1010000000</t>
  </si>
  <si>
    <t>1010100000</t>
  </si>
  <si>
    <t>1010200000</t>
  </si>
  <si>
    <t>1010321250</t>
  </si>
  <si>
    <t>10103ST040</t>
  </si>
  <si>
    <t>1010300000</t>
  </si>
  <si>
    <t>1010423160</t>
  </si>
  <si>
    <t>1010471010</t>
  </si>
  <si>
    <t>1010400000</t>
  </si>
  <si>
    <t>1010500000</t>
  </si>
  <si>
    <t>1020141920</t>
  </si>
  <si>
    <t>10201ST04D</t>
  </si>
  <si>
    <t>10201ST04G</t>
  </si>
  <si>
    <t>10201ST04I</t>
  </si>
  <si>
    <t>10201ST04J</t>
  </si>
  <si>
    <t>10201ST04L</t>
  </si>
  <si>
    <t>10201ST04Q</t>
  </si>
  <si>
    <t>10201ST04U</t>
  </si>
  <si>
    <t>10201ST04V</t>
  </si>
  <si>
    <t>10201ST04W</t>
  </si>
  <si>
    <t>10201ST04Y</t>
  </si>
  <si>
    <t>1020000000</t>
  </si>
  <si>
    <t>1020100000</t>
  </si>
  <si>
    <t>1020200000</t>
  </si>
  <si>
    <t>1030100590</t>
  </si>
  <si>
    <t>1030000000</t>
  </si>
  <si>
    <t>1030100000</t>
  </si>
  <si>
    <t>1110100000</t>
  </si>
  <si>
    <t>1100000000</t>
  </si>
  <si>
    <t>1110000000</t>
  </si>
  <si>
    <t>1110200000</t>
  </si>
  <si>
    <t>1110300000</t>
  </si>
  <si>
    <t>1110400000</t>
  </si>
  <si>
    <t>1110541780</t>
  </si>
  <si>
    <t>1110542270</t>
  </si>
  <si>
    <t>1110542290</t>
  </si>
  <si>
    <t>1110500000</t>
  </si>
  <si>
    <t>1110600000</t>
  </si>
  <si>
    <t>1110800000</t>
  </si>
  <si>
    <t>1120100000</t>
  </si>
  <si>
    <t>1120123700</t>
  </si>
  <si>
    <t>1120123710</t>
  </si>
  <si>
    <t>1120000000</t>
  </si>
  <si>
    <t>1120200000</t>
  </si>
  <si>
    <t>1120300000</t>
  </si>
  <si>
    <t>1120441540</t>
  </si>
  <si>
    <t>1120441870</t>
  </si>
  <si>
    <t>1120400000</t>
  </si>
  <si>
    <t>1200000000</t>
  </si>
  <si>
    <t>1220200590</t>
  </si>
  <si>
    <t>1220123270</t>
  </si>
  <si>
    <t>1220123280</t>
  </si>
  <si>
    <t>1220171060</t>
  </si>
  <si>
    <t>1220171070</t>
  </si>
  <si>
    <t>1220171120</t>
  </si>
  <si>
    <t>1220000000</t>
  </si>
  <si>
    <t>1220100000</t>
  </si>
  <si>
    <t>1220200000</t>
  </si>
  <si>
    <t>1220321770</t>
  </si>
  <si>
    <t>1220321780</t>
  </si>
  <si>
    <t>1220300000</t>
  </si>
  <si>
    <t>1220400000</t>
  </si>
  <si>
    <t>1300000000</t>
  </si>
  <si>
    <t>1310000000</t>
  </si>
  <si>
    <t>1320123040</t>
  </si>
  <si>
    <t>1320000000</t>
  </si>
  <si>
    <t>1320100000</t>
  </si>
  <si>
    <t>1320242020</t>
  </si>
  <si>
    <t>1320200000</t>
  </si>
  <si>
    <t>1410121640</t>
  </si>
  <si>
    <t>1410121660</t>
  </si>
  <si>
    <t>1400000000</t>
  </si>
  <si>
    <t>1410000000</t>
  </si>
  <si>
    <t>1410100000</t>
  </si>
  <si>
    <t>1410321630</t>
  </si>
  <si>
    <t>1410300000</t>
  </si>
  <si>
    <t>1410421620</t>
  </si>
  <si>
    <t>1410400000</t>
  </si>
  <si>
    <t>1410521690</t>
  </si>
  <si>
    <t>1410500000</t>
  </si>
  <si>
    <t>1420121790</t>
  </si>
  <si>
    <t>1420000000</t>
  </si>
  <si>
    <t>1420100000</t>
  </si>
  <si>
    <t>1420200590</t>
  </si>
  <si>
    <t>1420221700</t>
  </si>
  <si>
    <t>1420200000</t>
  </si>
  <si>
    <t>1420321650</t>
  </si>
  <si>
    <t>1420300000</t>
  </si>
  <si>
    <t>1510121470</t>
  </si>
  <si>
    <t>1510121480</t>
  </si>
  <si>
    <t>15101SЖ160</t>
  </si>
  <si>
    <t>1500000000</t>
  </si>
  <si>
    <t>1510000000</t>
  </si>
  <si>
    <t>1510100000</t>
  </si>
  <si>
    <t>1510200000</t>
  </si>
  <si>
    <t>1520100590</t>
  </si>
  <si>
    <t>1520121500</t>
  </si>
  <si>
    <t>1520000000</t>
  </si>
  <si>
    <t>1520100000</t>
  </si>
  <si>
    <t>1530000000</t>
  </si>
  <si>
    <t>153022С070</t>
  </si>
  <si>
    <t>153022С080</t>
  </si>
  <si>
    <t>15302R0820</t>
  </si>
  <si>
    <t>1530200000</t>
  </si>
  <si>
    <t>153032С190</t>
  </si>
  <si>
    <t>15303L4970</t>
  </si>
  <si>
    <t>1530300000</t>
  </si>
  <si>
    <t>1610121540</t>
  </si>
  <si>
    <t>1610123370</t>
  </si>
  <si>
    <t>1600000000</t>
  </si>
  <si>
    <t>1610000000</t>
  </si>
  <si>
    <t>1610100000</t>
  </si>
  <si>
    <t>1620100590</t>
  </si>
  <si>
    <t>1620121590</t>
  </si>
  <si>
    <t>1620000000</t>
  </si>
  <si>
    <t>1620100000</t>
  </si>
  <si>
    <t>1710141090</t>
  </si>
  <si>
    <t>1710141130</t>
  </si>
  <si>
    <t>1710141210</t>
  </si>
  <si>
    <t>1710141220</t>
  </si>
  <si>
    <t>1710141320</t>
  </si>
  <si>
    <t>1710142180</t>
  </si>
  <si>
    <t>1710142260</t>
  </si>
  <si>
    <t>1710142330</t>
  </si>
  <si>
    <t>1710142340</t>
  </si>
  <si>
    <t>1710142350</t>
  </si>
  <si>
    <t>1710142360</t>
  </si>
  <si>
    <t>1710142370</t>
  </si>
  <si>
    <t>1700000000</t>
  </si>
  <si>
    <t>1710000000</t>
  </si>
  <si>
    <t>1710100000</t>
  </si>
  <si>
    <t>1710241100</t>
  </si>
  <si>
    <t>1710200000</t>
  </si>
  <si>
    <t>1710321670</t>
  </si>
  <si>
    <t>1710321680</t>
  </si>
  <si>
    <t>1710300000</t>
  </si>
  <si>
    <t>1710441240</t>
  </si>
  <si>
    <t>1710442380</t>
  </si>
  <si>
    <t>1710400000</t>
  </si>
  <si>
    <t>1720121710</t>
  </si>
  <si>
    <t>1720000000</t>
  </si>
  <si>
    <t>1720100000</t>
  </si>
  <si>
    <t>1730121360</t>
  </si>
  <si>
    <t>1730121400</t>
  </si>
  <si>
    <t>1730000000</t>
  </si>
  <si>
    <t>1730100000</t>
  </si>
  <si>
    <t>1730282110</t>
  </si>
  <si>
    <t>1730200000</t>
  </si>
  <si>
    <t>1730371190</t>
  </si>
  <si>
    <t>1730300000</t>
  </si>
  <si>
    <t>1730421410</t>
  </si>
  <si>
    <t>1730400000</t>
  </si>
  <si>
    <t>1740100590</t>
  </si>
  <si>
    <t>1740121740</t>
  </si>
  <si>
    <t>1740000000</t>
  </si>
  <si>
    <t>1740100000</t>
  </si>
  <si>
    <t>1750121420</t>
  </si>
  <si>
    <t>1750000000</t>
  </si>
  <si>
    <t>1750100000</t>
  </si>
  <si>
    <t>1750271040</t>
  </si>
  <si>
    <t>1750200000</t>
  </si>
  <si>
    <t>1760000000</t>
  </si>
  <si>
    <t>1760100000</t>
  </si>
  <si>
    <t>1810100590</t>
  </si>
  <si>
    <t>1800000000</t>
  </si>
  <si>
    <t>1810000000</t>
  </si>
  <si>
    <t>1810100000</t>
  </si>
  <si>
    <t>1810223300</t>
  </si>
  <si>
    <t>1810200000</t>
  </si>
  <si>
    <t>1810323410</t>
  </si>
  <si>
    <t>1810323420</t>
  </si>
  <si>
    <t>1810300000</t>
  </si>
  <si>
    <t>1820100000</t>
  </si>
  <si>
    <t>1820000000</t>
  </si>
  <si>
    <t>1820200000</t>
  </si>
  <si>
    <t>1830200000</t>
  </si>
  <si>
    <t>1830000000</t>
  </si>
  <si>
    <t>1840121210</t>
  </si>
  <si>
    <t>1840121220</t>
  </si>
  <si>
    <t>1840000000</t>
  </si>
  <si>
    <t>1840100000</t>
  </si>
  <si>
    <t>1910121520</t>
  </si>
  <si>
    <t>1910123650</t>
  </si>
  <si>
    <t>19101L5110</t>
  </si>
  <si>
    <t>1900000000</t>
  </si>
  <si>
    <t>1910000000</t>
  </si>
  <si>
    <t>1910100000</t>
  </si>
  <si>
    <t>1920121840</t>
  </si>
  <si>
    <t>1920121850</t>
  </si>
  <si>
    <t>1920000000</t>
  </si>
  <si>
    <t>1920100000</t>
  </si>
  <si>
    <t>9110000590</t>
  </si>
  <si>
    <t>9100000000</t>
  </si>
  <si>
    <t>9110000000</t>
  </si>
  <si>
    <t>9130000590</t>
  </si>
  <si>
    <t>9130021920</t>
  </si>
  <si>
    <t>9130021960</t>
  </si>
  <si>
    <t>9130000000</t>
  </si>
  <si>
    <t>9140000590</t>
  </si>
  <si>
    <t>9140001150</t>
  </si>
  <si>
    <t>9140000000</t>
  </si>
  <si>
    <t>9150000590</t>
  </si>
  <si>
    <t>915002У090</t>
  </si>
  <si>
    <t>915002У100</t>
  </si>
  <si>
    <t>9150000000</t>
  </si>
  <si>
    <t>9160000000</t>
  </si>
  <si>
    <t>9190021200</t>
  </si>
  <si>
    <t>9190021440</t>
  </si>
  <si>
    <t>9190021460</t>
  </si>
  <si>
    <t>9190021550</t>
  </si>
  <si>
    <t>9190021870</t>
  </si>
  <si>
    <t>9190021880</t>
  </si>
  <si>
    <t>9190021890</t>
  </si>
  <si>
    <t>9190021900</t>
  </si>
  <si>
    <t>9190021910</t>
  </si>
  <si>
    <t>9190021950</t>
  </si>
  <si>
    <t>9190023640</t>
  </si>
  <si>
    <t>919002П040</t>
  </si>
  <si>
    <t>919002П060</t>
  </si>
  <si>
    <t>919002С090</t>
  </si>
  <si>
    <t>919002С250</t>
  </si>
  <si>
    <t>919002У100</t>
  </si>
  <si>
    <t>9190081050</t>
  </si>
  <si>
    <t>9190081100</t>
  </si>
  <si>
    <t>9190082070</t>
  </si>
  <si>
    <t>9190082080</t>
  </si>
  <si>
    <t>9190000000</t>
  </si>
  <si>
    <t>9220000110</t>
  </si>
  <si>
    <t>9220000190</t>
  </si>
  <si>
    <t>9200000000</t>
  </si>
  <si>
    <t>9220000000</t>
  </si>
  <si>
    <t>9290000110</t>
  </si>
  <si>
    <t>9290000190</t>
  </si>
  <si>
    <t>9290000000</t>
  </si>
  <si>
    <t>9310000110</t>
  </si>
  <si>
    <t>9300000000</t>
  </si>
  <si>
    <t>9310000000</t>
  </si>
  <si>
    <t>9390000110</t>
  </si>
  <si>
    <t>9390000190</t>
  </si>
  <si>
    <t>9390000000</t>
  </si>
  <si>
    <t>9410000110</t>
  </si>
  <si>
    <t>9400000000</t>
  </si>
  <si>
    <t>9410000000</t>
  </si>
  <si>
    <t>9490000110</t>
  </si>
  <si>
    <t>9490000190</t>
  </si>
  <si>
    <t>9490000000</t>
  </si>
  <si>
    <t>9510000110</t>
  </si>
  <si>
    <t>9500000000</t>
  </si>
  <si>
    <t>9510000000</t>
  </si>
  <si>
    <t>9570000110</t>
  </si>
  <si>
    <t>9570000190</t>
  </si>
  <si>
    <t>9570000000</t>
  </si>
  <si>
    <t>9580000110</t>
  </si>
  <si>
    <t>9580000190</t>
  </si>
  <si>
    <t>9580000000</t>
  </si>
  <si>
    <t>9590000110</t>
  </si>
  <si>
    <t>9590000190</t>
  </si>
  <si>
    <t>9590000000</t>
  </si>
  <si>
    <t>9610092000</t>
  </si>
  <si>
    <t>9600000000</t>
  </si>
  <si>
    <t>9610000000</t>
  </si>
  <si>
    <t>9620093000</t>
  </si>
  <si>
    <t>9620000000</t>
  </si>
  <si>
    <t>9630092000</t>
  </si>
  <si>
    <t>9630000000</t>
  </si>
  <si>
    <t>9710000590</t>
  </si>
  <si>
    <t>9710000000</t>
  </si>
  <si>
    <t>9700000000</t>
  </si>
  <si>
    <t>0000000000</t>
  </si>
  <si>
    <t>00</t>
  </si>
  <si>
    <t>Общий итог</t>
  </si>
  <si>
    <t>Условно утвержденные расходы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</si>
  <si>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</si>
  <si>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</si>
  <si>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</si>
  <si>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</si>
  <si>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</si>
  <si>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</si>
  <si>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</si>
  <si>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</si>
  <si>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</si>
  <si>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Другие вопросы в области национальной безопасности и правоохранительной деятельности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</si>
  <si>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</si>
  <si>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</si>
  <si>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</si>
  <si>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</si>
  <si>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</si>
  <si>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</si>
  <si>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</si>
  <si>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</si>
  <si>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</si>
  <si>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</si>
  <si>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</si>
  <si>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</si>
  <si>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</si>
  <si>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</si>
  <si>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</si>
  <si>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</si>
  <si>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</si>
  <si>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</si>
  <si>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Санитарно-эпидемиологическое благополучие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</si>
  <si>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</si>
  <si>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</si>
  <si>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</si>
  <si>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</si>
  <si>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</si>
  <si>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</si>
  <si>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</si>
  <si>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</si>
  <si>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Обслуживание государственного внутреннего и муниципального долга</t>
  </si>
  <si>
    <t>0510143660</t>
  </si>
  <si>
    <t>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</si>
  <si>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</si>
  <si>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</si>
  <si>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</si>
  <si>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Капитальные вложения в объекты государственной (муниципальной) собственности</t>
  </si>
  <si>
    <t>Предоставление субсидий бюджетным, автономным учреждениям и иным некоммерческим организациям</t>
  </si>
  <si>
    <t>Обслуживание государственного (муниципального) долга</t>
  </si>
  <si>
    <t>Иные бюджетные ассигнования</t>
  </si>
  <si>
    <t>Расходы на выплаты персоналу казенных учреждений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</si>
  <si>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</si>
  <si>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(муниципальных) нужд</t>
  </si>
  <si>
    <t>Публичные нормативные социальные выплаты гражданам</t>
  </si>
  <si>
    <t>Социальные выплаты гражданам, кроме публичных нормативных социальных выплат</t>
  </si>
  <si>
    <t>Публичные нормативные выплаты гражданам несоциального характера</t>
  </si>
  <si>
    <t>Стипендии</t>
  </si>
  <si>
    <t>Премии и гранты</t>
  </si>
  <si>
    <t>Иные выплаты населению</t>
  </si>
  <si>
    <t>Бюджетные инвестиции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</si>
  <si>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</si>
  <si>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Субсидии бюджетным учреждениям</t>
  </si>
  <si>
    <t>Субсидии автономным учреждениям</t>
  </si>
  <si>
    <t>Субсидии некоммерческим организациям (за исключением государственных (муниципальных) учреждений)</t>
  </si>
  <si>
    <t>Обслуживание муниципального долга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</si>
  <si>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</si>
  <si>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</si>
  <si>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</si>
  <si>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</si>
  <si>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Резервные средства</t>
  </si>
  <si>
    <t>Непрограммные расходы бюджета города Перми по реализации иных мероприятий</t>
  </si>
  <si>
    <t>Непрограммные расходы по обеспечению деятельности Пермской городской Думы</t>
  </si>
  <si>
    <t>Непрограммные расходы по обеспечению деятельности Контрольно-счетной палаты города Перми</t>
  </si>
  <si>
    <t>Непрограммные расходы по обеспечению деятельности Избирательной комиссии города Перми</t>
  </si>
  <si>
    <t>Непрограммные расходы по обеспечению деятельности администрации города Перми</t>
  </si>
  <si>
    <t>Другие непрограммные расходы по реализации вопросов местного значения города Перми, связанных с общегородским управлением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</si>
  <si>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</si>
  <si>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Повышение эффективности управления имущественным комплексом административных зданий (помещений) города Перми</t>
  </si>
  <si>
    <t>Развитие архивного дела в городе Перми</t>
  </si>
  <si>
    <t>Мероприятия, направленные на решение отдельных вопросов местного значения в микрорайонах города Перми</t>
  </si>
  <si>
    <t>Иные непрограммные мероприятия</t>
  </si>
  <si>
    <t>Депутаты Пермской городской Думы и их помощники</t>
  </si>
  <si>
    <t>Аппарат органа городского самоуправления</t>
  </si>
  <si>
    <t>Руководитель Контрольно-счетной палаты города Перми</t>
  </si>
  <si>
    <t>Председатель Избирательной комиссии города Перми, его заместитель и секретарь</t>
  </si>
  <si>
    <t>Глава города Перми</t>
  </si>
  <si>
    <t>Территориальные органы администрации города Перми</t>
  </si>
  <si>
    <t>Функциональные органы администрации города Перми</t>
  </si>
  <si>
    <t>Расходы на исполнение судебных актов по обращению взыскания на средства местного бюджета</t>
  </si>
  <si>
    <t>Резервный фонд</t>
  </si>
  <si>
    <t>Расходы на исполнение иных судебных актов</t>
  </si>
  <si>
    <t>Проведение мероприятий в рамках реализации проектов инициативного бюджетирования в городе Перми</t>
  </si>
  <si>
    <t>Субсидии советам ветеранов (пенсионеров) войны, труда, Вооруженных Сил и правоохранительных органов</t>
  </si>
  <si>
    <t>Обеспечение деятельности (оказание услуг, выполнение работ) муниципальных учреждений (организаций)</t>
  </si>
  <si>
    <t>Расходы на выплаты по оплате труда работников муниципальных органов</t>
  </si>
  <si>
    <t>Расходы на обеспечение функций муниципальных органов</t>
  </si>
  <si>
    <t>Информационно-методическая поддержка территориальных общественных самоуправлений</t>
  </si>
  <si>
    <t>Субсидии на осуществление деятельности территориальных общественных самоуправлений</t>
  </si>
  <si>
    <t>Содержание имущества и обеспечение деятельности общественных центров</t>
  </si>
  <si>
    <t>Содействие в реализации культурно-просветительских общественных инициатив религиозных организаций и объединений, направленных на сохранение гармоничной конфессиональной ситуации в городе Перми</t>
  </si>
  <si>
    <t>Содействие в реализации мероприятий, направленных на гармонизацию межнациональных отношений, сохранение этнического многообразия народов России, проживающих в городе Перми</t>
  </si>
  <si>
    <t>Организация и проведение мониторинга межнациональных и межконфессиональных отношений на территории города Перми</t>
  </si>
  <si>
    <t>Выплата материального стимулирования народным дружинникам за участие в охране общественного порядка</t>
  </si>
  <si>
    <t>Изготовление пособий по профилактике терроризма и экстремизма</t>
  </si>
  <si>
    <t>Мероприятия, направленные на первичную профилактику потребления психоактивных веществ</t>
  </si>
  <si>
    <t>Организация и осуществление мероприятий по гражданской обороне, защите населения и территории города Перми от чрезвычайных ситуаций природного и техногенного характера</t>
  </si>
  <si>
    <t>Создание и содержание в целях гражданской обороны запасов материально-технических, продовольственных и иных средств</t>
  </si>
  <si>
    <t>Оплата земельного налога за земельные участки</t>
  </si>
  <si>
    <t>Строительство противооползневого сооружения в районе жилых домов по ул. КИМ, 5, 7, ул. Ивановской, 19 и ул. Чехова, 2, 4, 6, 8, 10</t>
  </si>
  <si>
    <t>Содержание спасательных постов в местах массового отдыха у воды</t>
  </si>
  <si>
    <t>Мероприятия, направленные на информирование населения о мерах пожарной безопасности</t>
  </si>
  <si>
    <t>Мероприятия по приведению в нормативное состояние, содержанию пожарных водоемов и пирсов</t>
  </si>
  <si>
    <t>Расходы, связанные со строительством источников противопожарного водоснабжения</t>
  </si>
  <si>
    <t>Строительство источников противопожарного водоснабжения</t>
  </si>
  <si>
    <t>Страхование работников добровольной пожарной охраны и добровольных пожарных, осуществляющих деятельность по тушению пожаров и проведению аварийно-спасательных работ на территории города Перми</t>
  </si>
  <si>
    <t>Меры социальной защиты членам семей работников добровольной пожарной охраны и добровольных пожарных в случае гибели (смерти) работников добровольной пожарной охраны и добровольных пожарных</t>
  </si>
  <si>
    <t>Целевая субсидия на создание условий для вовлеченности жителей в культурно-зрелищные мероприятия</t>
  </si>
  <si>
    <t>Городские культурно-зрелищные мероприятия, культурно-зрелищные мероприятия по месту жительства</t>
  </si>
  <si>
    <t>Целевая субсидия на создание концертных и театральных постановок, организация и обеспечение участия в творческих проектах</t>
  </si>
  <si>
    <t>Создание условий для творческой самореализации жителей города Перми</t>
  </si>
  <si>
    <t>Оказание услуг библиотечного обслуживания</t>
  </si>
  <si>
    <t>Целевая субсидия по сохранению историко-культурного наследия</t>
  </si>
  <si>
    <t>Целевые субсидии на взносы на капитальный ремонт общего имущества в многоквартирных домах</t>
  </si>
  <si>
    <t>911002Н020</t>
  </si>
  <si>
    <t>Целевая субсидия на популяризацию художественного образования среди жителей</t>
  </si>
  <si>
    <t>Поддержка и развитие потенциала талантливых педагогов дополнительного образования в сфере культуры</t>
  </si>
  <si>
    <t>Предоставление мер социальной поддержки педагогическим работникам организаций дополнительного образования в области культуры и искусства</t>
  </si>
  <si>
    <t>Стипендии одаренным детям, обучающимся в образовательных организациях дополнительного образования в сфере культуры</t>
  </si>
  <si>
    <t>Поддержка инициативной и талантливой молодежи</t>
  </si>
  <si>
    <t>Субсидии некоммерческим организациям, не являющимся государственными (муниципальными) учреждениями, выполняющим муниципальные работы в сфере молодежной политики</t>
  </si>
  <si>
    <t>Целевая субсидия на организацию занятости молодежи</t>
  </si>
  <si>
    <t>Субсидии некоммерческим организациям, не являющимся государственными (муниципальными) учреждениями, выполняющим работы по организации занятости молодежи</t>
  </si>
  <si>
    <t>Строительство объектов недвижимого имущества и инженерной инфраструктуры на территории Экстрим-парка</t>
  </si>
  <si>
    <t>Строительство плавательного бассейна по адресу: ул. Гашкова, 20а</t>
  </si>
  <si>
    <t>Строительство физкультурно-спортивного центра по адресу: ул. Академика Веденеева, 25</t>
  </si>
  <si>
    <t>Реконструкция физкультурно-оздоровительного комплекса по адресу: ул. Рабочая, 9</t>
  </si>
  <si>
    <t>Ремонт и приведение в нормативное состояние муниципальных учреждений системы физической культуры и спорта</t>
  </si>
  <si>
    <t>Устройство муниципальных плоскостных спортивных сооружений с оснащением инвентарем</t>
  </si>
  <si>
    <t>Целевые субсидии учреждениям системы физической культуры и спорта на аренду имущественных комплексов</t>
  </si>
  <si>
    <t>Целевая субсидия на обеспечение участия в официальных спортивных соревнованиях</t>
  </si>
  <si>
    <t>Мероприятия и спортивно-массовая работа по месту жительства</t>
  </si>
  <si>
    <t>Физкультурные и спортивные мероприятия</t>
  </si>
  <si>
    <t>Субсидия некоммерческим организациям, не являющимся государственными (муниципальными) учреждениями, на организацию и проведение спортивных мероприятий для лиц с ограниченными возможностями здоровья согласно календарному плану</t>
  </si>
  <si>
    <t>Субсидия некоммерческим организациям, не являющимся государственными (муниципальными) учреждениями на реализацию социально значимых программ в сфере физической культуры и спорта</t>
  </si>
  <si>
    <t>Предоставление ежемесячных денежных муниципальных выплат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 с хронической почечной недостаточностью</t>
  </si>
  <si>
    <t>Предоставление ежемесячной денежной выплаты одному из родителей (законных представителей), являющихся студентами или учащимися, имеющих детей в возрасте до 1,5 лет</t>
  </si>
  <si>
    <t>Адресная социальная муниципальная помощь</t>
  </si>
  <si>
    <t>Предоставление дополнительной меры социальной поддержки в случае рождения троих или более детей одновременно</t>
  </si>
  <si>
    <t>Обеспечение работников учреждений бюджетной сферы Пермского края путевками на санаторно-курортное лечение и оздоровление</t>
  </si>
  <si>
    <t>Проведение мероприятий социальной направленности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</si>
  <si>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</si>
  <si>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Оборудование зданий муниципальных учреждений средствами беспрепятственного доступа</t>
  </si>
  <si>
    <t>Обеспечение доступности информации</t>
  </si>
  <si>
    <t>Образование комиссий по делам несовершеннолетних и защите их прав и организация их деятельности</t>
  </si>
  <si>
    <t>Проведение восстановительных программ с участием несовершеннолетних</t>
  </si>
  <si>
    <t>Мероприятия по организации оздоровления и отдыха детей</t>
  </si>
  <si>
    <t>Администрирование отдыха детей в каникулярное время</t>
  </si>
  <si>
    <t>Возмещение части затрат на отдых и оздоровление детей в загородных лагерях отдыха и оздоровления детей</t>
  </si>
  <si>
    <t>Мероприятия по профилактике правонарушений среди несовершеннолетних</t>
  </si>
  <si>
    <t>Целевые субсидии организациям образования на аренду имущественных комплексов</t>
  </si>
  <si>
    <t>Единая субвенция на выполнение отдельных государственных полномочий в сфере образования</t>
  </si>
  <si>
    <t>Целевая субсидия на организацию подвоза учащихся</t>
  </si>
  <si>
    <t>Целевая субсидия кадетской школе на предоставление бесплатного питания учащимся</t>
  </si>
  <si>
    <t>Целевая субсидия общеобразовательным организациям на предоставление бесплатного питания отдельным категориям учащихся</t>
  </si>
  <si>
    <t>Целевая субсидия общеобразовательным организациям на предоставление бесплатного двухразового питания учащимся с ограниченными возможностями здоровья</t>
  </si>
  <si>
    <t>Предоставление мер социальной поддержки педагогическим работникам образовательных государственных и муниципальных организаций Пермского края,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</si>
  <si>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Целевая субсидия на реализацию историко-культурной образовательной программы</t>
  </si>
  <si>
    <t>Предоставление мер социальной поддержки педагогическим работникам образовательных организаций</t>
  </si>
  <si>
    <t>Целевая субсидия образовательным организациям на мероприятия в области инновационного развития системы образования</t>
  </si>
  <si>
    <t>Субсидии частным организациям, осуществляющим образовательную деятельность и содержание ребенка (присмотр и уход за ребенком)</t>
  </si>
  <si>
    <t>Субсидии частным организациям, осуществляющим общеобразовательную деятельность</t>
  </si>
  <si>
    <t>Субсидии частным общеобразовательным организациям на предоставление бесплатного двухразового питания учащимся с ограниченными возможностями здоровья</t>
  </si>
  <si>
    <t>Строительство здания для размещения дошкольного образовательного учреждения по ул. Желябова, 16б</t>
  </si>
  <si>
    <t>Строительство здания для размещения дошкольного образовательного учреждения по ул. Плеханова, 63</t>
  </si>
  <si>
    <t>Предоставление грантов системы образования частным образовательным организациям, индивидуальным предпринимателям, осуществляющим образовательную деятельность</t>
  </si>
  <si>
    <t>Взносы на капитальный ремонт общего имущества в многоквартирных домах</t>
  </si>
  <si>
    <t>Приведение в нормативное состояние имущественных комплексов образовательных организаций</t>
  </si>
  <si>
    <t>Субсидия некоммерческим организациям, не являющимся государственными (муниципальными) учреждениями, связанная с оказанием информационно-консультационной поддержки местным товаропроизводителям в виде организации и проведения конференций</t>
  </si>
  <si>
    <t>Мероприятия по обновлению инвестиционного паспорта города Перми, инвестиционного портала города Перми, участие в краевых, межрегиональных, международных выставках, ярмарках, семинарах, конференциях</t>
  </si>
  <si>
    <t>Проведение мероприятий, направленных на развитие инновационного предпринимательства</t>
  </si>
  <si>
    <t>Организация мест массового отдыха у воды на территории города Перми</t>
  </si>
  <si>
    <t>Мониторинг объектов потребительского рынка на территории города Перми</t>
  </si>
  <si>
    <t>Ежегодный конкурс на лучшее оформление предприятий города Перми к Новому году</t>
  </si>
  <si>
    <t>Содержание и ремонт автомобильных дорог</t>
  </si>
  <si>
    <t>Ремонт тротуаров, пешеходных дорожек и газонов вдоль тротуаров, пешеходных дорожек</t>
  </si>
  <si>
    <t>Возмещение затрат на содержание (обследование, прочистку), паспортизацию ливневой канализации и очистных сооружений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</si>
  <si>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</t>
  </si>
  <si>
    <t>Капитальный ремонт автомобильных дорог и искусственных дорожных сооружений</t>
  </si>
  <si>
    <t>Содержание сетей наружного освещения микрорайона Бумкомбинат</t>
  </si>
  <si>
    <t>Возмещение затрат на содержание, паспортизацию, текущий и капитальный ремонт сетей наружного освещения</t>
  </si>
  <si>
    <t>Реконструкция пересечения ул. Героев Хасана и Транссибирской магистрали (включая тоннель)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</si>
  <si>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 от ЦКР до ул. Сибирской с обустройством трамвайной линии. 1 этап)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</si>
  <si>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Архитектора Свиязева до ул. Советской Армии)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</si>
  <si>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автомобильной дороги от ул. Героев Хасана до дома № 151а по ул. Героев Хасана с обустройством площадки для разворота общественного транспорта)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</si>
  <si>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Журналиста Дементьева от ул. Лядовская до дома № 147 по ул. Журналиста Дементьева)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</si>
  <si>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Героев Хасана от ул. Хлебозаводская до ул. Василия Васильева)</t>
  </si>
  <si>
    <t>Строительство сквера по ул. Гашкова, 20</t>
  </si>
  <si>
    <t>Строительство сквера по ул. Яблочкова</t>
  </si>
  <si>
    <t>Строительство Архиерейского подворья</t>
  </si>
  <si>
    <t>Содержание объектов ритуального назначения</t>
  </si>
  <si>
    <t>Мероприятия по реализации парковочной политики на автомобильных дорогах местного значения, в том числе на объектах улично-дорожной сети в границах городского округа</t>
  </si>
  <si>
    <t>Проведение аудиторской экспертизы экономической обоснованности тарифов на перевозки пассажиров автомобильным и городским наземным электрическим транспортом на муниципальных маршрутах регулярных перевозок</t>
  </si>
  <si>
    <t>Возмещение затрат юридическим лицам, индивидуальным предпринимателям, осуществляющим перевозки пассажиров автомобильным транспортом</t>
  </si>
  <si>
    <t>Возмещение недополученных доходов хозяйствующим субъектам, осуществляющим регулярные перевозки автомобильным транспортом отдельных категорий лиц</t>
  </si>
  <si>
    <t>Возмещение недополученных доходов хозяйствующим субъектам, осуществляющим регулярные перевозки по маршрутам регулярных перевозок отдельных категорий лиц, в части денежных средств, поступающих в бюджет города Перми от реализации льготных проездных документов</t>
  </si>
  <si>
    <t>Содержание и ремонт остановочных пунктов</t>
  </si>
  <si>
    <t>Капитальный ремонт трамвайных путей, контактно-кабельной сети городского наземного электрического транспорта и обновление подвижного состава г. Перми</t>
  </si>
  <si>
    <t>Капитальный ремонт трамвайных путей с устройством контактной сети трамвайной линии</t>
  </si>
  <si>
    <t>Капитальный ремонт общественных территорий города Перми</t>
  </si>
  <si>
    <t>Реконструкция сквера в 68 квартале, эспланада</t>
  </si>
  <si>
    <t>Наблюдение за водными объектами города Перми и их обустройство</t>
  </si>
  <si>
    <t>Содержание и развитие системы ООПТ местного значения</t>
  </si>
  <si>
    <t>Реализация экологических проектов, акций</t>
  </si>
  <si>
    <t>Подготовка и предоставление населению города Перми информации о состоянии окружающей среды</t>
  </si>
  <si>
    <t>Посадка зеленых насаждений ценных видов</t>
  </si>
  <si>
    <t>Проведение мероприятий по лесоустройству, межеванию и лесному контролю</t>
  </si>
  <si>
    <t>Обеспечение санитарной и противопожарной безопасности на территории Пермского городского лесничества</t>
  </si>
  <si>
    <t>Поддержание территории городских лесов в нормативном состоянии</t>
  </si>
  <si>
    <t>Снос многоквартирных домов, признанных аварийными и подлежащих сносу</t>
  </si>
  <si>
    <t>Переселение граждан города Перми из многоквартирных домов, признанных аварийными и не входящих в действующие программы переселения, непригодного для проживания жилищного фонда</t>
  </si>
  <si>
    <t>Мероприятия по расселению жилищного фонда на территории Пермского края, признанного аварийным после 01 января 2012 г.</t>
  </si>
  <si>
    <t>Обеспечение нормативного содержания муниципального жилищного фонда</t>
  </si>
  <si>
    <t>Содержание жилых помещений специализированного жилищного фонда для детей-сирот, детей, оставшихся без попечения родителей, лиц из их числа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</si>
  <si>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</si>
  <si>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</si>
  <si>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</si>
  <si>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Организация ведения реестра муниципального имущества города Перми</t>
  </si>
  <si>
    <t>Реализация мероприятий в сфере управления и распоряжения муниципальным имуществом, обеспечение правовой защиты муниципального имущества</t>
  </si>
  <si>
    <t>Реализация мероприятий по содержанию и обслуживанию нежилого муниципального фонда</t>
  </si>
  <si>
    <t>Расширение и реконструкция (3 очередь) канализации города Перми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</si>
  <si>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</si>
  <si>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Строительство блокировочной сети водопровода по ул. Макаренко Мотовилихинского района города Перми</t>
  </si>
  <si>
    <t>Санация и строительство 2-й нитки водовода Гайва-Заозерье</t>
  </si>
  <si>
    <t>Реконструкция сети водопровода по ул. Трамвайной Дзержинского района города Перми</t>
  </si>
  <si>
    <t>Строительство газопроводов в микрорайонах индивидуальной застройки города Перми</t>
  </si>
  <si>
    <t>Мероприятия по обеспечению ввода в эксплуатацию и оформления в муниципальную собственность объектов бюджетных инвестиций систем коммунальной инфраструктуры</t>
  </si>
  <si>
    <t>Исполнение обязанностей по уплате земельного налога по объектам капитальных вложений систем коммунальной инфраструктуры</t>
  </si>
  <si>
    <t>Ликвидация бесхозяйных отходов с территории города Перми</t>
  </si>
  <si>
    <t>Проведение мероприятий, направленных на развитие системы общественного контроля в сфере жилищно-коммунального хозяйства</t>
  </si>
  <si>
    <t>Поддержка сети информационно-консультационных пунктов на базе территориальных общественных самоуправлений и общественных центров</t>
  </si>
  <si>
    <t>Меры социальной поддержки гражданам, проживающим в непригодном для проживания и аварийном жилищном фонде</t>
  </si>
  <si>
    <t>Содержание и текущий ремонт детских игровых площадок</t>
  </si>
  <si>
    <t>Содержание и текущий ремонт объектов инженерной инфраструктуры</t>
  </si>
  <si>
    <t>Уплата взносов на капитальный ремонт общего имущества в многоквартирных домах в части муниципальной доли собственности</t>
  </si>
  <si>
    <t>Финансовое обеспечение затрат по проведению капитального ремонта фасадов многоквартирных домов города Перми</t>
  </si>
  <si>
    <t>Обеспечение разработки документации по планировке территории</t>
  </si>
  <si>
    <t>Разработка и утверждение градостроительных планов земельных участков</t>
  </si>
  <si>
    <t>Проведение экспертиз, оказание консультационных, юридических услуг</t>
  </si>
  <si>
    <t>Наполнение автоматизированной информационной системы обеспечения градостроительной деятельности</t>
  </si>
  <si>
    <t>Сопровождение автоматизированной информационной системы обеспечения градостроительной деятельности</t>
  </si>
  <si>
    <t>Защита земельно-имущественных прав, осуществление профилактических мероприятий</t>
  </si>
  <si>
    <t>Обеспечение эффективного использования земельных ресурсов</t>
  </si>
  <si>
    <t>Сопровождение и модернизация информационной системы управления землями</t>
  </si>
  <si>
    <t>Обеспечение защиты персональных данных</t>
  </si>
  <si>
    <t>Содержание имущественного комплекса административных зданий (помещений)</t>
  </si>
  <si>
    <t>Приведение в нормативное состояние административных зданий (помещений)</t>
  </si>
  <si>
    <t>Целевая субсидия на приобретение и монтаж оборудования для архива</t>
  </si>
  <si>
    <t>Мероприятия по отлову безнадзорных животных, их транспортировке, учету и регистрации, содержанию, лечению, кастрации (стерилизации), эвтаназии, утилизации</t>
  </si>
  <si>
    <t>Администрирование государственных полномочий по организации проведения мероприятий по отлову безнадзорных животных, их транспортировке, учету и регистрации, содержанию, лечению, кастрации (стерилизации), эвтаназии, утилизации</t>
  </si>
  <si>
    <t>Исполнение обязанностей по уплате платежей в Федеральный бюджет</t>
  </si>
  <si>
    <t>Организация обучения муниципальных служащих ФО, ТО и ФП по дополнительным образовательным программам</t>
  </si>
  <si>
    <t>Мероприятия в сфере применения информационных технологий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</si>
  <si>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</si>
  <si>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</si>
  <si>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</si>
  <si>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</si>
  <si>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Оплата взносов в межмуниципальные ассоциации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</si>
  <si>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</si>
  <si>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Исполнение обязательств по обслуживанию муниципального долга</t>
  </si>
  <si>
    <t>Составление протоколов об административных правонарушениях</t>
  </si>
  <si>
    <t>Осуществление полномочий по созданию и организации деятельности административных комиссий</t>
  </si>
  <si>
    <t>Организация осуществления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</si>
  <si>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Осуществление государственных полномочий по постановке на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</si>
  <si>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</si>
  <si>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Единовременные денежные вознаграждения и ежегодные денежные выплаты Почетным гражданам города Перми</t>
  </si>
  <si>
    <t>Денежное вознаграждение физическим лицам, награжденным Почетной грамотой города Перми</t>
  </si>
  <si>
    <t>Пенсии за выслугу лет лицам, замещавшим выборные муниципальные должности и муниципальные должности муниципальной службы города Перми</t>
  </si>
  <si>
    <t>Средства на исполнение судебных актов, вступивших в законную силу</t>
  </si>
  <si>
    <t>Резервный фонд администрации города Перми</t>
  </si>
  <si>
    <t>Мероприятия по содействию созданию среды, благоприятной для жизнедеятельности семьи и детей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</si>
  <si>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</t>
  </si>
  <si>
    <t>1010600000</t>
  </si>
  <si>
    <t>1760142410</t>
  </si>
  <si>
    <t>1760200000</t>
  </si>
  <si>
    <t>1760223130</t>
  </si>
  <si>
    <t>Строительство сетей водоснабжения в микрорайонах города Перми</t>
  </si>
  <si>
    <t>Благоустройство территорий индивидуальной жилой застройки в городе Перми</t>
  </si>
  <si>
    <t>Субсидии организациям отдыха детей и их оздоровления независимо от организационно-правовой формы и формы собственности, индивидуальным предпринимателям</t>
  </si>
  <si>
    <t>08201SН071</t>
  </si>
  <si>
    <t>08201SН072</t>
  </si>
  <si>
    <t>Консультативная и информационно-методическая поддержка общественно полезной деятельности социально ориентированных некоммерческих организаций</t>
  </si>
  <si>
    <t>Строительство кольцевой линии электроснабжения для обеспечения вторым независимым источником электроснабжения газовой котельной по ул. Железнодорожной, 22а города Перми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</si>
  <si>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общеобразовательного учреждения по ул. Юнг Прикамья, 3</t>
  </si>
  <si>
    <t>9190041010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</si>
  <si>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Мира до шоссе Космонавтов)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</si>
  <si>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Маршала Жукова)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</si>
  <si>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</si>
  <si>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площади Восстания. 2 этап)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</si>
  <si>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от площади Карла Маркса до ул. Чкалова)</t>
  </si>
  <si>
    <t>2021 год</t>
  </si>
  <si>
    <t>Осуществление регулярных перевозок пассажиров автомобильным транспортом по муниципальным маршрутам регулярных перевозок города Перми по регулируемому тарифу города Перми</t>
  </si>
  <si>
    <t>Содержание централизованных бухгалтерий</t>
  </si>
  <si>
    <t>Строительство приюта для содержания безнадзорных животных по ул. Верхне-Муллинской, 106а г. Перми</t>
  </si>
  <si>
    <t>1220123320</t>
  </si>
  <si>
    <t>Осуществление регулярных перевозок пассажиров городским наземным электрическим транспортом по муниципальным маршрутам регулярных перевозок города Перми по регулируемому тарифу города Перми</t>
  </si>
  <si>
    <t>Выполнение предписаний надзорных органов, приведение в нормативное состояние и улучшение материально-технического обеспечения</t>
  </si>
  <si>
    <t>Субсидии частным общеобразовательным организациям на предоставление бесплатного питания отдельным категориям учащихся</t>
  </si>
  <si>
    <t>Проведение ремонтных работ восстанавливаемых дошкольных образовательных организаций</t>
  </si>
  <si>
    <t>Строительство блокировочной сети водопровода на пересечении ул. Красина - ул. Маяковского Дзержинского района города Перми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</si>
  <si>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Крисанова от шоссе Космонавтов до ул. Пушкина)</t>
  </si>
  <si>
    <t>9190051200</t>
  </si>
  <si>
    <t>Судебная система</t>
  </si>
  <si>
    <t>9190059300</t>
  </si>
  <si>
    <t>Государственная регистрация актов гражданского состояния</t>
  </si>
  <si>
    <t>1530351350</t>
  </si>
  <si>
    <t>1530351760</t>
  </si>
  <si>
    <t>0340122140</t>
  </si>
  <si>
    <t>Обновление материальной базы учреждений дополнительного образования в сфере культуры в части приобретения музыкальных инструментов</t>
  </si>
  <si>
    <t>08201SН073</t>
  </si>
  <si>
    <t>Осуществление полномочий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</si>
  <si>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>Субсидия по оказанию содействия субъекту физической культуры и спорта, осуществляющему свою деятельность на территории города Перми</t>
  </si>
  <si>
    <t>9190023720</t>
  </si>
  <si>
    <t>9190081070</t>
  </si>
  <si>
    <t>Строительство здания для размещения дошкольного образовательного учреждения по ул. Евгения Пермяка, 8а</t>
  </si>
  <si>
    <t>Реконструкция здания под размещение общеобразовательной организации по ул. Целинной, 15</t>
  </si>
  <si>
    <t>1020141930</t>
  </si>
  <si>
    <t>1020141280</t>
  </si>
  <si>
    <t>1020300000</t>
  </si>
  <si>
    <t>1020341290</t>
  </si>
  <si>
    <t>1320243710</t>
  </si>
  <si>
    <t>1720200000</t>
  </si>
  <si>
    <t>1720222130</t>
  </si>
  <si>
    <t>0220400000</t>
  </si>
  <si>
    <t>0220443720</t>
  </si>
  <si>
    <t>0520200730</t>
  </si>
  <si>
    <t>Реконструкция автомобильной дороги от ул. Героев Хасана до дома № 151а по ул. Героев Хасана с обустройством площадки для разворота общественного транспорта</t>
  </si>
  <si>
    <t>Реконструкция ул. Социалистической от ПК7 до ПК10+50 с разворотным кольцом</t>
  </si>
  <si>
    <t>Реконструкция сквера на нижней части набережной реки Кама</t>
  </si>
  <si>
    <t>Субсидии территориальным общественным самоуправлениям на реализацию конкурса проектов</t>
  </si>
  <si>
    <t>Обустройство и ремонт остановочных пунктов, используемых в регулярных перевозках пассажиров</t>
  </si>
  <si>
    <t>Обустройство и содержание мест (площадок) накопления твердых коммунальных отходов на территории индивидуальной жилой застройки города Перми</t>
  </si>
  <si>
    <t>Строительство здания для размещения дошкольного образовательного учреждения по ул. Байкальской, 26а</t>
  </si>
  <si>
    <t>1750271330</t>
  </si>
  <si>
    <t>10201ST04T</t>
  </si>
  <si>
    <t>1410600000</t>
  </si>
  <si>
    <t>1410622170</t>
  </si>
  <si>
    <t>Возмещение затрат по проведению капитального ремонта общего имущества многоквартирных домов</t>
  </si>
  <si>
    <t>Проведение мероприятий по дератизации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</si>
  <si>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Революции: 2 очередь моста через реку Егошиху)</t>
  </si>
  <si>
    <t>Изъятие земельных участков и объектов недвижимости, имущества для реконструкции дорожных объектов города Перми</t>
  </si>
  <si>
    <t>081P200000</t>
  </si>
  <si>
    <t>0820142510</t>
  </si>
  <si>
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</si>
  <si>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Возмещение затрат по благоустройству придомовых территорий многоквартирных домов города Перми</t>
  </si>
  <si>
    <t>1020400000</t>
  </si>
  <si>
    <t>1020442390</t>
  </si>
  <si>
    <t>0820142540</t>
  </si>
  <si>
    <t>0820142550</t>
  </si>
  <si>
    <t>Строительство здания общеобразовательного учреждения по ул. Карпинского, 77а</t>
  </si>
  <si>
    <t>151F309602</t>
  </si>
  <si>
    <t>151F300000</t>
  </si>
  <si>
    <t>151F309502</t>
  </si>
  <si>
    <t>Обеспечение устойчивого сокращения непригодного для проживания жилищного фонда</t>
  </si>
  <si>
    <t>Реализация мероприятий по обеспечению устойчивого сокращения непригодного для проживания жилого фонда</t>
  </si>
  <si>
    <t>0610181060</t>
  </si>
  <si>
    <t>9120000000</t>
  </si>
  <si>
    <t>9120000590</t>
  </si>
  <si>
    <t>1020142580</t>
  </si>
  <si>
    <t>1020142590</t>
  </si>
  <si>
    <t>1020142600</t>
  </si>
  <si>
    <t>Реконструкция ул. Грибоедова от ул. Уинской до ул. Лесной</t>
  </si>
  <si>
    <t>Строительство ливневой канализации и очистных сооружений для отвода воды с автомобильной дороги по ул. Маршала Жукова и прилегающей территории</t>
  </si>
  <si>
    <t>Повышение уровня благоустройства территории города Перми</t>
  </si>
  <si>
    <t>0820142630</t>
  </si>
  <si>
    <t>0820242620</t>
  </si>
  <si>
    <t>0820242640</t>
  </si>
  <si>
    <t>тыс.руб.</t>
  </si>
  <si>
    <t>1760300000</t>
  </si>
  <si>
    <t>1760342750</t>
  </si>
  <si>
    <t>Строительство объектов благоустройства на территории индивидуальной жилой застройки в городе Перми</t>
  </si>
  <si>
    <t>1760342760</t>
  </si>
  <si>
    <t>Строительство объектов инженерной инфраструктуры на территории индивидуальной жилой застройки в городе Перми</t>
  </si>
  <si>
    <t>Строительство автомобильной дороги по Ивинскому проспекту</t>
  </si>
  <si>
    <t>10201ST040</t>
  </si>
  <si>
    <t>Основное мероприятие "Реализация мероприятий, направленных на финансовое обеспечение регионального проекта в рамках основного мероприятия федерального проекта "Дорожная сеть" национального проекта "Безопасные и качественные автомобильные дороги"</t>
  </si>
  <si>
    <t>101R100000</t>
  </si>
  <si>
    <t>101R153930</t>
  </si>
  <si>
    <t>Реализация мероприятий, направленных на достижение целевых показателей программы регионального проекта "Безопасные и качественные автомобильные дороги Пермского края и Пермской городской агломерации"</t>
  </si>
  <si>
    <t>131F200000</t>
  </si>
  <si>
    <t>131F255550</t>
  </si>
  <si>
    <t>Основное мероприятие "Федеральный проект "Формирование комфортной городской среды"</t>
  </si>
  <si>
    <t>Реализация программ формирования современной городской среды</t>
  </si>
  <si>
    <t>10201ST04E</t>
  </si>
  <si>
    <t>10201ST04P</t>
  </si>
  <si>
    <t>Строительство нового корпуса МАОУ "Техно-школа имени лётчика-космонавта СССР, дважды Героя Советского Союза В. П. Савиных" г. Перми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</si>
  <si>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проспекта Парковый)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</si>
  <si>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Куфонина)</t>
  </si>
  <si>
    <t>2022 год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</si>
  <si>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расходов, разделам, подразделам классификации расходов бюджета города Перми на 2020 и на плановый период 2021 и 2022 годов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</si>
  <si>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ул. Углеуральской)</t>
  </si>
  <si>
    <t>Основное мероприятие "Организация работ по созданию и содержанию мест (площадок) накопления твердых коммунальных отходов"</t>
  </si>
  <si>
    <t>Проведение комплекса мероприятий, связанных с переездом зоопарка</t>
  </si>
  <si>
    <t>Реализация альтернативной формы предоставления земельных участков в виде единовременных денежных выплат многодетным семьям</t>
  </si>
  <si>
    <t>Основное мероприятие "Взаимодействие с органами власти, учреждениями, организациями по профилактике преступности и правонарушений несовершеннолетних"</t>
  </si>
  <si>
    <t>Основное мероприятие "Коррекция детского и семейного неблагополучия"</t>
  </si>
  <si>
    <t>Основное мероприятие "Организация и проведение мероприятий в сфере образования"</t>
  </si>
  <si>
    <t>Отраслевые мероприятия для детей дошкольного и школьного возраста и работников отрасли образования</t>
  </si>
  <si>
    <t>Основное мероприятие "Приобретение и оснащение оборудованием, средствами обучения и воспитания, мебелью, инвентарем вновь созданных мест для обучающихся"</t>
  </si>
  <si>
    <t>Оснащение вновь вводимых в эксплуатацию зданий для размещения образовательных организаций</t>
  </si>
  <si>
    <t>Основное мероприятие "Выполнение комплекса мероприятий по приведению в нормативное состояние автомобильных дорог, трамвайных путей и искусственных дорожных сооружений"</t>
  </si>
  <si>
    <t>Основное мероприятие "Выполнение комплекса мероприятий по строительству (реконструкции) искусственных дорожных сооружений, предназначенных для движения пешеходов"</t>
  </si>
  <si>
    <t>Основное мероприятие "Формирование рекреационно привлекательных территорий путем создания рекреационных зон и мест отдыха"</t>
  </si>
  <si>
    <t>Основное мероприятие "Формирование земельных участков на торги"</t>
  </si>
  <si>
    <t>Денежное вознаграждение победителям конкурса "Лучший студенческий проект по развитию местного самоуправления"</t>
  </si>
  <si>
    <t>10106ST040</t>
  </si>
  <si>
    <t>10201ST200</t>
  </si>
  <si>
    <t>122012T160</t>
  </si>
  <si>
    <t>122042T150</t>
  </si>
  <si>
    <t>919002T060</t>
  </si>
  <si>
    <t>081P252320</t>
  </si>
  <si>
    <t>031012К030</t>
  </si>
  <si>
    <t>Организация и проведение мероприятий в сфере культуры на территории Пермского края</t>
  </si>
  <si>
    <t>0510141880</t>
  </si>
  <si>
    <t>0510141950</t>
  </si>
  <si>
    <t>075022Н020</t>
  </si>
  <si>
    <t>Основное мероприятие "Предоставление дошкольного, начального общего, основного общего, среднего общего образования в частных организациях, осуществляющих образовательную деятельность по имеющим государственную аккредитацию основным общеобразовательным программам"</t>
  </si>
  <si>
    <t>0750200000</t>
  </si>
  <si>
    <t>0810141940</t>
  </si>
  <si>
    <t>08101SН070</t>
  </si>
  <si>
    <t>08101SН071</t>
  </si>
  <si>
    <t>08101SН072</t>
  </si>
  <si>
    <t>08201SН074</t>
  </si>
  <si>
    <t>08201SН075</t>
  </si>
  <si>
    <t>08201SН076</t>
  </si>
  <si>
    <t>0820242190</t>
  </si>
  <si>
    <t>0820242210</t>
  </si>
  <si>
    <t>Строительство спортивной площадки МАОУ "СОШ N 76" г. Перми</t>
  </si>
  <si>
    <t>0820242220</t>
  </si>
  <si>
    <t>Строительство спортивной площадки МАОУ "СОШ N 83" г. Перми</t>
  </si>
  <si>
    <t>Строительство спортивной площадки МАОУ "СОШ N 63" г. Перми</t>
  </si>
  <si>
    <t>0820242230</t>
  </si>
  <si>
    <t>082E100000</t>
  </si>
  <si>
    <t>Основное мероприятие "Федеральный проект "Современная школа"</t>
  </si>
  <si>
    <t>Создание новых мест в общеобразовательных организациях</t>
  </si>
  <si>
    <t>082E155200</t>
  </si>
  <si>
    <t>0920200000</t>
  </si>
  <si>
    <t>Основное мероприятие "Оказание финансовой поддержки малого и среднего предпринимательства"</t>
  </si>
  <si>
    <t>0920270060</t>
  </si>
  <si>
    <t>Субсидии субъектам малого и среднего предпринимательства города Перми, связанные с приобретением (изготовлением) типового нестационарного торгового объекта</t>
  </si>
  <si>
    <t>0920270080</t>
  </si>
  <si>
    <t>0920270090</t>
  </si>
  <si>
    <t>10103ST150</t>
  </si>
  <si>
    <t>Развитие городского пространства</t>
  </si>
  <si>
    <t>10104SЖ410</t>
  </si>
  <si>
    <t>к решению</t>
  </si>
  <si>
    <t>Пермской городской Думы</t>
  </si>
  <si>
    <t>1010523150</t>
  </si>
  <si>
    <t>Архитектурная подсветка зданий</t>
  </si>
  <si>
    <t>10105SЖ410</t>
  </si>
  <si>
    <t>102012T260</t>
  </si>
  <si>
    <t>10201ST04F</t>
  </si>
  <si>
    <t xml:space="preserve"> 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Плеханова от шоссе Космонавтов до ул. Грузинская)</t>
  </si>
  <si>
    <t>Строительство (реконструкция) сетей наружного освещения</t>
  </si>
  <si>
    <t>1020243670</t>
  </si>
  <si>
    <t>10202SЖ410</t>
  </si>
  <si>
    <t>1040000000</t>
  </si>
  <si>
    <t>Подпрограмма "Совершенствование организации дорожного движения на улично-дорожной сети города Перми"</t>
  </si>
  <si>
    <t>1040100000</t>
  </si>
  <si>
    <t>1040123510</t>
  </si>
  <si>
    <t>Основное мероприятие "Обеспечение безопасности дорожного движения на автомобильных дорогах местного значения, в том числе на объектах улично-дорожной сети в границах городского округа"</t>
  </si>
  <si>
    <t>Содержание, обслуживание и установка технических средств организации дорожного движения улично-дорожной сети в границах городского округа</t>
  </si>
  <si>
    <t>1040200000</t>
  </si>
  <si>
    <t>1040221560</t>
  </si>
  <si>
    <t>Основное мероприятие "Совершенствование технологии управления дорожным движением"</t>
  </si>
  <si>
    <t>Развитие комплекса технических средств видеонаблюдения и управления дорожным движением</t>
  </si>
  <si>
    <t>Разработка (актуализация) и реализация проектов организации дорожного движения</t>
  </si>
  <si>
    <t>1040221610</t>
  </si>
  <si>
    <t>Основное мероприятие "Повышение эффективности в организации и функционировании мест паркования транспортных средств"</t>
  </si>
  <si>
    <t>1040300000</t>
  </si>
  <si>
    <t>1040323340</t>
  </si>
  <si>
    <t>Реконструкция сквера им. П. Морозова</t>
  </si>
  <si>
    <t>1110542560</t>
  </si>
  <si>
    <t>1220171050</t>
  </si>
  <si>
    <t>12204ST150</t>
  </si>
  <si>
    <t>1010322010</t>
  </si>
  <si>
    <t>Денежное вознаграждение победителям конкурса "Лучший муниципальный служащий администрации города Перми"</t>
  </si>
  <si>
    <t>9190021530</t>
  </si>
  <si>
    <t>Строительство здания для размещения дошкольного образовательного учреждения по ул. Ветлужской, 89</t>
  </si>
  <si>
    <t>Реализация мероприятий ведомственной целевой программы "Обращение с животными без владельцев на территории города Перми"</t>
  </si>
  <si>
    <t>Субсидии субъектам малого и среднего предпринимательства города Перми на компенсацию части остаточной стоимости некапитальных строений, сооружений в связи с их утилизацией</t>
  </si>
  <si>
    <t>Субсидии субъектам малого и среднего предпринимательства города Перми на обустройство входных групп нежилых помещений, размещенных в границах территорий достопримечательных мест города Перми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</si>
  <si>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для размещения дошкольного образовательного учреждения по ул. Байкальской, 26а</t>
  </si>
  <si>
    <t>ПРИЛОЖЕНИЕ 3</t>
  </si>
  <si>
    <t>Муниципальная программа "Общественное согласие"</t>
  </si>
  <si>
    <t>Подпрограмма "Вовлечение граждан в местное самоуправление"</t>
  </si>
  <si>
    <t>Основное мероприятие "Формирование благоприятных условий для поддержки и развития социально ориентированных некоммерческих организаций на территории города Перми"</t>
  </si>
  <si>
    <t>Основное мероприятие "Финансовая и информационно-методическая поддержка деятельности территориальных общественных самоуправлений"</t>
  </si>
  <si>
    <t>Основное мероприятие "Развитие инфраструктуры поддержки социально ориентированных некоммерческих организаций"</t>
  </si>
  <si>
    <t>Подпрограмма "Повышение уровня межэтнического и межконфессионального взаимопонимания"</t>
  </si>
  <si>
    <t>Основное мероприятие "Мероприятия, содействующие формированию гармоничной межнациональной, межконфессиональной ситуации в городе Перми"</t>
  </si>
  <si>
    <t>Муниципальная программа "Безопасный город"</t>
  </si>
  <si>
    <t>Подпрограмма "Профилактика правонарушений"</t>
  </si>
  <si>
    <t>Основное мероприятие "Создание условий для деятельности добровольных формирований населения по охране общественного порядка"</t>
  </si>
  <si>
    <t>Основное мероприятие "Организация информационно-пропагандистских мероприятий по разъяснению сущности терроризма и экстремизма и их общественной опасности"</t>
  </si>
  <si>
    <t>Основное мероприятие "Профилактика потребления психоактивных веществ"</t>
  </si>
  <si>
    <t>Подпрограмма "Предупреждение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Перми"</t>
  </si>
  <si>
    <t>Основное мероприятие "Создание условий для решения задач гражданской обороны, участия в предупреждении и ликвидации последствий чрезвычайных ситуаций на территории города Перми"</t>
  </si>
  <si>
    <t>Основное мероприятие "Организация противооползневых мероприятий"</t>
  </si>
  <si>
    <t>Основное мероприятие "Содержание и организация деятельности аварийно-спасательных служб и обеспечение безопасности людей на водных объектах"</t>
  </si>
  <si>
    <t>Основное мероприятие "Капитальные вложения в объекты недвижимого имущества муниципальной собственности в области аварийно-спасательных работ"</t>
  </si>
  <si>
    <t>Подпрограмма "Обеспечение первичных мер пожарной безопасности в границах города Перми"</t>
  </si>
  <si>
    <t>Основное мероприятие "Обеспечение первичных мер пожарной безопасности"</t>
  </si>
  <si>
    <t>Основное мероприятие "Капитальные вложения в объекты недвижимого имущества муниципальной собственности в области пожарной безопасности"</t>
  </si>
  <si>
    <t>Основное мероприятие "Привлечение работников добровольной пожарной охраны и добровольных пожарных к участию в тушении пожаров, проведению аварийно-спасательных работ, спасению людей и имущества при пожарах"</t>
  </si>
  <si>
    <t>Муниципальная программа "Культура города Перми"</t>
  </si>
  <si>
    <t>Подпрограмма "Городские культурно-зрелищные мероприятия"</t>
  </si>
  <si>
    <t>Основное мероприятие "Проведение мероприятий в области культуры"</t>
  </si>
  <si>
    <t>Подпрограмма "Создание условий для творческой и профессиональной самореализации населения"</t>
  </si>
  <si>
    <t>Основное мероприятие "Показ (организация показа) спектаклей, концертов и концертных программ"</t>
  </si>
  <si>
    <t>Основное мероприятие "Проведение (организация проведения) мероприятий досуговой и культурно-просветительской направленности"</t>
  </si>
  <si>
    <t>Подпрограмма "Приведение в нормативное состояние подведомственных учреждений департамента культуры и молодежной политики администрации города Перми"</t>
  </si>
  <si>
    <t>Основное мероприятие "Приведение имущественных комплексов в соответствие с требованиями действующего законодательства"</t>
  </si>
  <si>
    <t>Подпрограмма "Одаренные дети города Перми"</t>
  </si>
  <si>
    <t>Основное мероприятие "Реализация дополнительных общеобразовательных общеразвивающих и предпрофессиональных программ в области искусств"</t>
  </si>
  <si>
    <t>Подпрограмма "Определение и развитие культурной идентичности города Перми"</t>
  </si>
  <si>
    <t>Основное мероприятие "Обеспечение сохранения и использования объектов культурного наследия, объектов монументального искусства"</t>
  </si>
  <si>
    <t>Муниципальная программа "Молодежь города Перми"</t>
  </si>
  <si>
    <t>Подпрограмма "Создание условий для эффективной самореализации молодежи города Перми"</t>
  </si>
  <si>
    <t>Основное мероприятие "Реализация проектов в сфере молодежной политики"</t>
  </si>
  <si>
    <t>Основное мероприятие "Капитальные вложения в объекты недвижимого имущества муниципальной собственности в сфере молодежной политики"</t>
  </si>
  <si>
    <t>Реконструкция здания МАУ "Дворец молодежи" г. Перми</t>
  </si>
  <si>
    <t>Подпрограмма "Создание условий для социальной интеграции молодежи в общественно-полезную деятельность"</t>
  </si>
  <si>
    <t>Основное мероприятие "Осуществление мероприятий по организации занятости молодежи"</t>
  </si>
  <si>
    <t>Муниципальная программа "Развитие физической культуры и спорта города Перми"</t>
  </si>
  <si>
    <t>Подпрограмма "Обеспечение населения физкультурно-оздоровительными и спортивными услугами"</t>
  </si>
  <si>
    <t>Основное мероприятие "Капитальные вложения в объекты недвижимого имущества муниципальной собственности в сфере физической культуры и массового спорта"</t>
  </si>
  <si>
    <t>Основное мероприятие "Совершенствование спортивной инфраструктуры и материально-технической базы для занятий физической культурой и массовым спортом"</t>
  </si>
  <si>
    <t>Основное мероприятие "Реализация программ спортивной подготовки по олимпийским и неолимпийским видам спорта"</t>
  </si>
  <si>
    <t>Основное мероприятие "Проведение занятий физкультурно-спортивной направленности по месту проживания граждан"</t>
  </si>
  <si>
    <t>Подпрограмма "Создание условий для поддержания здорового образа жизни"</t>
  </si>
  <si>
    <t>Основное мероприятие "Организация и проведение физкультурных мероприятий, спортивно-массовой работы согласно календарным планам районов города Перми"</t>
  </si>
  <si>
    <t>Основное мероприятие "Создание условий для занятий физической культурой и спортом"</t>
  </si>
  <si>
    <t>Целевая субсидия на содержание муниципального автономного учреждения "Физкультурно-спортивный центр "Спартак" г. Перми</t>
  </si>
  <si>
    <t>Стипендии Главы города Перми-главы администрации города Перми "Спортивные надежды"</t>
  </si>
  <si>
    <t>Муниципальная программа "Социальная поддержка и обеспечение семейного благополучия населения города Перми"</t>
  </si>
  <si>
    <t>Подпрограмма "Оказание дополнительных мер социальной помощи и поддержки, содействие в получении социальных услуг отдельным категориям граждан"</t>
  </si>
  <si>
    <t>Основное мероприятие "Предоставление дополнительных мер социальной поддержки отдельным категориям граждан"</t>
  </si>
  <si>
    <t>Осуществление персонифицированного учета в информационной системе персональных данных "База данных льготополучателей"</t>
  </si>
  <si>
    <t>Основное мероприятие "Организация и проведение ежегодных городских мероприятий, поддержка инициатив общественных объединений и организаций"</t>
  </si>
  <si>
    <t>Ежегодная премия города Перми "Преодоление"</t>
  </si>
  <si>
    <t>Подпрограмма "Создание безбарьерной среды для маломобильных граждан"</t>
  </si>
  <si>
    <t>Основное мероприятие "Оборудование объектов социальной инфраструктуры средствами беспрепятственного доступа, обеспечение информационной доступности для инвалидов и иных маломобильных групп населения"</t>
  </si>
  <si>
    <t>Подпрограмма "Повышение социального благополучия и безопасности семей с детьми"</t>
  </si>
  <si>
    <t>Основное мероприятие "Проведение мероприятий по содействию созданию среды, благоприятной для жизнедеятельности семьи и детей"</t>
  </si>
  <si>
    <t>Подпрограмма "Организация оздоровления и отдыха детей города Перми"</t>
  </si>
  <si>
    <t>Основное мероприятие "Организация оздоровления и отдыха детей в загородных лагерях отдыха и оздоровления детей и санаторно-оздоровительных детских лагерях"</t>
  </si>
  <si>
    <t>Основное мероприятие "Организация отдыха детей в детских лагерях палаточного типа, лагерях досуга и отдыха"</t>
  </si>
  <si>
    <t>Основное мероприятие "Финансовое обеспечение на увеличение переданных государственных полномочий по организации отдыха и оздоровления детей"</t>
  </si>
  <si>
    <t>Основное мероприятие "Организация отдыха несовершеннолетних, состоящих на учете в территориальных отделах полиции города Перми"</t>
  </si>
  <si>
    <t>Муниципальная программа "Доступное и качественное образование"</t>
  </si>
  <si>
    <t>Подпрограмма "Обеспечение доступного и качественного дошкольного образования"</t>
  </si>
  <si>
    <t>Основное мероприятие "Оказание услуг по присмотру и уходу, реализации основных общеобразовательных программ дошкольного образования"</t>
  </si>
  <si>
    <t>Основное мероприятие "Предоставление дошкольного образования в дошкольных образовательных организациях"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</si>
  <si>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муниципальных общеобразовательных учреждениях со специальным наименованием "специальное учебно-воспитательное учреждение" и муниципальных санаторных общеобразовательных учреждениях</t>
  </si>
  <si>
    <t>Подпрограмма "Обеспечение доступного и качественного общего образования"</t>
  </si>
  <si>
    <t>Основное мероприятие "Оказание услуг на получение общедоступного бесплатного дошкольного, начального общего, основного общего, среднего общего образования"</t>
  </si>
  <si>
    <t>Целевая субсидия на проведение мероприятий по сохранению и использованию музея "Дом Дягилева" в культурно-образовательной деятельности муниципального бюджетного общеобразовательного учреждения "Гимназия № 11 им. С.П. Дягилева"</t>
  </si>
  <si>
    <t>Основное мероприятие "Предоставление общего (начального, основного, среднего) образования в общеобразовательных организациях"</t>
  </si>
  <si>
    <t>Подпрограмма "Обеспечение доступного и качественного дополнительного образования"</t>
  </si>
  <si>
    <t>Основное мероприятие "Оказание услуг по реализации дополнительных образовательных программ"</t>
  </si>
  <si>
    <t>Подпрограмма "Ресурсное обеспечение качественного функционирования системы образования города Перми"</t>
  </si>
  <si>
    <t>Основное мероприятие "Обеспечение условий для качественного функционирования системы образования города Перми"</t>
  </si>
  <si>
    <t>Целевая субсидия образовательным организациям на проведение мероприятий "Уроки о бюджете"</t>
  </si>
  <si>
    <t>Основное мероприятие "Оказание мер государственной поддержки работникам образовательных организаций"</t>
  </si>
  <si>
    <t>Основное мероприятие "Публичные нормативные обязательства в сфере образования"</t>
  </si>
  <si>
    <t>Премия Главы города Перми "Золотой резерв"</t>
  </si>
  <si>
    <t>Подпрограмма "Развитие негосударственного сектора в сфере образования"</t>
  </si>
  <si>
    <t>Основное мероприятие "Оказание услуг частными организациями, осуществляющими образовательную деятельность"</t>
  </si>
  <si>
    <t>Муниципальная программа "Развитие сети образовательных организаций города Перми"</t>
  </si>
  <si>
    <t>Подпрограмма "Развитие сети дошкольных образовательных организаций города Перми"</t>
  </si>
  <si>
    <t>Основное мероприятие "Капитальные вложения в объекты недвижимого имущества муниципальной собственности в сфере дошкольного образования"</t>
  </si>
  <si>
    <t>Основное мероприятие "Федеральный проект "Содействие занятости женщин - создание условий дошкольного образования для детей в возрасте до трех лет"</t>
  </si>
  <si>
    <t>Подпрограмма "Развитие сети муниципальных организаций города Перми общего и дополнительного образования"</t>
  </si>
  <si>
    <t>Основное мероприятие "Капитальные вложения в объекты муниципальных общеобразовательных организаций и организаций дополнительного образования"</t>
  </si>
  <si>
    <t>Реконструкция ледовой арены МАУ ДО "ДЮЦ "Здоровье"</t>
  </si>
  <si>
    <t>Реконструкция здания МБОУ "Гимназия № 17" г. Перми (пристройка нового корпуса)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</si>
  <si>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реконструкция здания МАОУ "СОШ № 93" г. Перми (пристройка нового корпуса)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</si>
  <si>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нового корпуса МАОУ "Гимназия № 3" г. Перми</t>
  </si>
  <si>
    <t>Основное мероприятие "Капитальные вложения в спортивные объекты муниципальных общеобразовательных организаций города Перми"</t>
  </si>
  <si>
    <t>Строительство спортивной площадки МАОУ "СОШ № 25" г. Перми</t>
  </si>
  <si>
    <t>Строительство спортивной площадки МАОУ "СОШ № 131" г. Перми</t>
  </si>
  <si>
    <t>Строительство спортивной площадки МАУ ДО ДЮЦ "Фаворит"</t>
  </si>
  <si>
    <t>Строительство спортивной площадки МАОУ "Школа бизнеса и предпринимательства" г. Перми</t>
  </si>
  <si>
    <t>Строительство спортивного зала МАОУ "СОШ № 79" г. Перми</t>
  </si>
  <si>
    <t>Строительство спортивного зала МАОУ "СОШ № 81" г. Перми</t>
  </si>
  <si>
    <t>Строительство спортивного зала МАОУ "СОШ № 96" г. Перми</t>
  </si>
  <si>
    <t>Подпрограмма "Приведение имущественных комплексов муниципальных образовательных организаций города Перми в нормативное состояние"</t>
  </si>
  <si>
    <t>Основное мероприятие "Восстановление дошкольных образовательных организаций, закрытых на капитальный ремонт, ранее перепрофилированных групп в дошкольных образовательных организациях"</t>
  </si>
  <si>
    <t>Основное мероприятие "Приведение имущественных комплексов образовательных организаций в соответствие с требованиями действующего законодательства"</t>
  </si>
  <si>
    <t>Муниципальная программа "Экономическое развитие города Перми"</t>
  </si>
  <si>
    <t>Подпрограмма "Создание условий для модернизации и развития предприятий на территории города Перми"</t>
  </si>
  <si>
    <t>Основное мероприятие "Организация мероприятий по поддержке объединений местных товаропроизводителей"</t>
  </si>
  <si>
    <t>Основное мероприятие "Создание условий для формирования благоприятной инвестиционной среды"</t>
  </si>
  <si>
    <t>Подпрограмма "Создание условий для развития малого и среднего предпринимательства"</t>
  </si>
  <si>
    <t>Основное мероприятие "Предоставление информационной и консультационной поддержки субъектам малого и среднего предпринимательства"</t>
  </si>
  <si>
    <t>Подпрограмма "Развитие потребительского рынка"</t>
  </si>
  <si>
    <t>Основное мероприятие "Обеспечение жителей местами массового отдыха у воды"</t>
  </si>
  <si>
    <t>Основное мероприятие "Организация мероприятий по демонтажу самовольно установленных и незаконно размещенных объектов потребительского рынка"</t>
  </si>
  <si>
    <t>Основное мероприятие "Организация мероприятий по обеспечению потребности населения города Перми в товарах (работах, услугах)"</t>
  </si>
  <si>
    <t>Муниципальная программа "Организация дорожной деятельности в городе Перми"</t>
  </si>
  <si>
    <t>Подпрограмма "Приведение в нормативное состояние автомобильных дорог и дорожных сооружений"</t>
  </si>
  <si>
    <t>Основное мероприятие "Выполнение комплекса мероприятий по содержанию и ремонту автомобильных дорог и элементов дорог"</t>
  </si>
  <si>
    <t>Основное мероприятие "Выполнение комплекса мероприятий по содержанию, ремонту и обследованию искусственных дорожных сооружений"</t>
  </si>
  <si>
    <t>Основное мероприятие "Выполнение комплекса мероприятий в отношении сетей наружного освещения улиц города Перми для поддержания нормативного уровня освещенности"</t>
  </si>
  <si>
    <t>Основное мероприятие "Выполнение комплекса мероприятий по архитектурной подсветке"</t>
  </si>
  <si>
    <t>Основное мероприятие "Выполнение комплекса мероприятий по ремонту и капитальному ремонту автомобильных дорог и искусственных дорожных сооружений"</t>
  </si>
  <si>
    <t>Подпрограмма "Развитие автомобильных дорог и дорожных сооружений, в том числе обеспечение территории города ливневой канализацией и наружным освещением"</t>
  </si>
  <si>
    <t>Основное мероприятие "Выполнение комплекса мероприятий по строительству и реконструкции автомобильных дорог"</t>
  </si>
  <si>
    <t>Строительство трамвайных путей между станциями Пермь II и Пермь I, в том числе изъятие земельных участков и объектов недвижимости ОАО "Российские железные дороги", расположенных в границах участка от станции Пермь I до станции Пермь II</t>
  </si>
  <si>
    <t>Основное мероприятие "Выполнение комплекса мероприятий по строительству (реконструкции) сетей наружного освещения"</t>
  </si>
  <si>
    <t>Строительство надземного пешеходного перехода по ул. Соликамской в районе остановки общественного транспорта "Промкомбинат"</t>
  </si>
  <si>
    <t>Основное мероприятие "Выполнение комплекса мероприятий по строительству и реконструкции мест отвала снега"</t>
  </si>
  <si>
    <t>Строительство места отвала снега "Голый мыс"</t>
  </si>
  <si>
    <t>Подпрограмма "Обеспечение деятельности заказчиков работ"</t>
  </si>
  <si>
    <t>Основное мероприятие "Выполнение функций муниципального заказчика работ"</t>
  </si>
  <si>
    <t>Муниципальная программа "Благоустройство города Перми"</t>
  </si>
  <si>
    <t>Подпрограмма "Озеленение территории города Перми, в том числе путем создания парков и скверов"</t>
  </si>
  <si>
    <t>Основное мероприятие "Организация содержания объектов озеленения общего пользования"</t>
  </si>
  <si>
    <t>Основное мероприятие "Организация содержания пустошей, логов и водоохранных зон"</t>
  </si>
  <si>
    <t>Основное мероприятие "Организация содержания и ремонта фонтанов"</t>
  </si>
  <si>
    <t>Основное мероприятие "Выполнение комплекса мероприятий по приведению в нормативное состояние объектов озеленения общего пользования"</t>
  </si>
  <si>
    <t>Основное мероприятие "Выполнение комплекса работ по строительству и реконструкции объектов озеленения общего пользования"</t>
  </si>
  <si>
    <t>Основное мероприятие "Организация содержания искусственных инженерных сооружений, предназначенных для движения пешеходов"</t>
  </si>
  <si>
    <t>Основное мероприятие "Демонтаж самовольно установленных и незаконно размещенных движимых объектов"</t>
  </si>
  <si>
    <t>Подпрограмма "Восстановление нормативного состояния и развитие объектов ритуального назначения"</t>
  </si>
  <si>
    <t>Основное мероприятие "Поддержание в нормативном состоянии объектов ритуального назначения"</t>
  </si>
  <si>
    <t>Организация автобусных перевозок граждан на территории кладбища "Северное" в выходные, праздничные дни и дни массового посещения кладбища (в религиозные праздники, дни поминовений)</t>
  </si>
  <si>
    <t>Основное мероприятие "Организация эвакуации умерших"</t>
  </si>
  <si>
    <t>Основное мероприятие "Выполнение комплекса мероприятий по восстановлению нормативного состояния объектов ритуального назначения"</t>
  </si>
  <si>
    <t>Основное мероприятие "Выполнение комплекса мероприятий по строительству и реконструкции объектов ритуального назначения"</t>
  </si>
  <si>
    <t>Реконструкция кладбища "Северное"</t>
  </si>
  <si>
    <t>Строительство кладбища "Лесное"</t>
  </si>
  <si>
    <t>Муниципальная программа "Организация регулярных перевозок автомобильным и городским наземным электрическим транспортом в городе Перми"</t>
  </si>
  <si>
    <t>Подпрограмма "Приоритетное развитие регулярных перевозок автомобильным и городским наземным электрическим транспортом в городе Перми"</t>
  </si>
  <si>
    <t>Основное мероприятие "Обеспечение выполнения функции по регулированию тарифов на перевозки пассажиров и багажа автомобильным и наземным электрическим транспортом на муниципальных маршрутах регулярных перевозок города Перми"</t>
  </si>
  <si>
    <t>Организация транспортного обслуживания населения автомобильным транспортом по маршруту Пермь II - Пермь I в связи с изменением железнодорожного сообщения на участке Пермь II - ОП "Мотовилиха"</t>
  </si>
  <si>
    <t>Основное мероприятие "Выполнение функции по управлению регулярными перевозками и контролю за работой муниципальных маршрутов города Перми"</t>
  </si>
  <si>
    <t>Основное мероприятие "Обеспечение объектами транспортной инфраструктуры автомобильных дорог местного значения и поддержание их в нормативном состоянии"</t>
  </si>
  <si>
    <t>Основное мероприятие "Капитальные вложения в объекты муниципальной собственности в сфере регулярных перевозок города Перми"</t>
  </si>
  <si>
    <t>Муниципальная программа "Формирование современной городской среды"</t>
  </si>
  <si>
    <t>Подпрограмма "Формирование комфортного внутригородского пространства на территории муниципального образования город Пермь"</t>
  </si>
  <si>
    <t>Подпрограмма "Благоустройство общественных территорий муниципального образования город Пермь"</t>
  </si>
  <si>
    <t>Основное мероприятие "Выполнение комплекса мероприятий по капитальному ремонту территорий общего пользования"</t>
  </si>
  <si>
    <t>Основное мероприятие "Выполнение комплекса работ по строительству и реконструкции территорий общего пользования"</t>
  </si>
  <si>
    <t>Муниципальная программа "Охрана природы и лесное хозяйство города Перми"</t>
  </si>
  <si>
    <t>Подпрограмма "Реализация природоохранных мероприятий"</t>
  </si>
  <si>
    <t>Основное мероприятие "Охрана и улучшение состояния природных объектов на территории города Перми"</t>
  </si>
  <si>
    <t>Основное мероприятие "Экологическое просвещение населения города Перми"</t>
  </si>
  <si>
    <t>Основное мероприятие "Наблюдение за состоянием атмосферного воздуха и улучшение его качества"</t>
  </si>
  <si>
    <t>Основное мероприятие "Компенсационные посадки зеленых насаждений"</t>
  </si>
  <si>
    <t>Основное мероприятие "Сокращение негативного воздействия на окружающую среду"</t>
  </si>
  <si>
    <t>Подпрограмма "Охрана, защита и воспроизводство городских лесов"</t>
  </si>
  <si>
    <t>Основное мероприятие "Проведение лесоустройства, учета и осуществление лесного контроля городских лесов"</t>
  </si>
  <si>
    <t>Основное мероприятие "Выполнение мероприятий по охране, защите, воспроизводству городских лесов"</t>
  </si>
  <si>
    <t>Муниципальная программа "Обеспечение жильем жителей города Перми"</t>
  </si>
  <si>
    <t>Подпрограмма "Ликвидация аварийного и непригодного для проживания жилищного фонда"</t>
  </si>
  <si>
    <t>Основное мероприятие "Переселение граждан города Перми из непригодного для проживания и аварийного жилищного фонда"</t>
  </si>
  <si>
    <t>Основное мероприятие "Федеральный проект "Обеспечение устойчивого сокращения непригодного для проживания жилищного фонда"</t>
  </si>
  <si>
    <t>Основное мероприятие "Реализация мероприятий в области жилищно-коммунального хозяйства"</t>
  </si>
  <si>
    <t>Подпрограмма "Управление муниципальным жилищным фондом города Перми"</t>
  </si>
  <si>
    <t>Основное мероприятие "Реализация мероприятий в целях эффективного использования муниципального жилищного фонда"</t>
  </si>
  <si>
    <t>Подпрограмма "Повышение доступности жилья"</t>
  </si>
  <si>
    <t>Основное мероприятие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</t>
  </si>
  <si>
    <t>Основное мероприятие "Оказание мер социальной поддержки граждан города Перми в целях улучшения жилищных условий"</t>
  </si>
  <si>
    <t>Обеспечение жильем отдельных категорий граждан, установленных Федеральным законом от 12 января 1995 г. № 5-ФЗ "О ветеранах"</t>
  </si>
  <si>
    <t>Обеспечение жильем отдельных категорий граждан, установленных Федеральным законом от 24 ноября 1995 г. № 181-ФЗ "О социальной защите инвалидов в Российской Федерации"</t>
  </si>
  <si>
    <t>Реализация мероприятий по обеспечению жильем молодых семей государственной программы Российской Федерации "Обеспечение доступным и комфортным жильем и коммунальными услугами граждан Российской Федерации"</t>
  </si>
  <si>
    <t>Муниципальная программа "Управление муниципальным имуществом города Перми"</t>
  </si>
  <si>
    <t>Подпрограмма "Распоряжение муниципальным имуществом"</t>
  </si>
  <si>
    <t>Основное мероприятие "Осуществление полномочий собственника муниципального имущества города Перми в порядке, предусмотренном действующим законодательством"</t>
  </si>
  <si>
    <t>Подпрограмма "Содержание муниципального имущества"</t>
  </si>
  <si>
    <t>Основное мероприятие "Обеспечение содержания и обслуживания нежилого муниципального фонда"</t>
  </si>
  <si>
    <t>Муниципальная программа "Развитие системы жилищно-коммунального хозяйства в городе Перми"</t>
  </si>
  <si>
    <t>Подпрограмма "Модернизация и комплексное развитие систем коммунальной инфраструктуры"</t>
  </si>
  <si>
    <t>Основное мероприятие "Капитальные вложения в объекты муниципальной собственности системы водоснабжения и водоотведения"</t>
  </si>
  <si>
    <t>Реконструкция системы очистки сточных вод в микрорайоне "Крым" Кировского района города Перми</t>
  </si>
  <si>
    <t>Строительство водопроводных сетей в микрорайоне "Висим" Мотовилихинского района города Перми</t>
  </si>
  <si>
    <t>Строительство водопроводных сетей в микрорайоне "Вышка-1" Мотовилихинского района города Перми</t>
  </si>
  <si>
    <t>Реконструкция системы водоснабжения в микрорайоне "Южный"</t>
  </si>
  <si>
    <t>Реконструкция канализационной насосной станции "Речник" Дзержинского района города Перми</t>
  </si>
  <si>
    <t>Строительство второго напорного коллектора от канализационной насосной станции "Речник" Дзержинского района города Перми</t>
  </si>
  <si>
    <t>Основное мероприятие "Капитальные вложения в объекты муниципальной собственности в системе газоснабжения"</t>
  </si>
  <si>
    <t>Основное мероприятие "Исполнение обязанностей муниципального заказчика-застройщика при осуществлении бюджетных инвестиций в объекты муниципальной собственности систем коммунальной инфраструктуры"</t>
  </si>
  <si>
    <t>Основное мероприятие "Капитальные вложения в объекты муниципальной собственности в системе теплоснабжения"</t>
  </si>
  <si>
    <t>Строительство блочной модульной котельной в микрорайоне "Южный"</t>
  </si>
  <si>
    <t>Подпрограмма "Обеспечение санитарно-эпидемиологических требований законодательства"</t>
  </si>
  <si>
    <t>Основное мероприятие "Организация работ по сбору, транспортированию и размещению бесхозяйных отходов на территории города Перми"</t>
  </si>
  <si>
    <t>Подпрограмма "Обеспечение эффективного управления многоквартирными домами в городе Перми"</t>
  </si>
  <si>
    <t>Основное мероприятие "Информационное, консультационное, методическое и обучающее сопровождение субъектов в сфере управления многоквартирными домами"</t>
  </si>
  <si>
    <t>Основное мероприятие "Оказание мер социальной поддержки гражданам по оплате жилищно-коммунальных услуг"</t>
  </si>
  <si>
    <t>Основное мероприятие "Муниципальная поддержка благоустройства придомовых территорий многоквартирных домов города Перми"</t>
  </si>
  <si>
    <t>Основное мероприятие "Обеспечение нормативного состояния муниципальных объектов благоустройства, находящихся в пользовании лиц, проживающих в многоквартирных домах города Перми"</t>
  </si>
  <si>
    <t>Подпрограмма "Содержание объектов инженерной инфраструктуры"</t>
  </si>
  <si>
    <t>Основное мероприятие "Обеспечение нормативного состояния объектов инженерной инфраструктуры, находящихся в муниципальной собственности, в том числе бесхозяйных объектов"</t>
  </si>
  <si>
    <t>Подпрограмма "Проведение капитального ремонта общего имущества собственников помещений в многоквартирных домах, расположенных на территории города Перми"</t>
  </si>
  <si>
    <t>Основное мероприятие "Исполнение обязанностей собственника помещений по содержанию общего имущества собственников помещений в многоквартирных домах в части муниципальной доли собственности"</t>
  </si>
  <si>
    <t>Основное мероприятие "Муниципальная поддержка капитального ремонта жилищного фонда города Перми"</t>
  </si>
  <si>
    <t>Подпрограмма "Развитие коммунальной инфраструктуры и благоустройства территории индивидуальной жилой застройки в городе Перми"</t>
  </si>
  <si>
    <t>Основное мероприятие "Капитальные вложения в объекты инженерной инфраструктуры территорий индивидуальной жилой застройки в городе Перми"</t>
  </si>
  <si>
    <t>Основное мероприятие "Выполнение комплекса мероприятий по благоустройству территорий общего пользования микрорайонов индивидуальной жилой застройки в городе Перми"</t>
  </si>
  <si>
    <t>Основное мероприятие "Капитальные вложения в объекты инженерной инфраструктуры и объектов благоустройства территорий индивидуальной жилой застройки в городе Перми"</t>
  </si>
  <si>
    <t>Муниципальная программа "Градостроительная деятельность на территории города Перми"</t>
  </si>
  <si>
    <t>Подпрограмма "Реализация Генерального плана города Перми и градостроительной политики города Перми, развитие центра города Перми и локальных центров"</t>
  </si>
  <si>
    <t>Основное мероприятие "Актуализация Правил землепользования и застройки города Перми"</t>
  </si>
  <si>
    <t>Основное мероприятие "Разработка документации по планировке территории"</t>
  </si>
  <si>
    <t>Основное мероприятие "Реализация прочих мероприятий, обеспечивающих градостроительную деятельность на территории города Перми"</t>
  </si>
  <si>
    <t>Подпрограмма "Улучшение архитектурного облика города Перми"</t>
  </si>
  <si>
    <t>Основное мероприятие "Разработка документации по архитектурному облику города Перми"</t>
  </si>
  <si>
    <t>Основное мероприятие "Снос самовольных построек, приведение объектов капитального строительства в первоначальное положение, демонтаж вывесок, не соответствующих стандартным требованиям, на территории города Перми"</t>
  </si>
  <si>
    <t>Подпрограмма "Создание условий для развития жилищного строительства"</t>
  </si>
  <si>
    <t>Подпрограмма "Повышение эффективности принятия градостроительных решений путем развития автоматизированной информационной системы обеспечения градостроительной деятельности"</t>
  </si>
  <si>
    <t>Основное мероприятие "Ведение автоматизированной информационной системы обеспечения градостроительной деятельности"</t>
  </si>
  <si>
    <t>Муниципальная программа "Управление земельными ресурсами города Перми"</t>
  </si>
  <si>
    <t>Подпрограмма "Распоряжение земельными участками, находящимися в муниципальной собственности и собственность на которые не разграничена"</t>
  </si>
  <si>
    <t>Основное мероприятие "Обеспечение платности использования земельных участков"</t>
  </si>
  <si>
    <t>Проведение комплексных кадастровых работ в рамках федеральной целевой программы "Развитие единой государственной системы регистрации прав и кадастрового учета недвижимости (2014-2020 годы)"</t>
  </si>
  <si>
    <t>Подпрограмма "Повышение эффективности управления земельными ресурсами путем развития информационной системы управления землями"</t>
  </si>
  <si>
    <t>Основное мероприятие "Ведение информационной системы управления землями"</t>
  </si>
  <si>
    <t>Мероприятия, связанные с награждением знаком отличия Пермской городской Думы "За вклад в развитие нормотворчества"</t>
  </si>
  <si>
    <t>Выплата денежного вознаграждения физическим лицам, награжденным знаком отличия Пермской городской Думы "За вклад в развитие нормотворчества"</t>
  </si>
  <si>
    <t>Выплата денежного вознаграждения физическим лицам, награжденным Почетным знаком г. Перми "За заслуги перед г. Пермь"</t>
  </si>
  <si>
    <t>Непрограммные расходы по обеспечению деятельности муниципального казенного учреждения "Управление технического заказчика"</t>
  </si>
  <si>
    <t>Строительство лыжероллерной трассы по адресу: ул. Агрономическая, 23</t>
  </si>
  <si>
    <t>Строительство спортивного комплекса с плавательным бассейном в микрорайоне Парковый по ул. Шпальная, 2</t>
  </si>
  <si>
    <t>Строительство плавательного бассейна по адресу: ул. Гайвинская, 50</t>
  </si>
  <si>
    <t>Субсидии общественным объединениям пожарной охраны на материальное стимулирование деятельности добровольных пожарных, действующих на территории города Перми</t>
  </si>
  <si>
    <t>Возмещение недополученных доходов хозяйствующим субъектам, осуществляющим регулярные перевозки пассажиров, использующих проездной билет, по муниципальным маршрутам регулярных перевозок по регулируемым тарифам города Перми, в части денежных средств, поступающих в бюджет города Перми от оплаты стоимости проездных билетов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</si>
  <si>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 общеобразовательных учреждениях и дополнительных мест для детей дошкольного возраста - строительство здания общеобразовательного учреждения по ул. Карпинского, 77а</t>
  </si>
  <si>
    <t>номер поправки</t>
  </si>
  <si>
    <t>Поправки ко 2 чтению</t>
  </si>
  <si>
    <t>59,60</t>
  </si>
  <si>
    <t>63</t>
  </si>
  <si>
    <t>64</t>
  </si>
  <si>
    <t>65,66</t>
  </si>
  <si>
    <t>70</t>
  </si>
  <si>
    <t>71</t>
  </si>
  <si>
    <t>72</t>
  </si>
  <si>
    <t>73</t>
  </si>
  <si>
    <t>74</t>
  </si>
  <si>
    <t>75</t>
  </si>
  <si>
    <t>76</t>
  </si>
  <si>
    <t>77</t>
  </si>
  <si>
    <t>79</t>
  </si>
  <si>
    <t>80</t>
  </si>
  <si>
    <t>82</t>
  </si>
  <si>
    <t>83</t>
  </si>
  <si>
    <t>85</t>
  </si>
  <si>
    <t>86</t>
  </si>
  <si>
    <t>87</t>
  </si>
  <si>
    <t>88</t>
  </si>
  <si>
    <t>89</t>
  </si>
  <si>
    <t>90</t>
  </si>
  <si>
    <t>91,92</t>
  </si>
  <si>
    <t>93</t>
  </si>
  <si>
    <t>95</t>
  </si>
  <si>
    <t>94,96</t>
  </si>
  <si>
    <t>97</t>
  </si>
  <si>
    <t>98</t>
  </si>
  <si>
    <t>99</t>
  </si>
  <si>
    <t>100</t>
  </si>
  <si>
    <t>101</t>
  </si>
  <si>
    <t>102</t>
  </si>
  <si>
    <t>104</t>
  </si>
  <si>
    <t>105</t>
  </si>
  <si>
    <t>107</t>
  </si>
  <si>
    <t>108</t>
  </si>
  <si>
    <t>81, 110</t>
  </si>
  <si>
    <t>111</t>
  </si>
  <si>
    <t>112</t>
  </si>
  <si>
    <t>113</t>
  </si>
  <si>
    <t>114</t>
  </si>
  <si>
    <t>0320100770</t>
  </si>
  <si>
    <t>Целевая субсидия на организацию и обеспечение творческого процесса концертной деятельности</t>
  </si>
  <si>
    <t>115</t>
  </si>
  <si>
    <t>116</t>
  </si>
  <si>
    <t>118</t>
  </si>
  <si>
    <t>119</t>
  </si>
  <si>
    <t>120</t>
  </si>
  <si>
    <t>121</t>
  </si>
  <si>
    <t>0220443730</t>
  </si>
  <si>
    <t>Реконструкция здания по ул. Ижевской, 25 (литер А, А1)</t>
  </si>
  <si>
    <t>122</t>
  </si>
  <si>
    <t>123</t>
  </si>
  <si>
    <t>124</t>
  </si>
  <si>
    <t>125</t>
  </si>
  <si>
    <t>1220171090</t>
  </si>
  <si>
    <t>Возмещение недополученных доходов хозяйствующим субъектам, осуществляющим регулярные перевозки автомобильным транспортом лиц, использующих проездные билеты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</si>
  <si>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</si>
  <si>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</si>
  <si>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</si>
  <si>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</si>
  <si>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</si>
  <si>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</si>
  <si>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</si>
  <si>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</si>
  <si>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</si>
  <si>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84,135</t>
  </si>
  <si>
    <t>0720100610</t>
  </si>
  <si>
    <t>136</t>
  </si>
  <si>
    <t>Целевые субсидии организациям образования на аренду имущественных комплексов общеобразовательных учреждений</t>
  </si>
  <si>
    <t>9150021260</t>
  </si>
  <si>
    <t>Обустройство площадок для выгула и дрессировки собак</t>
  </si>
  <si>
    <t>109,137,138,139,140,141,142</t>
  </si>
  <si>
    <t>137,138,139,140,141,142</t>
  </si>
  <si>
    <t>Реконструкция здания МАОУ "СОШ № 22" г. Перми (приспособление и реставрация объекта культурного наследия для современного использования)</t>
  </si>
  <si>
    <t>143</t>
  </si>
  <si>
    <t>144</t>
  </si>
  <si>
    <t>Реконструкция здания по ул. Ижевской, 25 (литер Д)</t>
  </si>
  <si>
    <t>1а</t>
  </si>
  <si>
    <t>103</t>
  </si>
  <si>
    <t>106</t>
  </si>
  <si>
    <t>78,117а</t>
  </si>
  <si>
    <t>10201ST04A</t>
  </si>
  <si>
    <t>10201ST04N</t>
  </si>
  <si>
    <t>Проведение на территории города Перми ярмарок и продажи товаров (выполнения работ, оказания услуг) на них</t>
  </si>
  <si>
    <t>изменения</t>
  </si>
  <si>
    <t>Подготовка и проведение празднования на федеральном уровне памятных дат субъектов Российской Федерации</t>
  </si>
  <si>
    <t>081P252530</t>
  </si>
  <si>
    <t>Создание дополнительных мест (групп) для детей в возрасте от 1,5 до 3 лет любой направленности в организациях, осуществляющих образовательную деятельность (за исключением государственных, муниципальных), и у индивидуальных предпринимателей, осуществляющих образовательную деятельность по образовательным программам дошкольного образования, в том числе адаптированным, и присмотр и уход за детьми</t>
  </si>
  <si>
    <t>151F367483</t>
  </si>
  <si>
    <t>Обеспечение устойчивого сокращения непригодного для проживания жилого фонда</t>
  </si>
  <si>
    <t>151F367484</t>
  </si>
  <si>
    <t>Основное мероприятие "Благоустройство дворовых территорий многоквартирных домов города Перми"</t>
  </si>
  <si>
    <t>Поддержка муниципальных программ формирования современной городской среды (расходы, не софинансируемые из федерального бюджета)</t>
  </si>
  <si>
    <t>1310100000</t>
  </si>
  <si>
    <t>13101SЖ090</t>
  </si>
  <si>
    <t>Строительство (реконструкция), капитальный ремонт и ремонт трамвайных путей, контактно-кабельной сети городского наземного электрического транспорта (в т.ч. в рамках строительства (реконструкции), капитального ремонта и ремонта автомобильных дорог общего пользования местного значения) и обновление подвижного состава г. Перми</t>
  </si>
  <si>
    <t>03101L5090</t>
  </si>
  <si>
    <t>102F100000</t>
  </si>
  <si>
    <t>102F150212</t>
  </si>
  <si>
    <t>Основное мероприятие "Федеральный проект "Жилье"</t>
  </si>
  <si>
    <t>Стимулирование программ развития жилищного строительства субъектов Российской Федерации (строительство (реконструкция) автомобильных дорог)</t>
  </si>
  <si>
    <t>9190021230</t>
  </si>
  <si>
    <t>Капитальный ремонт здания для размещения муниципального архива</t>
  </si>
  <si>
    <t>1020141270</t>
  </si>
  <si>
    <t>Строительство автомобильной дороги по ул. Журналиста Дементьева от ул. Лядовская до дома № 147 по ул. Журналиста Дементьева</t>
  </si>
  <si>
    <t>1110900000</t>
  </si>
  <si>
    <t>Основное мероприятие "Выполнение комплекса мероприятий по содержанию и ремонту гидротехнических сооружений"</t>
  </si>
  <si>
    <t>Водное хозяйство</t>
  </si>
  <si>
    <t>1110541820</t>
  </si>
  <si>
    <t>Реконструкция сада им. Н.В. Гоголя</t>
  </si>
  <si>
    <t>1110541850</t>
  </si>
  <si>
    <t>1110541860</t>
  </si>
  <si>
    <t>Строительство сквера по ул. Корсуньской, 31</t>
  </si>
  <si>
    <t>Строительство парка Победы</t>
  </si>
  <si>
    <t>1740121760</t>
  </si>
  <si>
    <t>Техническая инвентаризация и паспортизация объектов инженерной инфраструктуры</t>
  </si>
  <si>
    <t>08101SН04A</t>
  </si>
  <si>
    <t>0820142120</t>
  </si>
  <si>
    <t>Строительство здания общеобразовательного учреждения по ул. Юнг Прикамья, 3</t>
  </si>
  <si>
    <t>0510141440</t>
  </si>
  <si>
    <t>Строительство спортивной базы "Летающий лыжник" г. Перми, ул. Тихая, 22</t>
  </si>
  <si>
    <t>1810121580</t>
  </si>
  <si>
    <t>Обеспечение выполнения работ по внесению изменений в Правила землепользования и застройки города Перми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</si>
  <si>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для размещения дошкольного образовательного учреждения по ул. Плеханова, 63</t>
  </si>
  <si>
    <t>1530100000</t>
  </si>
  <si>
    <t>03301L5090</t>
  </si>
  <si>
    <t>083022P080</t>
  </si>
  <si>
    <t>Субсидия на софинансирование проектов инициативного бюджетирования</t>
  </si>
  <si>
    <t>10201ST150</t>
  </si>
  <si>
    <t>10201ST15D</t>
  </si>
  <si>
    <t>0320100780</t>
  </si>
  <si>
    <t>Целевая субсидия учреждениям культуры и молодежной политики на аренду имущественных комплексов</t>
  </si>
  <si>
    <t>0820141170</t>
  </si>
  <si>
    <t>Строительство нового корпуса МАОУ "СОШ № 59" г. Перми</t>
  </si>
  <si>
    <t>0820141590</t>
  </si>
  <si>
    <t>Реконструкция здания МАОУ "СОШ № 93" г. Перми (пристройка нового корпуса)</t>
  </si>
  <si>
    <t>0820243240</t>
  </si>
  <si>
    <t>Строительство спортивного зала МАОУ Гимназия № 10 г. Перми</t>
  </si>
  <si>
    <t>082F100000</t>
  </si>
  <si>
    <t>082F150211</t>
  </si>
  <si>
    <t>Стимулирование программ развития жилищного строительства субъектов Российской Федерации (строительство (реконструкция) объектов социальной инфраструктуры)</t>
  </si>
  <si>
    <t>13201SЖ090</t>
  </si>
  <si>
    <t>16201SП150</t>
  </si>
  <si>
    <t>Приведение в нормативное состояние помещений, приобретение и установка модульных конструкций</t>
  </si>
  <si>
    <t>Основное мероприятие "Исполнение судебных решений об изъятии жилых (нежилых) помещений, о предоставлении благоустроенного жилья"</t>
  </si>
  <si>
    <t>2020 год (решение комитета  20.02.2020)</t>
  </si>
  <si>
    <t>Изменения</t>
  </si>
  <si>
    <t>1510142010</t>
  </si>
  <si>
    <t>0820143250</t>
  </si>
  <si>
    <t>12203SТ040</t>
  </si>
  <si>
    <t>Строительство нового корпуса здания МАОУ «СОШ № 82» г. Перми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</si>
  <si>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нового корпуса здания МАОУ «СОШ № 82» г. Перми</t>
  </si>
  <si>
    <t>10402SТ280</t>
  </si>
  <si>
    <t>11104SЖ410</t>
  </si>
  <si>
    <t>1610200000</t>
  </si>
  <si>
    <t>16102SЦ550</t>
  </si>
  <si>
    <t>Основное мероприятие "Капитальные вложения в объекты недвижимого имущества"</t>
  </si>
  <si>
    <t>Приобретение объектов недвижимого имущества по адресу: г. Пермь, ул. Барамзиной, 31, находящихся на земельном участке с кадастровым номером 59:01:4415053:25, расположенных в коридоре проектируемых дорог по ул. Барамзиной, ул. Углеуральской и ул. Гатчинской</t>
  </si>
  <si>
    <t>1110423360</t>
  </si>
  <si>
    <t>1020141500</t>
  </si>
  <si>
    <t>1020142570</t>
  </si>
  <si>
    <t>1120441120</t>
  </si>
  <si>
    <t>0320200780</t>
  </si>
  <si>
    <t>08201SН077</t>
  </si>
  <si>
    <t>08201SН078</t>
  </si>
  <si>
    <t>08201SН079</t>
  </si>
  <si>
    <t>Развитие системы фотовидеофиксации на аварийно-опасных участках в г. Перми</t>
  </si>
  <si>
    <t>Капитальный ремонт объектов озеленения общего пользования</t>
  </si>
  <si>
    <t>Реконструкция ул. Героев Хасана от ул. Хлебозаводская до ул. Василия Васильева</t>
  </si>
  <si>
    <t>Реконструкция ул. Революции от ЦКР до ул. Сибирской с обустройством трамвайной линии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</si>
  <si>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 общеобразовательных учреждениях и дополнительных мест для детей дошкольного возраста - строительство нового корпуса МАОУ "Техно-школа имени лётчика космонавта СССР, дважды Героя Советского Союза В. П. Савиных" г. Перми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</si>
  <si>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 общеобразовательных учреждениях и дополнительных мест для детей дошкольного возраста - реконструкция здания под размещение общеобразовательной организации по ул. Целинной, 15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</si>
  <si>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 общеобразовательных учреждениях и дополнительных мест для детей дошкольного возраста - строительство здания для размещения общеобразовательного учреждения в районе ДКЖ</t>
  </si>
  <si>
    <t>Строительство кладбища "Восточное" с крематорием</t>
  </si>
  <si>
    <t>Строительство (реконструкция), капитальный ремонт и ремонт трамвайных путей, контактно-кабельной сети городского наземного электрического транспорта (в т.ч. в рамках строительства (реконструкции), капитального ремонта и ремонта автомобильных дорог общего пользования местного значения) и обновление подвижного состава г. Перми (Реконструкция ул. Революции от ЦКР до ул. Сибирской с обустройством трамвайной линии. 1 этап)</t>
  </si>
  <si>
    <t>2020 год (с учетом решения комитета)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</si>
  <si>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дополни-тельных мест для детей дошкольного возраста - строительство здания для размещения дошкольного образовательного учреждения по ул. Желябова, 16б</t>
  </si>
  <si>
    <t>Оснащение безвозмездно переданного в муниципальную собственность здания для размещения общеобразовательной организации в микрорайоне Красные Казармы Свердловского района города Перми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</si>
  <si>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дополни-тельных мест для детей дошкольного возраста - реконструкция здания МБОУ "Гимназия № 17" г. Перми (пристройка нового корпуса)</t>
  </si>
  <si>
    <t>Мероприятия по расселению жилищного фонда на территории города Перми, признанного аварийным после 1 января 2012 г.</t>
  </si>
  <si>
    <t xml:space="preserve">2020 год </t>
  </si>
  <si>
    <t>от 17.12.2019 № 303</t>
  </si>
  <si>
    <t>тыс.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</si>
</sst>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164" fontId="2" fillId="0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Alignment="1">
      <alignment horizontal="right" vertical="center"/>
    </xf>
    <xf numFmtId="49" fontId="1" fillId="0" borderId="0" xfId="0" applyNumberFormat="1" applyFont="1" applyFill="1" applyBorder="1" applyAlignment="1">
      <alignment horizontal="left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Alignment="1">
      <alignment horizontal="right" vertical="center"/>
    </xf>
    <xf numFmtId="164" fontId="3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C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FF00"/>
  </sheetPr>
  <dimension ref="A1:AH2499"/>
  <sheetViews>
    <sheetView tabSelected="1" zoomScale="90" zoomScaleNormal="90" workbookViewId="0">
      <selection activeCell="AK12" sqref="AK12"/>
    </sheetView>
  </sheetViews>
  <sheetFormatPr defaultColWidth="9.140625" defaultRowHeight="15.75" x14ac:dyDescent="0.25"/>
  <cols>
    <col min="1" max="1" width="14.85546875" style="4" customWidth="1"/>
    <col min="2" max="2" width="9.5703125" style="3" customWidth="1"/>
    <col min="3" max="3" width="9.85546875" style="4" customWidth="1"/>
    <col min="4" max="4" width="9.28515625" style="4" customWidth="1"/>
    <col min="5" max="5" width="48.5703125" style="5" customWidth="1"/>
    <col min="6" max="27" width="15.140625" style="3" hidden="1" customWidth="1"/>
    <col min="28" max="30" width="15.140625" style="3" customWidth="1"/>
    <col min="31" max="32" width="15.140625" style="3" hidden="1" customWidth="1"/>
    <col min="33" max="33" width="20.5703125" style="3" hidden="1" customWidth="1"/>
    <col min="34" max="34" width="18" style="1" hidden="1" customWidth="1"/>
    <col min="35" max="16384" width="9.140625" style="2"/>
  </cols>
  <sheetData>
    <row r="1" spans="1:33" x14ac:dyDescent="0.25">
      <c r="G1" s="42" t="s">
        <v>1026</v>
      </c>
      <c r="H1" s="42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AC1" s="42" t="s">
        <v>1026</v>
      </c>
      <c r="AD1" s="42"/>
    </row>
    <row r="2" spans="1:33" x14ac:dyDescent="0.25"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AC2" s="42" t="s">
        <v>988</v>
      </c>
      <c r="AD2" s="42"/>
    </row>
    <row r="3" spans="1:33" x14ac:dyDescent="0.25"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AC3" s="42" t="s">
        <v>989</v>
      </c>
      <c r="AD3" s="42"/>
    </row>
    <row r="4" spans="1:33" x14ac:dyDescent="0.25"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</row>
    <row r="5" spans="1:33" x14ac:dyDescent="0.25"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AC5" s="42" t="s">
        <v>1026</v>
      </c>
      <c r="AD5" s="42"/>
    </row>
    <row r="6" spans="1:33" x14ac:dyDescent="0.25"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AC6" s="42" t="s">
        <v>988</v>
      </c>
      <c r="AD6" s="42"/>
    </row>
    <row r="7" spans="1:33" x14ac:dyDescent="0.25">
      <c r="G7" s="42" t="s">
        <v>988</v>
      </c>
      <c r="H7" s="42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AC7" s="42" t="s">
        <v>989</v>
      </c>
      <c r="AD7" s="42"/>
    </row>
    <row r="8" spans="1:33" x14ac:dyDescent="0.25"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AC8" s="42" t="s">
        <v>1456</v>
      </c>
      <c r="AD8" s="42"/>
    </row>
    <row r="9" spans="1:33" x14ac:dyDescent="0.25"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AC9" s="35"/>
      <c r="AD9" s="35"/>
    </row>
    <row r="10" spans="1:33" x14ac:dyDescent="0.25">
      <c r="G10" s="42" t="s">
        <v>989</v>
      </c>
      <c r="H10" s="42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</row>
    <row r="11" spans="1:33" ht="48.75" customHeight="1" x14ac:dyDescent="0.25">
      <c r="A11" s="46" t="s">
        <v>932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</row>
    <row r="12" spans="1:33" s="1" customFormat="1" x14ac:dyDescent="0.25">
      <c r="A12" s="47"/>
      <c r="B12" s="47"/>
      <c r="C12" s="47"/>
      <c r="D12" s="47"/>
      <c r="E12" s="47"/>
      <c r="F12" s="47"/>
      <c r="G12" s="47"/>
      <c r="H12" s="47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6"/>
      <c r="Z12" s="6"/>
      <c r="AA12" s="6"/>
      <c r="AB12" s="6"/>
      <c r="AC12" s="6"/>
      <c r="AD12" s="6"/>
      <c r="AE12" s="6"/>
      <c r="AF12" s="6"/>
      <c r="AG12" s="6"/>
    </row>
    <row r="13" spans="1:33" ht="20.25" customHeight="1" x14ac:dyDescent="0.25">
      <c r="F13" s="12"/>
      <c r="G13" s="12"/>
      <c r="H13" s="35" t="s">
        <v>910</v>
      </c>
      <c r="I13" s="26">
        <f>I2495</f>
        <v>-164232.09999999995</v>
      </c>
      <c r="J13" s="26">
        <f t="shared" ref="J13:K13" si="0">J2495</f>
        <v>-6.3664629124104977E-12</v>
      </c>
      <c r="K13" s="26">
        <f t="shared" si="0"/>
        <v>0</v>
      </c>
      <c r="L13" s="35"/>
      <c r="M13" s="35"/>
      <c r="N13" s="35"/>
      <c r="O13" s="29">
        <f>O2495</f>
        <v>1879380.31</v>
      </c>
      <c r="P13" s="29">
        <f t="shared" ref="P13:Q13" si="1">P2495</f>
        <v>496418</v>
      </c>
      <c r="Q13" s="29">
        <f t="shared" si="1"/>
        <v>66138.800000000017</v>
      </c>
      <c r="R13" s="29"/>
      <c r="S13" s="29"/>
      <c r="T13" s="29"/>
      <c r="U13" s="29"/>
      <c r="V13" s="29"/>
      <c r="W13" s="29"/>
      <c r="X13" s="29"/>
      <c r="Y13" s="35"/>
      <c r="Z13" s="35"/>
      <c r="AA13" s="35"/>
      <c r="AB13" s="35"/>
      <c r="AC13" s="35"/>
      <c r="AD13" s="35" t="s">
        <v>1457</v>
      </c>
      <c r="AE13" s="35"/>
      <c r="AF13" s="35"/>
      <c r="AG13" s="35"/>
    </row>
    <row r="14" spans="1:33" ht="23.25" customHeight="1" x14ac:dyDescent="0.25">
      <c r="A14" s="38" t="s">
        <v>0</v>
      </c>
      <c r="B14" s="37" t="s">
        <v>1</v>
      </c>
      <c r="C14" s="38" t="s">
        <v>3</v>
      </c>
      <c r="D14" s="38" t="s">
        <v>4</v>
      </c>
      <c r="E14" s="38" t="s">
        <v>10</v>
      </c>
      <c r="F14" s="37" t="s">
        <v>11</v>
      </c>
      <c r="G14" s="37" t="s">
        <v>833</v>
      </c>
      <c r="H14" s="37" t="s">
        <v>931</v>
      </c>
      <c r="I14" s="39" t="s">
        <v>1273</v>
      </c>
      <c r="J14" s="40"/>
      <c r="K14" s="41"/>
      <c r="L14" s="37" t="s">
        <v>11</v>
      </c>
      <c r="M14" s="37" t="s">
        <v>833</v>
      </c>
      <c r="N14" s="37" t="s">
        <v>931</v>
      </c>
      <c r="O14" s="32" t="s">
        <v>1359</v>
      </c>
      <c r="P14" s="32" t="s">
        <v>1359</v>
      </c>
      <c r="Q14" s="32" t="s">
        <v>1359</v>
      </c>
      <c r="R14" s="37" t="s">
        <v>11</v>
      </c>
      <c r="S14" s="37" t="s">
        <v>833</v>
      </c>
      <c r="T14" s="37" t="s">
        <v>931</v>
      </c>
      <c r="U14" s="43" t="s">
        <v>1420</v>
      </c>
      <c r="V14" s="37" t="s">
        <v>1450</v>
      </c>
      <c r="W14" s="37" t="s">
        <v>833</v>
      </c>
      <c r="X14" s="37" t="s">
        <v>931</v>
      </c>
      <c r="Y14" s="39" t="s">
        <v>1421</v>
      </c>
      <c r="Z14" s="40"/>
      <c r="AA14" s="41"/>
      <c r="AB14" s="37" t="s">
        <v>1455</v>
      </c>
      <c r="AC14" s="37" t="s">
        <v>833</v>
      </c>
      <c r="AD14" s="37" t="s">
        <v>931</v>
      </c>
      <c r="AE14" s="37" t="s">
        <v>9</v>
      </c>
      <c r="AF14" s="20"/>
      <c r="AG14" s="20"/>
    </row>
    <row r="15" spans="1:33" ht="43.5" customHeight="1" x14ac:dyDescent="0.25">
      <c r="A15" s="38"/>
      <c r="B15" s="37"/>
      <c r="C15" s="38"/>
      <c r="D15" s="38"/>
      <c r="E15" s="38"/>
      <c r="F15" s="37"/>
      <c r="G15" s="37"/>
      <c r="H15" s="37"/>
      <c r="I15" s="32" t="s">
        <v>11</v>
      </c>
      <c r="J15" s="32" t="s">
        <v>833</v>
      </c>
      <c r="K15" s="32" t="s">
        <v>931</v>
      </c>
      <c r="L15" s="37"/>
      <c r="M15" s="37"/>
      <c r="N15" s="37"/>
      <c r="O15" s="32" t="s">
        <v>11</v>
      </c>
      <c r="P15" s="32" t="s">
        <v>833</v>
      </c>
      <c r="Q15" s="32" t="s">
        <v>931</v>
      </c>
      <c r="R15" s="37"/>
      <c r="S15" s="37"/>
      <c r="T15" s="37"/>
      <c r="U15" s="44"/>
      <c r="V15" s="37"/>
      <c r="W15" s="37"/>
      <c r="X15" s="37"/>
      <c r="Y15" s="32" t="s">
        <v>11</v>
      </c>
      <c r="Z15" s="32" t="s">
        <v>833</v>
      </c>
      <c r="AA15" s="32" t="s">
        <v>931</v>
      </c>
      <c r="AB15" s="37"/>
      <c r="AC15" s="37"/>
      <c r="AD15" s="37"/>
      <c r="AE15" s="37"/>
      <c r="AF15" s="20"/>
      <c r="AG15" s="20" t="s">
        <v>1272</v>
      </c>
    </row>
    <row r="16" spans="1:33" s="8" customFormat="1" ht="31.5" x14ac:dyDescent="0.25">
      <c r="A16" s="7" t="s">
        <v>7</v>
      </c>
      <c r="B16" s="13"/>
      <c r="C16" s="7"/>
      <c r="D16" s="7"/>
      <c r="E16" s="33" t="s">
        <v>1027</v>
      </c>
      <c r="F16" s="11">
        <f>F17+F59</f>
        <v>120340.90000000001</v>
      </c>
      <c r="G16" s="11">
        <f>G17+G59</f>
        <v>117933.3</v>
      </c>
      <c r="H16" s="11">
        <f>H17+H59</f>
        <v>115410.1</v>
      </c>
      <c r="I16" s="11">
        <f t="shared" ref="I16:K16" si="2">I17+I59</f>
        <v>0</v>
      </c>
      <c r="J16" s="11">
        <f t="shared" si="2"/>
        <v>0</v>
      </c>
      <c r="K16" s="11">
        <f t="shared" si="2"/>
        <v>0</v>
      </c>
      <c r="L16" s="11">
        <f>F16+I16</f>
        <v>120340.90000000001</v>
      </c>
      <c r="M16" s="11">
        <f>G16+J16</f>
        <v>117933.3</v>
      </c>
      <c r="N16" s="11">
        <f>H16+K16</f>
        <v>115410.1</v>
      </c>
      <c r="O16" s="11">
        <f t="shared" ref="O16:Q16" si="3">O17+O59</f>
        <v>583.86599999999999</v>
      </c>
      <c r="P16" s="11">
        <f t="shared" si="3"/>
        <v>0</v>
      </c>
      <c r="Q16" s="11">
        <f t="shared" si="3"/>
        <v>0</v>
      </c>
      <c r="R16" s="11">
        <f>L16+O16</f>
        <v>120924.766</v>
      </c>
      <c r="S16" s="11">
        <f t="shared" ref="S16:T16" si="4">M16+P16</f>
        <v>117933.3</v>
      </c>
      <c r="T16" s="11">
        <f t="shared" si="4"/>
        <v>115410.1</v>
      </c>
      <c r="U16" s="11">
        <f>U17+U59</f>
        <v>0</v>
      </c>
      <c r="V16" s="11">
        <f>R16+U16</f>
        <v>120924.766</v>
      </c>
      <c r="W16" s="11">
        <f>S16</f>
        <v>117933.3</v>
      </c>
      <c r="X16" s="11">
        <f>T16</f>
        <v>115410.1</v>
      </c>
      <c r="Y16" s="11">
        <f t="shared" ref="Y16:AA16" si="5">Y17+Y59</f>
        <v>6900</v>
      </c>
      <c r="Z16" s="11">
        <f t="shared" si="5"/>
        <v>0</v>
      </c>
      <c r="AA16" s="11">
        <f t="shared" si="5"/>
        <v>0</v>
      </c>
      <c r="AB16" s="11">
        <f t="shared" ref="AB16:AB79" si="6">V16+Y16</f>
        <v>127824.766</v>
      </c>
      <c r="AC16" s="11">
        <f t="shared" ref="AC16:AC79" si="7">W16+Z16</f>
        <v>117933.3</v>
      </c>
      <c r="AD16" s="11">
        <f t="shared" ref="AD16:AD79" si="8">X16+AA16</f>
        <v>115410.1</v>
      </c>
      <c r="AE16" s="11">
        <f>AE17+AE59</f>
        <v>0</v>
      </c>
      <c r="AF16" s="21"/>
      <c r="AG16" s="24"/>
    </row>
    <row r="17" spans="1:34" s="10" customFormat="1" ht="31.5" x14ac:dyDescent="0.25">
      <c r="A17" s="9" t="s">
        <v>8</v>
      </c>
      <c r="B17" s="16"/>
      <c r="C17" s="9"/>
      <c r="D17" s="9"/>
      <c r="E17" s="15" t="s">
        <v>1028</v>
      </c>
      <c r="F17" s="17">
        <f>F18+F38+F51</f>
        <v>109932.20000000001</v>
      </c>
      <c r="G17" s="17">
        <f>G18+G38+G51</f>
        <v>107524.6</v>
      </c>
      <c r="H17" s="17">
        <f>H18+H38+H51</f>
        <v>105001.40000000001</v>
      </c>
      <c r="I17" s="17">
        <f t="shared" ref="I17:K17" si="9">I18+I38+I51</f>
        <v>0</v>
      </c>
      <c r="J17" s="17">
        <f t="shared" si="9"/>
        <v>0</v>
      </c>
      <c r="K17" s="17">
        <f t="shared" si="9"/>
        <v>0</v>
      </c>
      <c r="L17" s="17">
        <f t="shared" ref="L17:L80" si="10">F17+I17</f>
        <v>109932.20000000001</v>
      </c>
      <c r="M17" s="17">
        <f t="shared" ref="M17:M80" si="11">G17+J17</f>
        <v>107524.6</v>
      </c>
      <c r="N17" s="17">
        <f t="shared" ref="N17:N80" si="12">H17+K17</f>
        <v>105001.40000000001</v>
      </c>
      <c r="O17" s="17">
        <f t="shared" ref="O17:Q17" si="13">O18+O38+O51</f>
        <v>583.86599999999999</v>
      </c>
      <c r="P17" s="17">
        <f t="shared" si="13"/>
        <v>0</v>
      </c>
      <c r="Q17" s="17">
        <f t="shared" si="13"/>
        <v>0</v>
      </c>
      <c r="R17" s="17">
        <f t="shared" ref="R17:R80" si="14">L17+O17</f>
        <v>110516.06600000001</v>
      </c>
      <c r="S17" s="17">
        <f t="shared" ref="S17:S80" si="15">M17+P17</f>
        <v>107524.6</v>
      </c>
      <c r="T17" s="17">
        <f t="shared" ref="T17:T80" si="16">N17+Q17</f>
        <v>105001.40000000001</v>
      </c>
      <c r="U17" s="17">
        <f>U18+U38+U51</f>
        <v>0</v>
      </c>
      <c r="V17" s="17">
        <f t="shared" ref="V17:V80" si="17">R17+U17</f>
        <v>110516.06600000001</v>
      </c>
      <c r="W17" s="17">
        <f t="shared" ref="W17:W80" si="18">S17</f>
        <v>107524.6</v>
      </c>
      <c r="X17" s="17">
        <f t="shared" ref="X17:X80" si="19">T17</f>
        <v>105001.40000000001</v>
      </c>
      <c r="Y17" s="17">
        <f t="shared" ref="Y17:AA17" si="20">Y18+Y38+Y51</f>
        <v>6900</v>
      </c>
      <c r="Z17" s="17">
        <f t="shared" si="20"/>
        <v>0</v>
      </c>
      <c r="AA17" s="17">
        <f t="shared" si="20"/>
        <v>0</v>
      </c>
      <c r="AB17" s="17">
        <f t="shared" si="6"/>
        <v>117416.06600000001</v>
      </c>
      <c r="AC17" s="17">
        <f t="shared" si="7"/>
        <v>107524.6</v>
      </c>
      <c r="AD17" s="17">
        <f t="shared" si="8"/>
        <v>105001.40000000001</v>
      </c>
      <c r="AE17" s="17">
        <f>AE18+AE38+AE51</f>
        <v>0</v>
      </c>
      <c r="AF17" s="30"/>
      <c r="AG17" s="25"/>
    </row>
    <row r="18" spans="1:34" ht="78.75" x14ac:dyDescent="0.25">
      <c r="A18" s="36" t="s">
        <v>2</v>
      </c>
      <c r="B18" s="32"/>
      <c r="C18" s="36"/>
      <c r="D18" s="36"/>
      <c r="E18" s="14" t="s">
        <v>1029</v>
      </c>
      <c r="F18" s="18">
        <f>F19+F26+F30+F34</f>
        <v>39773.9</v>
      </c>
      <c r="G18" s="18">
        <f t="shared" ref="G18:AE18" si="21">G19+G26+G30+G34</f>
        <v>39773.9</v>
      </c>
      <c r="H18" s="18">
        <f t="shared" si="21"/>
        <v>39773.9</v>
      </c>
      <c r="I18" s="18">
        <f t="shared" ref="I18:K18" si="22">I19+I26+I30+I34</f>
        <v>0</v>
      </c>
      <c r="J18" s="18">
        <f t="shared" si="22"/>
        <v>0</v>
      </c>
      <c r="K18" s="18">
        <f t="shared" si="22"/>
        <v>0</v>
      </c>
      <c r="L18" s="18">
        <f t="shared" si="10"/>
        <v>39773.9</v>
      </c>
      <c r="M18" s="18">
        <f t="shared" si="11"/>
        <v>39773.9</v>
      </c>
      <c r="N18" s="18">
        <f t="shared" si="12"/>
        <v>39773.9</v>
      </c>
      <c r="O18" s="18">
        <f t="shared" ref="O18:Q18" si="23">O19+O26+O30+O34</f>
        <v>0</v>
      </c>
      <c r="P18" s="18">
        <f t="shared" si="23"/>
        <v>0</v>
      </c>
      <c r="Q18" s="18">
        <f t="shared" si="23"/>
        <v>0</v>
      </c>
      <c r="R18" s="18">
        <f t="shared" si="14"/>
        <v>39773.9</v>
      </c>
      <c r="S18" s="18">
        <f t="shared" si="15"/>
        <v>39773.9</v>
      </c>
      <c r="T18" s="18">
        <f t="shared" si="16"/>
        <v>39773.9</v>
      </c>
      <c r="U18" s="18">
        <f t="shared" ref="U18" si="24">U19+U26+U30+U34</f>
        <v>0</v>
      </c>
      <c r="V18" s="18">
        <f t="shared" si="17"/>
        <v>39773.9</v>
      </c>
      <c r="W18" s="18">
        <f t="shared" si="18"/>
        <v>39773.9</v>
      </c>
      <c r="X18" s="18">
        <f t="shared" si="19"/>
        <v>39773.9</v>
      </c>
      <c r="Y18" s="18">
        <f t="shared" ref="Y18:AA18" si="25">Y19+Y26+Y30+Y34</f>
        <v>6900</v>
      </c>
      <c r="Z18" s="18">
        <f t="shared" si="25"/>
        <v>0</v>
      </c>
      <c r="AA18" s="18">
        <f t="shared" si="25"/>
        <v>0</v>
      </c>
      <c r="AB18" s="18">
        <f t="shared" si="6"/>
        <v>46673.9</v>
      </c>
      <c r="AC18" s="18">
        <f t="shared" si="7"/>
        <v>39773.9</v>
      </c>
      <c r="AD18" s="18">
        <f t="shared" si="8"/>
        <v>39773.9</v>
      </c>
      <c r="AE18" s="18">
        <f t="shared" si="21"/>
        <v>0</v>
      </c>
      <c r="AF18" s="31"/>
      <c r="AG18" s="22"/>
      <c r="AH18" s="2"/>
    </row>
    <row r="19" spans="1:34" ht="78.75" x14ac:dyDescent="0.25">
      <c r="A19" s="36" t="s">
        <v>12</v>
      </c>
      <c r="B19" s="32"/>
      <c r="C19" s="36"/>
      <c r="D19" s="36"/>
      <c r="E19" s="14" t="s">
        <v>824</v>
      </c>
      <c r="F19" s="18">
        <f t="shared" ref="F19:K19" si="26">F20+F23</f>
        <v>3333.9</v>
      </c>
      <c r="G19" s="18">
        <f t="shared" si="26"/>
        <v>3333.9</v>
      </c>
      <c r="H19" s="18">
        <f t="shared" si="26"/>
        <v>3333.9</v>
      </c>
      <c r="I19" s="18">
        <f t="shared" si="26"/>
        <v>0</v>
      </c>
      <c r="J19" s="18">
        <f t="shared" si="26"/>
        <v>0</v>
      </c>
      <c r="K19" s="18">
        <f t="shared" si="26"/>
        <v>0</v>
      </c>
      <c r="L19" s="18">
        <f t="shared" si="10"/>
        <v>3333.9</v>
      </c>
      <c r="M19" s="18">
        <f t="shared" si="11"/>
        <v>3333.9</v>
      </c>
      <c r="N19" s="18">
        <f t="shared" si="12"/>
        <v>3333.9</v>
      </c>
      <c r="O19" s="18">
        <f t="shared" ref="O19:Q19" si="27">O20+O23</f>
        <v>0</v>
      </c>
      <c r="P19" s="18">
        <f t="shared" si="27"/>
        <v>0</v>
      </c>
      <c r="Q19" s="18">
        <f t="shared" si="27"/>
        <v>0</v>
      </c>
      <c r="R19" s="18">
        <f t="shared" si="14"/>
        <v>3333.9</v>
      </c>
      <c r="S19" s="18">
        <f t="shared" si="15"/>
        <v>3333.9</v>
      </c>
      <c r="T19" s="18">
        <f t="shared" si="16"/>
        <v>3333.9</v>
      </c>
      <c r="U19" s="18">
        <f t="shared" ref="U19:AE19" si="28">U20+U23</f>
        <v>0</v>
      </c>
      <c r="V19" s="18">
        <f t="shared" si="17"/>
        <v>3333.9</v>
      </c>
      <c r="W19" s="18">
        <f t="shared" si="18"/>
        <v>3333.9</v>
      </c>
      <c r="X19" s="18">
        <f t="shared" si="19"/>
        <v>3333.9</v>
      </c>
      <c r="Y19" s="18">
        <f t="shared" ref="Y19:AA19" si="29">Y20+Y23</f>
        <v>0</v>
      </c>
      <c r="Z19" s="18">
        <f t="shared" si="29"/>
        <v>0</v>
      </c>
      <c r="AA19" s="18">
        <f t="shared" si="29"/>
        <v>0</v>
      </c>
      <c r="AB19" s="18">
        <f t="shared" si="6"/>
        <v>3333.9</v>
      </c>
      <c r="AC19" s="18">
        <f t="shared" si="7"/>
        <v>3333.9</v>
      </c>
      <c r="AD19" s="18">
        <f t="shared" si="8"/>
        <v>3333.9</v>
      </c>
      <c r="AE19" s="18">
        <f t="shared" si="28"/>
        <v>0</v>
      </c>
      <c r="AF19" s="31"/>
      <c r="AG19" s="22"/>
      <c r="AH19" s="2"/>
    </row>
    <row r="20" spans="1:34" ht="47.25" x14ac:dyDescent="0.25">
      <c r="A20" s="36" t="s">
        <v>12</v>
      </c>
      <c r="B20" s="32">
        <v>200</v>
      </c>
      <c r="C20" s="36"/>
      <c r="D20" s="36"/>
      <c r="E20" s="14" t="s">
        <v>578</v>
      </c>
      <c r="F20" s="18">
        <f t="shared" ref="F20:K21" si="30">F21</f>
        <v>2498</v>
      </c>
      <c r="G20" s="18">
        <f t="shared" si="30"/>
        <v>2498</v>
      </c>
      <c r="H20" s="18">
        <f t="shared" si="30"/>
        <v>2498</v>
      </c>
      <c r="I20" s="18">
        <f t="shared" si="30"/>
        <v>0</v>
      </c>
      <c r="J20" s="18">
        <f t="shared" si="30"/>
        <v>0</v>
      </c>
      <c r="K20" s="18">
        <f t="shared" si="30"/>
        <v>0</v>
      </c>
      <c r="L20" s="18">
        <f t="shared" si="10"/>
        <v>2498</v>
      </c>
      <c r="M20" s="18">
        <f t="shared" si="11"/>
        <v>2498</v>
      </c>
      <c r="N20" s="18">
        <f t="shared" si="12"/>
        <v>2498</v>
      </c>
      <c r="O20" s="18">
        <f t="shared" ref="O20:Q21" si="31">O21</f>
        <v>0</v>
      </c>
      <c r="P20" s="18">
        <f t="shared" si="31"/>
        <v>0</v>
      </c>
      <c r="Q20" s="18">
        <f t="shared" si="31"/>
        <v>0</v>
      </c>
      <c r="R20" s="18">
        <f t="shared" si="14"/>
        <v>2498</v>
      </c>
      <c r="S20" s="18">
        <f t="shared" si="15"/>
        <v>2498</v>
      </c>
      <c r="T20" s="18">
        <f t="shared" si="16"/>
        <v>2498</v>
      </c>
      <c r="U20" s="18">
        <f t="shared" ref="U20:AE21" si="32">U21</f>
        <v>0</v>
      </c>
      <c r="V20" s="18">
        <f t="shared" si="17"/>
        <v>2498</v>
      </c>
      <c r="W20" s="18">
        <f t="shared" si="18"/>
        <v>2498</v>
      </c>
      <c r="X20" s="18">
        <f t="shared" si="19"/>
        <v>2498</v>
      </c>
      <c r="Y20" s="18">
        <f t="shared" si="32"/>
        <v>0</v>
      </c>
      <c r="Z20" s="18">
        <f t="shared" si="32"/>
        <v>0</v>
      </c>
      <c r="AA20" s="18">
        <f t="shared" si="32"/>
        <v>0</v>
      </c>
      <c r="AB20" s="18">
        <f t="shared" si="6"/>
        <v>2498</v>
      </c>
      <c r="AC20" s="18">
        <f t="shared" si="7"/>
        <v>2498</v>
      </c>
      <c r="AD20" s="18">
        <f t="shared" si="8"/>
        <v>2498</v>
      </c>
      <c r="AE20" s="18">
        <f t="shared" si="32"/>
        <v>0</v>
      </c>
      <c r="AF20" s="31"/>
      <c r="AG20" s="22"/>
      <c r="AH20" s="2"/>
    </row>
    <row r="21" spans="1:34" ht="47.25" x14ac:dyDescent="0.25">
      <c r="A21" s="36" t="s">
        <v>12</v>
      </c>
      <c r="B21" s="32">
        <v>240</v>
      </c>
      <c r="C21" s="36"/>
      <c r="D21" s="36"/>
      <c r="E21" s="14" t="s">
        <v>586</v>
      </c>
      <c r="F21" s="18">
        <f t="shared" si="30"/>
        <v>2498</v>
      </c>
      <c r="G21" s="18">
        <f t="shared" si="30"/>
        <v>2498</v>
      </c>
      <c r="H21" s="18">
        <f t="shared" si="30"/>
        <v>2498</v>
      </c>
      <c r="I21" s="18">
        <f t="shared" si="30"/>
        <v>0</v>
      </c>
      <c r="J21" s="18">
        <f t="shared" si="30"/>
        <v>0</v>
      </c>
      <c r="K21" s="18">
        <f t="shared" si="30"/>
        <v>0</v>
      </c>
      <c r="L21" s="18">
        <f t="shared" si="10"/>
        <v>2498</v>
      </c>
      <c r="M21" s="18">
        <f t="shared" si="11"/>
        <v>2498</v>
      </c>
      <c r="N21" s="18">
        <f t="shared" si="12"/>
        <v>2498</v>
      </c>
      <c r="O21" s="18">
        <f t="shared" si="31"/>
        <v>0</v>
      </c>
      <c r="P21" s="18">
        <f t="shared" si="31"/>
        <v>0</v>
      </c>
      <c r="Q21" s="18">
        <f t="shared" si="31"/>
        <v>0</v>
      </c>
      <c r="R21" s="18">
        <f t="shared" si="14"/>
        <v>2498</v>
      </c>
      <c r="S21" s="18">
        <f t="shared" si="15"/>
        <v>2498</v>
      </c>
      <c r="T21" s="18">
        <f t="shared" si="16"/>
        <v>2498</v>
      </c>
      <c r="U21" s="18">
        <f t="shared" si="32"/>
        <v>0</v>
      </c>
      <c r="V21" s="18">
        <f t="shared" si="17"/>
        <v>2498</v>
      </c>
      <c r="W21" s="18">
        <f t="shared" si="18"/>
        <v>2498</v>
      </c>
      <c r="X21" s="18">
        <f t="shared" si="19"/>
        <v>2498</v>
      </c>
      <c r="Y21" s="18">
        <f t="shared" si="32"/>
        <v>0</v>
      </c>
      <c r="Z21" s="18">
        <f t="shared" si="32"/>
        <v>0</v>
      </c>
      <c r="AA21" s="18">
        <f t="shared" si="32"/>
        <v>0</v>
      </c>
      <c r="AB21" s="18">
        <f t="shared" si="6"/>
        <v>2498</v>
      </c>
      <c r="AC21" s="18">
        <f t="shared" si="7"/>
        <v>2498</v>
      </c>
      <c r="AD21" s="18">
        <f t="shared" si="8"/>
        <v>2498</v>
      </c>
      <c r="AE21" s="18">
        <f t="shared" si="32"/>
        <v>0</v>
      </c>
      <c r="AF21" s="31"/>
      <c r="AG21" s="22"/>
      <c r="AH21" s="2"/>
    </row>
    <row r="22" spans="1:34" x14ac:dyDescent="0.25">
      <c r="A22" s="36" t="s">
        <v>12</v>
      </c>
      <c r="B22" s="32">
        <v>240</v>
      </c>
      <c r="C22" s="36" t="s">
        <v>5</v>
      </c>
      <c r="D22" s="36" t="s">
        <v>6</v>
      </c>
      <c r="E22" s="14" t="s">
        <v>543</v>
      </c>
      <c r="F22" s="18">
        <v>2498</v>
      </c>
      <c r="G22" s="18">
        <v>2498</v>
      </c>
      <c r="H22" s="18">
        <v>2498</v>
      </c>
      <c r="I22" s="18"/>
      <c r="J22" s="18"/>
      <c r="K22" s="18"/>
      <c r="L22" s="18">
        <f t="shared" si="10"/>
        <v>2498</v>
      </c>
      <c r="M22" s="18">
        <f t="shared" si="11"/>
        <v>2498</v>
      </c>
      <c r="N22" s="18">
        <f t="shared" si="12"/>
        <v>2498</v>
      </c>
      <c r="O22" s="18"/>
      <c r="P22" s="18"/>
      <c r="Q22" s="18"/>
      <c r="R22" s="18">
        <f t="shared" si="14"/>
        <v>2498</v>
      </c>
      <c r="S22" s="18">
        <f t="shared" si="15"/>
        <v>2498</v>
      </c>
      <c r="T22" s="18">
        <f t="shared" si="16"/>
        <v>2498</v>
      </c>
      <c r="U22" s="18"/>
      <c r="V22" s="18">
        <f t="shared" si="17"/>
        <v>2498</v>
      </c>
      <c r="W22" s="18">
        <f t="shared" si="18"/>
        <v>2498</v>
      </c>
      <c r="X22" s="18">
        <f t="shared" si="19"/>
        <v>2498</v>
      </c>
      <c r="Y22" s="18"/>
      <c r="Z22" s="18"/>
      <c r="AA22" s="18"/>
      <c r="AB22" s="18">
        <f t="shared" si="6"/>
        <v>2498</v>
      </c>
      <c r="AC22" s="18">
        <f t="shared" si="7"/>
        <v>2498</v>
      </c>
      <c r="AD22" s="18">
        <f t="shared" si="8"/>
        <v>2498</v>
      </c>
      <c r="AE22" s="18"/>
      <c r="AF22" s="31"/>
      <c r="AG22" s="22"/>
      <c r="AH22" s="2"/>
    </row>
    <row r="23" spans="1:34" ht="47.25" x14ac:dyDescent="0.25">
      <c r="A23" s="36" t="s">
        <v>12</v>
      </c>
      <c r="B23" s="32">
        <v>600</v>
      </c>
      <c r="C23" s="36"/>
      <c r="D23" s="36"/>
      <c r="E23" s="14" t="s">
        <v>581</v>
      </c>
      <c r="F23" s="18">
        <f t="shared" ref="F23:K24" si="33">F24</f>
        <v>835.9</v>
      </c>
      <c r="G23" s="18">
        <f t="shared" si="33"/>
        <v>835.9</v>
      </c>
      <c r="H23" s="18">
        <f t="shared" si="33"/>
        <v>835.9</v>
      </c>
      <c r="I23" s="18">
        <f t="shared" si="33"/>
        <v>0</v>
      </c>
      <c r="J23" s="18">
        <f t="shared" si="33"/>
        <v>0</v>
      </c>
      <c r="K23" s="18">
        <f t="shared" si="33"/>
        <v>0</v>
      </c>
      <c r="L23" s="18">
        <f t="shared" si="10"/>
        <v>835.9</v>
      </c>
      <c r="M23" s="18">
        <f t="shared" si="11"/>
        <v>835.9</v>
      </c>
      <c r="N23" s="18">
        <f t="shared" si="12"/>
        <v>835.9</v>
      </c>
      <c r="O23" s="18">
        <f t="shared" ref="O23:Q24" si="34">O24</f>
        <v>0</v>
      </c>
      <c r="P23" s="18">
        <f t="shared" si="34"/>
        <v>0</v>
      </c>
      <c r="Q23" s="18">
        <f t="shared" si="34"/>
        <v>0</v>
      </c>
      <c r="R23" s="18">
        <f t="shared" si="14"/>
        <v>835.9</v>
      </c>
      <c r="S23" s="18">
        <f t="shared" si="15"/>
        <v>835.9</v>
      </c>
      <c r="T23" s="18">
        <f t="shared" si="16"/>
        <v>835.9</v>
      </c>
      <c r="U23" s="18">
        <f t="shared" ref="U23:AE24" si="35">U24</f>
        <v>0</v>
      </c>
      <c r="V23" s="18">
        <f t="shared" si="17"/>
        <v>835.9</v>
      </c>
      <c r="W23" s="18">
        <f t="shared" si="18"/>
        <v>835.9</v>
      </c>
      <c r="X23" s="18">
        <f t="shared" si="19"/>
        <v>835.9</v>
      </c>
      <c r="Y23" s="18">
        <f t="shared" si="35"/>
        <v>0</v>
      </c>
      <c r="Z23" s="18">
        <f t="shared" si="35"/>
        <v>0</v>
      </c>
      <c r="AA23" s="18">
        <f t="shared" si="35"/>
        <v>0</v>
      </c>
      <c r="AB23" s="18">
        <f t="shared" si="6"/>
        <v>835.9</v>
      </c>
      <c r="AC23" s="18">
        <f t="shared" si="7"/>
        <v>835.9</v>
      </c>
      <c r="AD23" s="18">
        <f t="shared" si="8"/>
        <v>835.9</v>
      </c>
      <c r="AE23" s="18">
        <f t="shared" si="35"/>
        <v>0</v>
      </c>
      <c r="AF23" s="31"/>
      <c r="AG23" s="22"/>
      <c r="AH23" s="2"/>
    </row>
    <row r="24" spans="1:34" ht="47.25" x14ac:dyDescent="0.25">
      <c r="A24" s="36" t="s">
        <v>12</v>
      </c>
      <c r="B24" s="32">
        <v>630</v>
      </c>
      <c r="C24" s="36"/>
      <c r="D24" s="36"/>
      <c r="E24" s="14" t="s">
        <v>597</v>
      </c>
      <c r="F24" s="18">
        <f t="shared" si="33"/>
        <v>835.9</v>
      </c>
      <c r="G24" s="18">
        <f t="shared" si="33"/>
        <v>835.9</v>
      </c>
      <c r="H24" s="18">
        <f t="shared" si="33"/>
        <v>835.9</v>
      </c>
      <c r="I24" s="18">
        <f t="shared" si="33"/>
        <v>0</v>
      </c>
      <c r="J24" s="18">
        <f t="shared" si="33"/>
        <v>0</v>
      </c>
      <c r="K24" s="18">
        <f t="shared" si="33"/>
        <v>0</v>
      </c>
      <c r="L24" s="18">
        <f t="shared" si="10"/>
        <v>835.9</v>
      </c>
      <c r="M24" s="18">
        <f t="shared" si="11"/>
        <v>835.9</v>
      </c>
      <c r="N24" s="18">
        <f t="shared" si="12"/>
        <v>835.9</v>
      </c>
      <c r="O24" s="18">
        <f t="shared" si="34"/>
        <v>0</v>
      </c>
      <c r="P24" s="18">
        <f t="shared" si="34"/>
        <v>0</v>
      </c>
      <c r="Q24" s="18">
        <f t="shared" si="34"/>
        <v>0</v>
      </c>
      <c r="R24" s="18">
        <f t="shared" si="14"/>
        <v>835.9</v>
      </c>
      <c r="S24" s="18">
        <f t="shared" si="15"/>
        <v>835.9</v>
      </c>
      <c r="T24" s="18">
        <f t="shared" si="16"/>
        <v>835.9</v>
      </c>
      <c r="U24" s="18">
        <f t="shared" si="35"/>
        <v>0</v>
      </c>
      <c r="V24" s="18">
        <f t="shared" si="17"/>
        <v>835.9</v>
      </c>
      <c r="W24" s="18">
        <f t="shared" si="18"/>
        <v>835.9</v>
      </c>
      <c r="X24" s="18">
        <f t="shared" si="19"/>
        <v>835.9</v>
      </c>
      <c r="Y24" s="18">
        <f t="shared" si="35"/>
        <v>0</v>
      </c>
      <c r="Z24" s="18">
        <f t="shared" si="35"/>
        <v>0</v>
      </c>
      <c r="AA24" s="18">
        <f t="shared" si="35"/>
        <v>0</v>
      </c>
      <c r="AB24" s="18">
        <f t="shared" si="6"/>
        <v>835.9</v>
      </c>
      <c r="AC24" s="18">
        <f t="shared" si="7"/>
        <v>835.9</v>
      </c>
      <c r="AD24" s="18">
        <f t="shared" si="8"/>
        <v>835.9</v>
      </c>
      <c r="AE24" s="18">
        <f t="shared" si="35"/>
        <v>0</v>
      </c>
      <c r="AF24" s="31"/>
      <c r="AG24" s="22"/>
      <c r="AH24" s="2"/>
    </row>
    <row r="25" spans="1:34" x14ac:dyDescent="0.25">
      <c r="A25" s="36" t="s">
        <v>12</v>
      </c>
      <c r="B25" s="32">
        <v>630</v>
      </c>
      <c r="C25" s="36" t="s">
        <v>5</v>
      </c>
      <c r="D25" s="36" t="s">
        <v>6</v>
      </c>
      <c r="E25" s="14" t="s">
        <v>543</v>
      </c>
      <c r="F25" s="18">
        <v>835.9</v>
      </c>
      <c r="G25" s="18">
        <v>835.9</v>
      </c>
      <c r="H25" s="18">
        <v>835.9</v>
      </c>
      <c r="I25" s="18"/>
      <c r="J25" s="18"/>
      <c r="K25" s="18"/>
      <c r="L25" s="18">
        <f t="shared" si="10"/>
        <v>835.9</v>
      </c>
      <c r="M25" s="18">
        <f t="shared" si="11"/>
        <v>835.9</v>
      </c>
      <c r="N25" s="18">
        <f t="shared" si="12"/>
        <v>835.9</v>
      </c>
      <c r="O25" s="18"/>
      <c r="P25" s="18"/>
      <c r="Q25" s="18"/>
      <c r="R25" s="18">
        <f t="shared" si="14"/>
        <v>835.9</v>
      </c>
      <c r="S25" s="18">
        <f t="shared" si="15"/>
        <v>835.9</v>
      </c>
      <c r="T25" s="18">
        <f t="shared" si="16"/>
        <v>835.9</v>
      </c>
      <c r="U25" s="18"/>
      <c r="V25" s="18">
        <f t="shared" si="17"/>
        <v>835.9</v>
      </c>
      <c r="W25" s="18">
        <f t="shared" si="18"/>
        <v>835.9</v>
      </c>
      <c r="X25" s="18">
        <f t="shared" si="19"/>
        <v>835.9</v>
      </c>
      <c r="Y25" s="18"/>
      <c r="Z25" s="18"/>
      <c r="AA25" s="18"/>
      <c r="AB25" s="18">
        <f t="shared" si="6"/>
        <v>835.9</v>
      </c>
      <c r="AC25" s="18">
        <f t="shared" si="7"/>
        <v>835.9</v>
      </c>
      <c r="AD25" s="18">
        <f t="shared" si="8"/>
        <v>835.9</v>
      </c>
      <c r="AE25" s="18"/>
      <c r="AF25" s="31"/>
      <c r="AG25" s="22"/>
      <c r="AH25" s="2"/>
    </row>
    <row r="26" spans="1:34" ht="47.25" x14ac:dyDescent="0.25">
      <c r="A26" s="36" t="s">
        <v>13</v>
      </c>
      <c r="B26" s="32"/>
      <c r="C26" s="36"/>
      <c r="D26" s="36"/>
      <c r="E26" s="14" t="s">
        <v>625</v>
      </c>
      <c r="F26" s="18">
        <f t="shared" ref="F26:K28" si="36">F27</f>
        <v>200</v>
      </c>
      <c r="G26" s="18">
        <f t="shared" si="36"/>
        <v>200</v>
      </c>
      <c r="H26" s="18">
        <f t="shared" si="36"/>
        <v>200</v>
      </c>
      <c r="I26" s="18">
        <f t="shared" si="36"/>
        <v>0</v>
      </c>
      <c r="J26" s="18">
        <f t="shared" si="36"/>
        <v>0</v>
      </c>
      <c r="K26" s="18">
        <f t="shared" si="36"/>
        <v>0</v>
      </c>
      <c r="L26" s="18">
        <f t="shared" si="10"/>
        <v>200</v>
      </c>
      <c r="M26" s="18">
        <f t="shared" si="11"/>
        <v>200</v>
      </c>
      <c r="N26" s="18">
        <f t="shared" si="12"/>
        <v>200</v>
      </c>
      <c r="O26" s="18">
        <f t="shared" ref="O26:Q28" si="37">O27</f>
        <v>0</v>
      </c>
      <c r="P26" s="18">
        <f t="shared" si="37"/>
        <v>0</v>
      </c>
      <c r="Q26" s="18">
        <f t="shared" si="37"/>
        <v>0</v>
      </c>
      <c r="R26" s="18">
        <f t="shared" si="14"/>
        <v>200</v>
      </c>
      <c r="S26" s="18">
        <f t="shared" si="15"/>
        <v>200</v>
      </c>
      <c r="T26" s="18">
        <f t="shared" si="16"/>
        <v>200</v>
      </c>
      <c r="U26" s="18">
        <f t="shared" ref="U26:AE28" si="38">U27</f>
        <v>0</v>
      </c>
      <c r="V26" s="18">
        <f t="shared" si="17"/>
        <v>200</v>
      </c>
      <c r="W26" s="18">
        <f t="shared" si="18"/>
        <v>200</v>
      </c>
      <c r="X26" s="18">
        <f t="shared" si="19"/>
        <v>200</v>
      </c>
      <c r="Y26" s="18">
        <f t="shared" si="38"/>
        <v>0</v>
      </c>
      <c r="Z26" s="18">
        <f t="shared" si="38"/>
        <v>0</v>
      </c>
      <c r="AA26" s="18">
        <f t="shared" si="38"/>
        <v>0</v>
      </c>
      <c r="AB26" s="18">
        <f t="shared" si="6"/>
        <v>200</v>
      </c>
      <c r="AC26" s="18">
        <f t="shared" si="7"/>
        <v>200</v>
      </c>
      <c r="AD26" s="18">
        <f t="shared" si="8"/>
        <v>200</v>
      </c>
      <c r="AE26" s="18">
        <f t="shared" si="38"/>
        <v>0</v>
      </c>
      <c r="AF26" s="31"/>
      <c r="AG26" s="22"/>
      <c r="AH26" s="2"/>
    </row>
    <row r="27" spans="1:34" ht="47.25" x14ac:dyDescent="0.25">
      <c r="A27" s="36" t="s">
        <v>13</v>
      </c>
      <c r="B27" s="32">
        <v>200</v>
      </c>
      <c r="C27" s="36"/>
      <c r="D27" s="36"/>
      <c r="E27" s="14" t="s">
        <v>578</v>
      </c>
      <c r="F27" s="18">
        <f t="shared" si="36"/>
        <v>200</v>
      </c>
      <c r="G27" s="18">
        <f t="shared" si="36"/>
        <v>200</v>
      </c>
      <c r="H27" s="18">
        <f t="shared" si="36"/>
        <v>200</v>
      </c>
      <c r="I27" s="18">
        <f t="shared" si="36"/>
        <v>0</v>
      </c>
      <c r="J27" s="18">
        <f t="shared" si="36"/>
        <v>0</v>
      </c>
      <c r="K27" s="18">
        <f t="shared" si="36"/>
        <v>0</v>
      </c>
      <c r="L27" s="18">
        <f t="shared" si="10"/>
        <v>200</v>
      </c>
      <c r="M27" s="18">
        <f t="shared" si="11"/>
        <v>200</v>
      </c>
      <c r="N27" s="18">
        <f t="shared" si="12"/>
        <v>200</v>
      </c>
      <c r="O27" s="18">
        <f t="shared" si="37"/>
        <v>0</v>
      </c>
      <c r="P27" s="18">
        <f t="shared" si="37"/>
        <v>0</v>
      </c>
      <c r="Q27" s="18">
        <f t="shared" si="37"/>
        <v>0</v>
      </c>
      <c r="R27" s="18">
        <f t="shared" si="14"/>
        <v>200</v>
      </c>
      <c r="S27" s="18">
        <f t="shared" si="15"/>
        <v>200</v>
      </c>
      <c r="T27" s="18">
        <f t="shared" si="16"/>
        <v>200</v>
      </c>
      <c r="U27" s="18">
        <f t="shared" si="38"/>
        <v>0</v>
      </c>
      <c r="V27" s="18">
        <f t="shared" si="17"/>
        <v>200</v>
      </c>
      <c r="W27" s="18">
        <f t="shared" si="18"/>
        <v>200</v>
      </c>
      <c r="X27" s="18">
        <f t="shared" si="19"/>
        <v>200</v>
      </c>
      <c r="Y27" s="18">
        <f t="shared" si="38"/>
        <v>0</v>
      </c>
      <c r="Z27" s="18">
        <f t="shared" si="38"/>
        <v>0</v>
      </c>
      <c r="AA27" s="18">
        <f t="shared" si="38"/>
        <v>0</v>
      </c>
      <c r="AB27" s="18">
        <f t="shared" si="6"/>
        <v>200</v>
      </c>
      <c r="AC27" s="18">
        <f t="shared" si="7"/>
        <v>200</v>
      </c>
      <c r="AD27" s="18">
        <f t="shared" si="8"/>
        <v>200</v>
      </c>
      <c r="AE27" s="18">
        <f t="shared" si="38"/>
        <v>0</v>
      </c>
      <c r="AF27" s="31"/>
      <c r="AG27" s="22"/>
      <c r="AH27" s="2"/>
    </row>
    <row r="28" spans="1:34" ht="47.25" x14ac:dyDescent="0.25">
      <c r="A28" s="36" t="s">
        <v>13</v>
      </c>
      <c r="B28" s="32">
        <v>240</v>
      </c>
      <c r="C28" s="36"/>
      <c r="D28" s="36"/>
      <c r="E28" s="14" t="s">
        <v>586</v>
      </c>
      <c r="F28" s="18">
        <f t="shared" si="36"/>
        <v>200</v>
      </c>
      <c r="G28" s="18">
        <f t="shared" si="36"/>
        <v>200</v>
      </c>
      <c r="H28" s="18">
        <f t="shared" si="36"/>
        <v>200</v>
      </c>
      <c r="I28" s="18">
        <f t="shared" si="36"/>
        <v>0</v>
      </c>
      <c r="J28" s="18">
        <f t="shared" si="36"/>
        <v>0</v>
      </c>
      <c r="K28" s="18">
        <f t="shared" si="36"/>
        <v>0</v>
      </c>
      <c r="L28" s="18">
        <f t="shared" si="10"/>
        <v>200</v>
      </c>
      <c r="M28" s="18">
        <f t="shared" si="11"/>
        <v>200</v>
      </c>
      <c r="N28" s="18">
        <f t="shared" si="12"/>
        <v>200</v>
      </c>
      <c r="O28" s="18">
        <f t="shared" si="37"/>
        <v>0</v>
      </c>
      <c r="P28" s="18">
        <f t="shared" si="37"/>
        <v>0</v>
      </c>
      <c r="Q28" s="18">
        <f t="shared" si="37"/>
        <v>0</v>
      </c>
      <c r="R28" s="18">
        <f t="shared" si="14"/>
        <v>200</v>
      </c>
      <c r="S28" s="18">
        <f t="shared" si="15"/>
        <v>200</v>
      </c>
      <c r="T28" s="18">
        <f t="shared" si="16"/>
        <v>200</v>
      </c>
      <c r="U28" s="18">
        <f t="shared" si="38"/>
        <v>0</v>
      </c>
      <c r="V28" s="18">
        <f t="shared" si="17"/>
        <v>200</v>
      </c>
      <c r="W28" s="18">
        <f t="shared" si="18"/>
        <v>200</v>
      </c>
      <c r="X28" s="18">
        <f t="shared" si="19"/>
        <v>200</v>
      </c>
      <c r="Y28" s="18">
        <f t="shared" si="38"/>
        <v>0</v>
      </c>
      <c r="Z28" s="18">
        <f t="shared" si="38"/>
        <v>0</v>
      </c>
      <c r="AA28" s="18">
        <f t="shared" si="38"/>
        <v>0</v>
      </c>
      <c r="AB28" s="18">
        <f t="shared" si="6"/>
        <v>200</v>
      </c>
      <c r="AC28" s="18">
        <f t="shared" si="7"/>
        <v>200</v>
      </c>
      <c r="AD28" s="18">
        <f t="shared" si="8"/>
        <v>200</v>
      </c>
      <c r="AE28" s="18">
        <f t="shared" si="38"/>
        <v>0</v>
      </c>
      <c r="AF28" s="31"/>
      <c r="AG28" s="22"/>
      <c r="AH28" s="2"/>
    </row>
    <row r="29" spans="1:34" x14ac:dyDescent="0.25">
      <c r="A29" s="36" t="s">
        <v>13</v>
      </c>
      <c r="B29" s="32">
        <v>240</v>
      </c>
      <c r="C29" s="36" t="s">
        <v>5</v>
      </c>
      <c r="D29" s="36" t="s">
        <v>6</v>
      </c>
      <c r="E29" s="14" t="s">
        <v>543</v>
      </c>
      <c r="F29" s="18">
        <v>200</v>
      </c>
      <c r="G29" s="18">
        <v>200</v>
      </c>
      <c r="H29" s="18">
        <v>200</v>
      </c>
      <c r="I29" s="18"/>
      <c r="J29" s="18"/>
      <c r="K29" s="18"/>
      <c r="L29" s="18">
        <f t="shared" si="10"/>
        <v>200</v>
      </c>
      <c r="M29" s="18">
        <f t="shared" si="11"/>
        <v>200</v>
      </c>
      <c r="N29" s="18">
        <f t="shared" si="12"/>
        <v>200</v>
      </c>
      <c r="O29" s="18"/>
      <c r="P29" s="18"/>
      <c r="Q29" s="18"/>
      <c r="R29" s="18">
        <f t="shared" si="14"/>
        <v>200</v>
      </c>
      <c r="S29" s="18">
        <f t="shared" si="15"/>
        <v>200</v>
      </c>
      <c r="T29" s="18">
        <f t="shared" si="16"/>
        <v>200</v>
      </c>
      <c r="U29" s="18"/>
      <c r="V29" s="18">
        <f t="shared" si="17"/>
        <v>200</v>
      </c>
      <c r="W29" s="18">
        <f t="shared" si="18"/>
        <v>200</v>
      </c>
      <c r="X29" s="18">
        <f t="shared" si="19"/>
        <v>200</v>
      </c>
      <c r="Y29" s="18"/>
      <c r="Z29" s="18"/>
      <c r="AA29" s="18"/>
      <c r="AB29" s="18">
        <f t="shared" si="6"/>
        <v>200</v>
      </c>
      <c r="AC29" s="18">
        <f t="shared" si="7"/>
        <v>200</v>
      </c>
      <c r="AD29" s="18">
        <f t="shared" si="8"/>
        <v>200</v>
      </c>
      <c r="AE29" s="18"/>
      <c r="AF29" s="31"/>
      <c r="AG29" s="22"/>
      <c r="AH29" s="2"/>
    </row>
    <row r="30" spans="1:34" ht="47.25" x14ac:dyDescent="0.25">
      <c r="A30" s="36" t="s">
        <v>14</v>
      </c>
      <c r="B30" s="32"/>
      <c r="C30" s="36"/>
      <c r="D30" s="36"/>
      <c r="E30" s="14" t="s">
        <v>626</v>
      </c>
      <c r="F30" s="18">
        <f t="shared" ref="F30:K32" si="39">F31</f>
        <v>11014.300000000001</v>
      </c>
      <c r="G30" s="18">
        <f t="shared" si="39"/>
        <v>11014.300000000001</v>
      </c>
      <c r="H30" s="18">
        <f t="shared" si="39"/>
        <v>11014.300000000001</v>
      </c>
      <c r="I30" s="18">
        <f t="shared" si="39"/>
        <v>0</v>
      </c>
      <c r="J30" s="18">
        <f t="shared" si="39"/>
        <v>0</v>
      </c>
      <c r="K30" s="18">
        <f t="shared" si="39"/>
        <v>0</v>
      </c>
      <c r="L30" s="18">
        <f t="shared" si="10"/>
        <v>11014.300000000001</v>
      </c>
      <c r="M30" s="18">
        <f t="shared" si="11"/>
        <v>11014.300000000001</v>
      </c>
      <c r="N30" s="18">
        <f t="shared" si="12"/>
        <v>11014.300000000001</v>
      </c>
      <c r="O30" s="18">
        <f t="shared" ref="O30:Q32" si="40">O31</f>
        <v>0</v>
      </c>
      <c r="P30" s="18">
        <f t="shared" si="40"/>
        <v>0</v>
      </c>
      <c r="Q30" s="18">
        <f t="shared" si="40"/>
        <v>0</v>
      </c>
      <c r="R30" s="18">
        <f t="shared" si="14"/>
        <v>11014.300000000001</v>
      </c>
      <c r="S30" s="18">
        <f t="shared" si="15"/>
        <v>11014.300000000001</v>
      </c>
      <c r="T30" s="18">
        <f t="shared" si="16"/>
        <v>11014.300000000001</v>
      </c>
      <c r="U30" s="18">
        <f t="shared" ref="U30:AE32" si="41">U31</f>
        <v>0</v>
      </c>
      <c r="V30" s="18">
        <f t="shared" si="17"/>
        <v>11014.300000000001</v>
      </c>
      <c r="W30" s="18">
        <f t="shared" si="18"/>
        <v>11014.300000000001</v>
      </c>
      <c r="X30" s="18">
        <f t="shared" si="19"/>
        <v>11014.300000000001</v>
      </c>
      <c r="Y30" s="18">
        <f t="shared" si="41"/>
        <v>6900</v>
      </c>
      <c r="Z30" s="18">
        <f t="shared" si="41"/>
        <v>0</v>
      </c>
      <c r="AA30" s="18">
        <f t="shared" si="41"/>
        <v>0</v>
      </c>
      <c r="AB30" s="18">
        <f t="shared" si="6"/>
        <v>17914.300000000003</v>
      </c>
      <c r="AC30" s="18">
        <f t="shared" si="7"/>
        <v>11014.300000000001</v>
      </c>
      <c r="AD30" s="18">
        <f t="shared" si="8"/>
        <v>11014.300000000001</v>
      </c>
      <c r="AE30" s="18">
        <f t="shared" si="41"/>
        <v>0</v>
      </c>
      <c r="AF30" s="31"/>
      <c r="AG30" s="22"/>
      <c r="AH30" s="2"/>
    </row>
    <row r="31" spans="1:34" ht="47.25" x14ac:dyDescent="0.25">
      <c r="A31" s="36" t="s">
        <v>14</v>
      </c>
      <c r="B31" s="32">
        <v>600</v>
      </c>
      <c r="C31" s="36"/>
      <c r="D31" s="36"/>
      <c r="E31" s="14" t="s">
        <v>581</v>
      </c>
      <c r="F31" s="18">
        <f t="shared" si="39"/>
        <v>11014.300000000001</v>
      </c>
      <c r="G31" s="18">
        <f t="shared" si="39"/>
        <v>11014.300000000001</v>
      </c>
      <c r="H31" s="18">
        <f t="shared" si="39"/>
        <v>11014.300000000001</v>
      </c>
      <c r="I31" s="18">
        <f t="shared" si="39"/>
        <v>0</v>
      </c>
      <c r="J31" s="18">
        <f t="shared" si="39"/>
        <v>0</v>
      </c>
      <c r="K31" s="18">
        <f t="shared" si="39"/>
        <v>0</v>
      </c>
      <c r="L31" s="18">
        <f t="shared" si="10"/>
        <v>11014.300000000001</v>
      </c>
      <c r="M31" s="18">
        <f t="shared" si="11"/>
        <v>11014.300000000001</v>
      </c>
      <c r="N31" s="18">
        <f t="shared" si="12"/>
        <v>11014.300000000001</v>
      </c>
      <c r="O31" s="18">
        <f t="shared" si="40"/>
        <v>0</v>
      </c>
      <c r="P31" s="18">
        <f t="shared" si="40"/>
        <v>0</v>
      </c>
      <c r="Q31" s="18">
        <f t="shared" si="40"/>
        <v>0</v>
      </c>
      <c r="R31" s="18">
        <f t="shared" si="14"/>
        <v>11014.300000000001</v>
      </c>
      <c r="S31" s="18">
        <f t="shared" si="15"/>
        <v>11014.300000000001</v>
      </c>
      <c r="T31" s="18">
        <f t="shared" si="16"/>
        <v>11014.300000000001</v>
      </c>
      <c r="U31" s="18">
        <f t="shared" si="41"/>
        <v>0</v>
      </c>
      <c r="V31" s="18">
        <f t="shared" si="17"/>
        <v>11014.300000000001</v>
      </c>
      <c r="W31" s="18">
        <f t="shared" si="18"/>
        <v>11014.300000000001</v>
      </c>
      <c r="X31" s="18">
        <f t="shared" si="19"/>
        <v>11014.300000000001</v>
      </c>
      <c r="Y31" s="18">
        <f t="shared" si="41"/>
        <v>6900</v>
      </c>
      <c r="Z31" s="18">
        <f t="shared" si="41"/>
        <v>0</v>
      </c>
      <c r="AA31" s="18">
        <f t="shared" si="41"/>
        <v>0</v>
      </c>
      <c r="AB31" s="18">
        <f t="shared" si="6"/>
        <v>17914.300000000003</v>
      </c>
      <c r="AC31" s="18">
        <f t="shared" si="7"/>
        <v>11014.300000000001</v>
      </c>
      <c r="AD31" s="18">
        <f t="shared" si="8"/>
        <v>11014.300000000001</v>
      </c>
      <c r="AE31" s="18">
        <f t="shared" si="41"/>
        <v>0</v>
      </c>
      <c r="AF31" s="31"/>
      <c r="AG31" s="22"/>
      <c r="AH31" s="2"/>
    </row>
    <row r="32" spans="1:34" ht="47.25" x14ac:dyDescent="0.25">
      <c r="A32" s="36" t="s">
        <v>14</v>
      </c>
      <c r="B32" s="32">
        <v>630</v>
      </c>
      <c r="C32" s="36"/>
      <c r="D32" s="36"/>
      <c r="E32" s="14" t="s">
        <v>597</v>
      </c>
      <c r="F32" s="18">
        <f t="shared" si="39"/>
        <v>11014.300000000001</v>
      </c>
      <c r="G32" s="18">
        <f t="shared" si="39"/>
        <v>11014.300000000001</v>
      </c>
      <c r="H32" s="18">
        <f t="shared" si="39"/>
        <v>11014.300000000001</v>
      </c>
      <c r="I32" s="18">
        <f t="shared" si="39"/>
        <v>0</v>
      </c>
      <c r="J32" s="18">
        <f t="shared" si="39"/>
        <v>0</v>
      </c>
      <c r="K32" s="18">
        <f t="shared" si="39"/>
        <v>0</v>
      </c>
      <c r="L32" s="18">
        <f t="shared" si="10"/>
        <v>11014.300000000001</v>
      </c>
      <c r="M32" s="18">
        <f t="shared" si="11"/>
        <v>11014.300000000001</v>
      </c>
      <c r="N32" s="18">
        <f t="shared" si="12"/>
        <v>11014.300000000001</v>
      </c>
      <c r="O32" s="18">
        <f t="shared" si="40"/>
        <v>0</v>
      </c>
      <c r="P32" s="18">
        <f t="shared" si="40"/>
        <v>0</v>
      </c>
      <c r="Q32" s="18">
        <f t="shared" si="40"/>
        <v>0</v>
      </c>
      <c r="R32" s="18">
        <f t="shared" si="14"/>
        <v>11014.300000000001</v>
      </c>
      <c r="S32" s="18">
        <f t="shared" si="15"/>
        <v>11014.300000000001</v>
      </c>
      <c r="T32" s="18">
        <f t="shared" si="16"/>
        <v>11014.300000000001</v>
      </c>
      <c r="U32" s="18">
        <f t="shared" si="41"/>
        <v>0</v>
      </c>
      <c r="V32" s="18">
        <f t="shared" si="17"/>
        <v>11014.300000000001</v>
      </c>
      <c r="W32" s="18">
        <f t="shared" si="18"/>
        <v>11014.300000000001</v>
      </c>
      <c r="X32" s="18">
        <f t="shared" si="19"/>
        <v>11014.300000000001</v>
      </c>
      <c r="Y32" s="18">
        <f t="shared" si="41"/>
        <v>6900</v>
      </c>
      <c r="Z32" s="18">
        <f t="shared" si="41"/>
        <v>0</v>
      </c>
      <c r="AA32" s="18">
        <f t="shared" si="41"/>
        <v>0</v>
      </c>
      <c r="AB32" s="18">
        <f t="shared" si="6"/>
        <v>17914.300000000003</v>
      </c>
      <c r="AC32" s="18">
        <f t="shared" si="7"/>
        <v>11014.300000000001</v>
      </c>
      <c r="AD32" s="18">
        <f t="shared" si="8"/>
        <v>11014.300000000001</v>
      </c>
      <c r="AE32" s="18">
        <f t="shared" si="41"/>
        <v>0</v>
      </c>
      <c r="AF32" s="31"/>
      <c r="AG32" s="22"/>
      <c r="AH32" s="2"/>
    </row>
    <row r="33" spans="1:34" x14ac:dyDescent="0.25">
      <c r="A33" s="36" t="s">
        <v>14</v>
      </c>
      <c r="B33" s="32">
        <v>630</v>
      </c>
      <c r="C33" s="36" t="s">
        <v>5</v>
      </c>
      <c r="D33" s="36" t="s">
        <v>6</v>
      </c>
      <c r="E33" s="14" t="s">
        <v>543</v>
      </c>
      <c r="F33" s="18">
        <v>11014.300000000001</v>
      </c>
      <c r="G33" s="18">
        <v>11014.300000000001</v>
      </c>
      <c r="H33" s="18">
        <v>11014.300000000001</v>
      </c>
      <c r="I33" s="18"/>
      <c r="J33" s="18"/>
      <c r="K33" s="18"/>
      <c r="L33" s="18">
        <f t="shared" si="10"/>
        <v>11014.300000000001</v>
      </c>
      <c r="M33" s="18">
        <f t="shared" si="11"/>
        <v>11014.300000000001</v>
      </c>
      <c r="N33" s="18">
        <f t="shared" si="12"/>
        <v>11014.300000000001</v>
      </c>
      <c r="O33" s="18"/>
      <c r="P33" s="18"/>
      <c r="Q33" s="18"/>
      <c r="R33" s="18">
        <f t="shared" si="14"/>
        <v>11014.300000000001</v>
      </c>
      <c r="S33" s="18">
        <f t="shared" si="15"/>
        <v>11014.300000000001</v>
      </c>
      <c r="T33" s="18">
        <f t="shared" si="16"/>
        <v>11014.300000000001</v>
      </c>
      <c r="U33" s="18"/>
      <c r="V33" s="18">
        <f t="shared" si="17"/>
        <v>11014.300000000001</v>
      </c>
      <c r="W33" s="18">
        <f t="shared" si="18"/>
        <v>11014.300000000001</v>
      </c>
      <c r="X33" s="18">
        <f t="shared" si="19"/>
        <v>11014.300000000001</v>
      </c>
      <c r="Y33" s="18">
        <v>6900</v>
      </c>
      <c r="Z33" s="18"/>
      <c r="AA33" s="18"/>
      <c r="AB33" s="18">
        <f t="shared" si="6"/>
        <v>17914.300000000003</v>
      </c>
      <c r="AC33" s="18">
        <f t="shared" si="7"/>
        <v>11014.300000000001</v>
      </c>
      <c r="AD33" s="18">
        <f t="shared" si="8"/>
        <v>11014.300000000001</v>
      </c>
      <c r="AE33" s="18"/>
      <c r="AF33" s="31"/>
      <c r="AG33" s="22"/>
      <c r="AH33" s="2"/>
    </row>
    <row r="34" spans="1:34" ht="47.25" x14ac:dyDescent="0.25">
      <c r="A34" s="36" t="s">
        <v>15</v>
      </c>
      <c r="B34" s="32"/>
      <c r="C34" s="36"/>
      <c r="D34" s="36"/>
      <c r="E34" s="14" t="s">
        <v>872</v>
      </c>
      <c r="F34" s="18">
        <f t="shared" ref="F34:K36" si="42">F35</f>
        <v>25225.7</v>
      </c>
      <c r="G34" s="18">
        <f t="shared" si="42"/>
        <v>25225.7</v>
      </c>
      <c r="H34" s="18">
        <f t="shared" si="42"/>
        <v>25225.7</v>
      </c>
      <c r="I34" s="18">
        <f t="shared" si="42"/>
        <v>0</v>
      </c>
      <c r="J34" s="18">
        <f t="shared" si="42"/>
        <v>0</v>
      </c>
      <c r="K34" s="18">
        <f t="shared" si="42"/>
        <v>0</v>
      </c>
      <c r="L34" s="18">
        <f t="shared" si="10"/>
        <v>25225.7</v>
      </c>
      <c r="M34" s="18">
        <f t="shared" si="11"/>
        <v>25225.7</v>
      </c>
      <c r="N34" s="18">
        <f t="shared" si="12"/>
        <v>25225.7</v>
      </c>
      <c r="O34" s="18">
        <f t="shared" ref="O34:Q36" si="43">O35</f>
        <v>0</v>
      </c>
      <c r="P34" s="18">
        <f t="shared" si="43"/>
        <v>0</v>
      </c>
      <c r="Q34" s="18">
        <f t="shared" si="43"/>
        <v>0</v>
      </c>
      <c r="R34" s="18">
        <f t="shared" si="14"/>
        <v>25225.7</v>
      </c>
      <c r="S34" s="18">
        <f t="shared" si="15"/>
        <v>25225.7</v>
      </c>
      <c r="T34" s="18">
        <f t="shared" si="16"/>
        <v>25225.7</v>
      </c>
      <c r="U34" s="18">
        <f t="shared" ref="U34:AE36" si="44">U35</f>
        <v>0</v>
      </c>
      <c r="V34" s="18">
        <f t="shared" si="17"/>
        <v>25225.7</v>
      </c>
      <c r="W34" s="18">
        <f t="shared" si="18"/>
        <v>25225.7</v>
      </c>
      <c r="X34" s="18">
        <f t="shared" si="19"/>
        <v>25225.7</v>
      </c>
      <c r="Y34" s="18">
        <f t="shared" si="44"/>
        <v>0</v>
      </c>
      <c r="Z34" s="18">
        <f t="shared" si="44"/>
        <v>0</v>
      </c>
      <c r="AA34" s="18">
        <f t="shared" si="44"/>
        <v>0</v>
      </c>
      <c r="AB34" s="18">
        <f t="shared" si="6"/>
        <v>25225.7</v>
      </c>
      <c r="AC34" s="18">
        <f t="shared" si="7"/>
        <v>25225.7</v>
      </c>
      <c r="AD34" s="18">
        <f t="shared" si="8"/>
        <v>25225.7</v>
      </c>
      <c r="AE34" s="18">
        <f t="shared" si="44"/>
        <v>0</v>
      </c>
      <c r="AF34" s="31"/>
      <c r="AG34" s="22"/>
      <c r="AH34" s="2"/>
    </row>
    <row r="35" spans="1:34" ht="47.25" x14ac:dyDescent="0.25">
      <c r="A35" s="36" t="s">
        <v>15</v>
      </c>
      <c r="B35" s="32">
        <v>600</v>
      </c>
      <c r="C35" s="36"/>
      <c r="D35" s="36"/>
      <c r="E35" s="14" t="s">
        <v>581</v>
      </c>
      <c r="F35" s="18">
        <f t="shared" si="42"/>
        <v>25225.7</v>
      </c>
      <c r="G35" s="18">
        <f t="shared" si="42"/>
        <v>25225.7</v>
      </c>
      <c r="H35" s="18">
        <f t="shared" si="42"/>
        <v>25225.7</v>
      </c>
      <c r="I35" s="18">
        <f t="shared" si="42"/>
        <v>0</v>
      </c>
      <c r="J35" s="18">
        <f t="shared" si="42"/>
        <v>0</v>
      </c>
      <c r="K35" s="18">
        <f t="shared" si="42"/>
        <v>0</v>
      </c>
      <c r="L35" s="18">
        <f t="shared" si="10"/>
        <v>25225.7</v>
      </c>
      <c r="M35" s="18">
        <f t="shared" si="11"/>
        <v>25225.7</v>
      </c>
      <c r="N35" s="18">
        <f t="shared" si="12"/>
        <v>25225.7</v>
      </c>
      <c r="O35" s="18">
        <f t="shared" si="43"/>
        <v>0</v>
      </c>
      <c r="P35" s="18">
        <f t="shared" si="43"/>
        <v>0</v>
      </c>
      <c r="Q35" s="18">
        <f t="shared" si="43"/>
        <v>0</v>
      </c>
      <c r="R35" s="18">
        <f t="shared" si="14"/>
        <v>25225.7</v>
      </c>
      <c r="S35" s="18">
        <f t="shared" si="15"/>
        <v>25225.7</v>
      </c>
      <c r="T35" s="18">
        <f t="shared" si="16"/>
        <v>25225.7</v>
      </c>
      <c r="U35" s="18">
        <f t="shared" si="44"/>
        <v>0</v>
      </c>
      <c r="V35" s="18">
        <f t="shared" si="17"/>
        <v>25225.7</v>
      </c>
      <c r="W35" s="18">
        <f t="shared" si="18"/>
        <v>25225.7</v>
      </c>
      <c r="X35" s="18">
        <f t="shared" si="19"/>
        <v>25225.7</v>
      </c>
      <c r="Y35" s="18">
        <f t="shared" si="44"/>
        <v>0</v>
      </c>
      <c r="Z35" s="18">
        <f t="shared" si="44"/>
        <v>0</v>
      </c>
      <c r="AA35" s="18">
        <f t="shared" si="44"/>
        <v>0</v>
      </c>
      <c r="AB35" s="18">
        <f t="shared" si="6"/>
        <v>25225.7</v>
      </c>
      <c r="AC35" s="18">
        <f t="shared" si="7"/>
        <v>25225.7</v>
      </c>
      <c r="AD35" s="18">
        <f t="shared" si="8"/>
        <v>25225.7</v>
      </c>
      <c r="AE35" s="18">
        <f t="shared" si="44"/>
        <v>0</v>
      </c>
      <c r="AF35" s="31"/>
      <c r="AG35" s="22"/>
      <c r="AH35" s="2"/>
    </row>
    <row r="36" spans="1:34" ht="47.25" x14ac:dyDescent="0.25">
      <c r="A36" s="36" t="s">
        <v>15</v>
      </c>
      <c r="B36" s="32">
        <v>630</v>
      </c>
      <c r="C36" s="36"/>
      <c r="D36" s="36"/>
      <c r="E36" s="14" t="s">
        <v>597</v>
      </c>
      <c r="F36" s="18">
        <f t="shared" si="42"/>
        <v>25225.7</v>
      </c>
      <c r="G36" s="18">
        <f t="shared" si="42"/>
        <v>25225.7</v>
      </c>
      <c r="H36" s="18">
        <f t="shared" si="42"/>
        <v>25225.7</v>
      </c>
      <c r="I36" s="18">
        <f t="shared" si="42"/>
        <v>0</v>
      </c>
      <c r="J36" s="18">
        <f t="shared" si="42"/>
        <v>0</v>
      </c>
      <c r="K36" s="18">
        <f t="shared" si="42"/>
        <v>0</v>
      </c>
      <c r="L36" s="18">
        <f t="shared" si="10"/>
        <v>25225.7</v>
      </c>
      <c r="M36" s="18">
        <f t="shared" si="11"/>
        <v>25225.7</v>
      </c>
      <c r="N36" s="18">
        <f t="shared" si="12"/>
        <v>25225.7</v>
      </c>
      <c r="O36" s="18">
        <f t="shared" si="43"/>
        <v>0</v>
      </c>
      <c r="P36" s="18">
        <f t="shared" si="43"/>
        <v>0</v>
      </c>
      <c r="Q36" s="18">
        <f t="shared" si="43"/>
        <v>0</v>
      </c>
      <c r="R36" s="18">
        <f t="shared" si="14"/>
        <v>25225.7</v>
      </c>
      <c r="S36" s="18">
        <f t="shared" si="15"/>
        <v>25225.7</v>
      </c>
      <c r="T36" s="18">
        <f t="shared" si="16"/>
        <v>25225.7</v>
      </c>
      <c r="U36" s="18">
        <f t="shared" si="44"/>
        <v>0</v>
      </c>
      <c r="V36" s="18">
        <f t="shared" si="17"/>
        <v>25225.7</v>
      </c>
      <c r="W36" s="18">
        <f t="shared" si="18"/>
        <v>25225.7</v>
      </c>
      <c r="X36" s="18">
        <f t="shared" si="19"/>
        <v>25225.7</v>
      </c>
      <c r="Y36" s="18">
        <f t="shared" si="44"/>
        <v>0</v>
      </c>
      <c r="Z36" s="18">
        <f t="shared" si="44"/>
        <v>0</v>
      </c>
      <c r="AA36" s="18">
        <f t="shared" si="44"/>
        <v>0</v>
      </c>
      <c r="AB36" s="18">
        <f t="shared" si="6"/>
        <v>25225.7</v>
      </c>
      <c r="AC36" s="18">
        <f t="shared" si="7"/>
        <v>25225.7</v>
      </c>
      <c r="AD36" s="18">
        <f t="shared" si="8"/>
        <v>25225.7</v>
      </c>
      <c r="AE36" s="18">
        <f t="shared" si="44"/>
        <v>0</v>
      </c>
      <c r="AF36" s="31"/>
      <c r="AG36" s="22"/>
      <c r="AH36" s="2"/>
    </row>
    <row r="37" spans="1:34" x14ac:dyDescent="0.25">
      <c r="A37" s="36" t="s">
        <v>15</v>
      </c>
      <c r="B37" s="32">
        <v>630</v>
      </c>
      <c r="C37" s="36" t="s">
        <v>5</v>
      </c>
      <c r="D37" s="36" t="s">
        <v>6</v>
      </c>
      <c r="E37" s="14" t="s">
        <v>543</v>
      </c>
      <c r="F37" s="18">
        <v>25225.7</v>
      </c>
      <c r="G37" s="18">
        <v>25225.7</v>
      </c>
      <c r="H37" s="18">
        <v>25225.7</v>
      </c>
      <c r="I37" s="18"/>
      <c r="J37" s="18"/>
      <c r="K37" s="18"/>
      <c r="L37" s="18">
        <f t="shared" si="10"/>
        <v>25225.7</v>
      </c>
      <c r="M37" s="18">
        <f t="shared" si="11"/>
        <v>25225.7</v>
      </c>
      <c r="N37" s="18">
        <f t="shared" si="12"/>
        <v>25225.7</v>
      </c>
      <c r="O37" s="18"/>
      <c r="P37" s="18"/>
      <c r="Q37" s="18"/>
      <c r="R37" s="18">
        <f t="shared" si="14"/>
        <v>25225.7</v>
      </c>
      <c r="S37" s="18">
        <f t="shared" si="15"/>
        <v>25225.7</v>
      </c>
      <c r="T37" s="18">
        <f t="shared" si="16"/>
        <v>25225.7</v>
      </c>
      <c r="U37" s="18"/>
      <c r="V37" s="18">
        <f t="shared" si="17"/>
        <v>25225.7</v>
      </c>
      <c r="W37" s="18">
        <f t="shared" si="18"/>
        <v>25225.7</v>
      </c>
      <c r="X37" s="18">
        <f t="shared" si="19"/>
        <v>25225.7</v>
      </c>
      <c r="Y37" s="18"/>
      <c r="Z37" s="18"/>
      <c r="AA37" s="18"/>
      <c r="AB37" s="18">
        <f t="shared" si="6"/>
        <v>25225.7</v>
      </c>
      <c r="AC37" s="18">
        <f t="shared" si="7"/>
        <v>25225.7</v>
      </c>
      <c r="AD37" s="18">
        <f t="shared" si="8"/>
        <v>25225.7</v>
      </c>
      <c r="AE37" s="18"/>
      <c r="AF37" s="31"/>
      <c r="AG37" s="22"/>
      <c r="AH37" s="2"/>
    </row>
    <row r="38" spans="1:34" ht="63" x14ac:dyDescent="0.25">
      <c r="A38" s="36" t="s">
        <v>19</v>
      </c>
      <c r="B38" s="32"/>
      <c r="C38" s="36"/>
      <c r="D38" s="36"/>
      <c r="E38" s="14" t="s">
        <v>1030</v>
      </c>
      <c r="F38" s="18">
        <f t="shared" ref="F38:K38" si="45">F39+F43+F47</f>
        <v>30876.7</v>
      </c>
      <c r="G38" s="18">
        <f t="shared" si="45"/>
        <v>30876.7</v>
      </c>
      <c r="H38" s="18">
        <f t="shared" si="45"/>
        <v>30876.7</v>
      </c>
      <c r="I38" s="18">
        <f t="shared" si="45"/>
        <v>0</v>
      </c>
      <c r="J38" s="18">
        <f t="shared" si="45"/>
        <v>0</v>
      </c>
      <c r="K38" s="18">
        <f t="shared" si="45"/>
        <v>0</v>
      </c>
      <c r="L38" s="18">
        <f t="shared" si="10"/>
        <v>30876.7</v>
      </c>
      <c r="M38" s="18">
        <f t="shared" si="11"/>
        <v>30876.7</v>
      </c>
      <c r="N38" s="18">
        <f t="shared" si="12"/>
        <v>30876.7</v>
      </c>
      <c r="O38" s="18">
        <f t="shared" ref="O38:Q38" si="46">O39+O43+O47</f>
        <v>0</v>
      </c>
      <c r="P38" s="18">
        <f t="shared" si="46"/>
        <v>0</v>
      </c>
      <c r="Q38" s="18">
        <f t="shared" si="46"/>
        <v>0</v>
      </c>
      <c r="R38" s="18">
        <f t="shared" si="14"/>
        <v>30876.7</v>
      </c>
      <c r="S38" s="18">
        <f t="shared" si="15"/>
        <v>30876.7</v>
      </c>
      <c r="T38" s="18">
        <f t="shared" si="16"/>
        <v>30876.7</v>
      </c>
      <c r="U38" s="18">
        <f t="shared" ref="U38:AE38" si="47">U39+U43+U47</f>
        <v>0</v>
      </c>
      <c r="V38" s="18">
        <f t="shared" si="17"/>
        <v>30876.7</v>
      </c>
      <c r="W38" s="18">
        <f t="shared" si="18"/>
        <v>30876.7</v>
      </c>
      <c r="X38" s="18">
        <f t="shared" si="19"/>
        <v>30876.7</v>
      </c>
      <c r="Y38" s="18">
        <f t="shared" ref="Y38:AA38" si="48">Y39+Y43+Y47</f>
        <v>0</v>
      </c>
      <c r="Z38" s="18">
        <f t="shared" si="48"/>
        <v>0</v>
      </c>
      <c r="AA38" s="18">
        <f t="shared" si="48"/>
        <v>0</v>
      </c>
      <c r="AB38" s="18">
        <f t="shared" si="6"/>
        <v>30876.7</v>
      </c>
      <c r="AC38" s="18">
        <f t="shared" si="7"/>
        <v>30876.7</v>
      </c>
      <c r="AD38" s="18">
        <f t="shared" si="8"/>
        <v>30876.7</v>
      </c>
      <c r="AE38" s="18">
        <f t="shared" si="47"/>
        <v>0</v>
      </c>
      <c r="AF38" s="31"/>
      <c r="AG38" s="22"/>
      <c r="AH38" s="2"/>
    </row>
    <row r="39" spans="1:34" ht="47.25" x14ac:dyDescent="0.25">
      <c r="A39" s="36" t="s">
        <v>16</v>
      </c>
      <c r="B39" s="32"/>
      <c r="C39" s="36"/>
      <c r="D39" s="36"/>
      <c r="E39" s="14" t="s">
        <v>630</v>
      </c>
      <c r="F39" s="18">
        <f t="shared" ref="F39:K41" si="49">F40</f>
        <v>915</v>
      </c>
      <c r="G39" s="18">
        <f t="shared" si="49"/>
        <v>915</v>
      </c>
      <c r="H39" s="18">
        <f t="shared" si="49"/>
        <v>915</v>
      </c>
      <c r="I39" s="18">
        <f t="shared" si="49"/>
        <v>0</v>
      </c>
      <c r="J39" s="18">
        <f t="shared" si="49"/>
        <v>0</v>
      </c>
      <c r="K39" s="18">
        <f t="shared" si="49"/>
        <v>0</v>
      </c>
      <c r="L39" s="18">
        <f t="shared" si="10"/>
        <v>915</v>
      </c>
      <c r="M39" s="18">
        <f t="shared" si="11"/>
        <v>915</v>
      </c>
      <c r="N39" s="18">
        <f t="shared" si="12"/>
        <v>915</v>
      </c>
      <c r="O39" s="18">
        <f t="shared" ref="O39:Q41" si="50">O40</f>
        <v>0</v>
      </c>
      <c r="P39" s="18">
        <f t="shared" si="50"/>
        <v>0</v>
      </c>
      <c r="Q39" s="18">
        <f t="shared" si="50"/>
        <v>0</v>
      </c>
      <c r="R39" s="18">
        <f t="shared" si="14"/>
        <v>915</v>
      </c>
      <c r="S39" s="18">
        <f t="shared" si="15"/>
        <v>915</v>
      </c>
      <c r="T39" s="18">
        <f t="shared" si="16"/>
        <v>915</v>
      </c>
      <c r="U39" s="18">
        <f t="shared" ref="U39:AE41" si="51">U40</f>
        <v>0</v>
      </c>
      <c r="V39" s="18">
        <f t="shared" si="17"/>
        <v>915</v>
      </c>
      <c r="W39" s="18">
        <f t="shared" si="18"/>
        <v>915</v>
      </c>
      <c r="X39" s="18">
        <f t="shared" si="19"/>
        <v>915</v>
      </c>
      <c r="Y39" s="18">
        <f t="shared" si="51"/>
        <v>0</v>
      </c>
      <c r="Z39" s="18">
        <f t="shared" si="51"/>
        <v>0</v>
      </c>
      <c r="AA39" s="18">
        <f t="shared" si="51"/>
        <v>0</v>
      </c>
      <c r="AB39" s="18">
        <f t="shared" si="6"/>
        <v>915</v>
      </c>
      <c r="AC39" s="18">
        <f t="shared" si="7"/>
        <v>915</v>
      </c>
      <c r="AD39" s="18">
        <f t="shared" si="8"/>
        <v>915</v>
      </c>
      <c r="AE39" s="18">
        <f t="shared" si="51"/>
        <v>0</v>
      </c>
      <c r="AF39" s="31"/>
      <c r="AG39" s="22"/>
      <c r="AH39" s="2"/>
    </row>
    <row r="40" spans="1:34" ht="47.25" x14ac:dyDescent="0.25">
      <c r="A40" s="36" t="s">
        <v>16</v>
      </c>
      <c r="B40" s="32">
        <v>200</v>
      </c>
      <c r="C40" s="36"/>
      <c r="D40" s="36"/>
      <c r="E40" s="14" t="s">
        <v>578</v>
      </c>
      <c r="F40" s="18">
        <f t="shared" si="49"/>
        <v>915</v>
      </c>
      <c r="G40" s="18">
        <f t="shared" si="49"/>
        <v>915</v>
      </c>
      <c r="H40" s="18">
        <f t="shared" si="49"/>
        <v>915</v>
      </c>
      <c r="I40" s="18">
        <f t="shared" si="49"/>
        <v>0</v>
      </c>
      <c r="J40" s="18">
        <f t="shared" si="49"/>
        <v>0</v>
      </c>
      <c r="K40" s="18">
        <f t="shared" si="49"/>
        <v>0</v>
      </c>
      <c r="L40" s="18">
        <f t="shared" si="10"/>
        <v>915</v>
      </c>
      <c r="M40" s="18">
        <f t="shared" si="11"/>
        <v>915</v>
      </c>
      <c r="N40" s="18">
        <f t="shared" si="12"/>
        <v>915</v>
      </c>
      <c r="O40" s="18">
        <f t="shared" si="50"/>
        <v>0</v>
      </c>
      <c r="P40" s="18">
        <f t="shared" si="50"/>
        <v>0</v>
      </c>
      <c r="Q40" s="18">
        <f t="shared" si="50"/>
        <v>0</v>
      </c>
      <c r="R40" s="18">
        <f t="shared" si="14"/>
        <v>915</v>
      </c>
      <c r="S40" s="18">
        <f t="shared" si="15"/>
        <v>915</v>
      </c>
      <c r="T40" s="18">
        <f t="shared" si="16"/>
        <v>915</v>
      </c>
      <c r="U40" s="18">
        <f t="shared" si="51"/>
        <v>0</v>
      </c>
      <c r="V40" s="18">
        <f t="shared" si="17"/>
        <v>915</v>
      </c>
      <c r="W40" s="18">
        <f t="shared" si="18"/>
        <v>915</v>
      </c>
      <c r="X40" s="18">
        <f t="shared" si="19"/>
        <v>915</v>
      </c>
      <c r="Y40" s="18">
        <f t="shared" si="51"/>
        <v>0</v>
      </c>
      <c r="Z40" s="18">
        <f t="shared" si="51"/>
        <v>0</v>
      </c>
      <c r="AA40" s="18">
        <f t="shared" si="51"/>
        <v>0</v>
      </c>
      <c r="AB40" s="18">
        <f t="shared" si="6"/>
        <v>915</v>
      </c>
      <c r="AC40" s="18">
        <f t="shared" si="7"/>
        <v>915</v>
      </c>
      <c r="AD40" s="18">
        <f t="shared" si="8"/>
        <v>915</v>
      </c>
      <c r="AE40" s="18">
        <f t="shared" si="51"/>
        <v>0</v>
      </c>
      <c r="AF40" s="31"/>
      <c r="AG40" s="22"/>
      <c r="AH40" s="2"/>
    </row>
    <row r="41" spans="1:34" ht="47.25" x14ac:dyDescent="0.25">
      <c r="A41" s="36" t="s">
        <v>16</v>
      </c>
      <c r="B41" s="32">
        <v>240</v>
      </c>
      <c r="C41" s="36"/>
      <c r="D41" s="36"/>
      <c r="E41" s="14" t="s">
        <v>586</v>
      </c>
      <c r="F41" s="18">
        <f t="shared" si="49"/>
        <v>915</v>
      </c>
      <c r="G41" s="18">
        <f t="shared" si="49"/>
        <v>915</v>
      </c>
      <c r="H41" s="18">
        <f t="shared" si="49"/>
        <v>915</v>
      </c>
      <c r="I41" s="18">
        <f t="shared" si="49"/>
        <v>0</v>
      </c>
      <c r="J41" s="18">
        <f t="shared" si="49"/>
        <v>0</v>
      </c>
      <c r="K41" s="18">
        <f t="shared" si="49"/>
        <v>0</v>
      </c>
      <c r="L41" s="18">
        <f t="shared" si="10"/>
        <v>915</v>
      </c>
      <c r="M41" s="18">
        <f t="shared" si="11"/>
        <v>915</v>
      </c>
      <c r="N41" s="18">
        <f t="shared" si="12"/>
        <v>915</v>
      </c>
      <c r="O41" s="18">
        <f t="shared" si="50"/>
        <v>0</v>
      </c>
      <c r="P41" s="18">
        <f t="shared" si="50"/>
        <v>0</v>
      </c>
      <c r="Q41" s="18">
        <f t="shared" si="50"/>
        <v>0</v>
      </c>
      <c r="R41" s="18">
        <f t="shared" si="14"/>
        <v>915</v>
      </c>
      <c r="S41" s="18">
        <f t="shared" si="15"/>
        <v>915</v>
      </c>
      <c r="T41" s="18">
        <f t="shared" si="16"/>
        <v>915</v>
      </c>
      <c r="U41" s="18">
        <f t="shared" si="51"/>
        <v>0</v>
      </c>
      <c r="V41" s="18">
        <f t="shared" si="17"/>
        <v>915</v>
      </c>
      <c r="W41" s="18">
        <f t="shared" si="18"/>
        <v>915</v>
      </c>
      <c r="X41" s="18">
        <f t="shared" si="19"/>
        <v>915</v>
      </c>
      <c r="Y41" s="18">
        <f t="shared" si="51"/>
        <v>0</v>
      </c>
      <c r="Z41" s="18">
        <f t="shared" si="51"/>
        <v>0</v>
      </c>
      <c r="AA41" s="18">
        <f t="shared" si="51"/>
        <v>0</v>
      </c>
      <c r="AB41" s="18">
        <f t="shared" si="6"/>
        <v>915</v>
      </c>
      <c r="AC41" s="18">
        <f t="shared" si="7"/>
        <v>915</v>
      </c>
      <c r="AD41" s="18">
        <f t="shared" si="8"/>
        <v>915</v>
      </c>
      <c r="AE41" s="18">
        <f t="shared" si="51"/>
        <v>0</v>
      </c>
      <c r="AF41" s="31"/>
      <c r="AG41" s="22"/>
      <c r="AH41" s="2"/>
    </row>
    <row r="42" spans="1:34" x14ac:dyDescent="0.25">
      <c r="A42" s="36" t="s">
        <v>16</v>
      </c>
      <c r="B42" s="32">
        <v>240</v>
      </c>
      <c r="C42" s="36" t="s">
        <v>5</v>
      </c>
      <c r="D42" s="36" t="s">
        <v>6</v>
      </c>
      <c r="E42" s="14" t="s">
        <v>543</v>
      </c>
      <c r="F42" s="18">
        <v>915</v>
      </c>
      <c r="G42" s="18">
        <v>915</v>
      </c>
      <c r="H42" s="18">
        <v>915</v>
      </c>
      <c r="I42" s="18"/>
      <c r="J42" s="18"/>
      <c r="K42" s="18"/>
      <c r="L42" s="18">
        <f t="shared" si="10"/>
        <v>915</v>
      </c>
      <c r="M42" s="18">
        <f t="shared" si="11"/>
        <v>915</v>
      </c>
      <c r="N42" s="18">
        <f t="shared" si="12"/>
        <v>915</v>
      </c>
      <c r="O42" s="18"/>
      <c r="P42" s="18"/>
      <c r="Q42" s="18"/>
      <c r="R42" s="18">
        <f t="shared" si="14"/>
        <v>915</v>
      </c>
      <c r="S42" s="18">
        <f t="shared" si="15"/>
        <v>915</v>
      </c>
      <c r="T42" s="18">
        <f t="shared" si="16"/>
        <v>915</v>
      </c>
      <c r="U42" s="18"/>
      <c r="V42" s="18">
        <f t="shared" si="17"/>
        <v>915</v>
      </c>
      <c r="W42" s="18">
        <f t="shared" si="18"/>
        <v>915</v>
      </c>
      <c r="X42" s="18">
        <f t="shared" si="19"/>
        <v>915</v>
      </c>
      <c r="Y42" s="18"/>
      <c r="Z42" s="18"/>
      <c r="AA42" s="18"/>
      <c r="AB42" s="18">
        <f t="shared" si="6"/>
        <v>915</v>
      </c>
      <c r="AC42" s="18">
        <f t="shared" si="7"/>
        <v>915</v>
      </c>
      <c r="AD42" s="18">
        <f t="shared" si="8"/>
        <v>915</v>
      </c>
      <c r="AE42" s="18"/>
      <c r="AF42" s="31"/>
      <c r="AG42" s="22"/>
      <c r="AH42" s="2"/>
    </row>
    <row r="43" spans="1:34" ht="47.25" x14ac:dyDescent="0.25">
      <c r="A43" s="36" t="s">
        <v>17</v>
      </c>
      <c r="B43" s="32"/>
      <c r="C43" s="36"/>
      <c r="D43" s="36"/>
      <c r="E43" s="14" t="s">
        <v>631</v>
      </c>
      <c r="F43" s="18">
        <f t="shared" ref="F43:K45" si="52">F44</f>
        <v>28511.7</v>
      </c>
      <c r="G43" s="18">
        <f t="shared" si="52"/>
        <v>28511.7</v>
      </c>
      <c r="H43" s="18">
        <f t="shared" si="52"/>
        <v>28511.7</v>
      </c>
      <c r="I43" s="18">
        <f t="shared" si="52"/>
        <v>0</v>
      </c>
      <c r="J43" s="18">
        <f t="shared" si="52"/>
        <v>0</v>
      </c>
      <c r="K43" s="18">
        <f t="shared" si="52"/>
        <v>0</v>
      </c>
      <c r="L43" s="18">
        <f t="shared" si="10"/>
        <v>28511.7</v>
      </c>
      <c r="M43" s="18">
        <f t="shared" si="11"/>
        <v>28511.7</v>
      </c>
      <c r="N43" s="18">
        <f t="shared" si="12"/>
        <v>28511.7</v>
      </c>
      <c r="O43" s="18">
        <f t="shared" ref="O43:Q45" si="53">O44</f>
        <v>0</v>
      </c>
      <c r="P43" s="18">
        <f t="shared" si="53"/>
        <v>0</v>
      </c>
      <c r="Q43" s="18">
        <f t="shared" si="53"/>
        <v>0</v>
      </c>
      <c r="R43" s="18">
        <f t="shared" si="14"/>
        <v>28511.7</v>
      </c>
      <c r="S43" s="18">
        <f t="shared" si="15"/>
        <v>28511.7</v>
      </c>
      <c r="T43" s="18">
        <f t="shared" si="16"/>
        <v>28511.7</v>
      </c>
      <c r="U43" s="18">
        <f t="shared" ref="U43:AE45" si="54">U44</f>
        <v>0</v>
      </c>
      <c r="V43" s="18">
        <f t="shared" si="17"/>
        <v>28511.7</v>
      </c>
      <c r="W43" s="18">
        <f t="shared" si="18"/>
        <v>28511.7</v>
      </c>
      <c r="X43" s="18">
        <f t="shared" si="19"/>
        <v>28511.7</v>
      </c>
      <c r="Y43" s="18">
        <f t="shared" si="54"/>
        <v>0</v>
      </c>
      <c r="Z43" s="18">
        <f t="shared" si="54"/>
        <v>0</v>
      </c>
      <c r="AA43" s="18">
        <f t="shared" si="54"/>
        <v>0</v>
      </c>
      <c r="AB43" s="18">
        <f t="shared" si="6"/>
        <v>28511.7</v>
      </c>
      <c r="AC43" s="18">
        <f t="shared" si="7"/>
        <v>28511.7</v>
      </c>
      <c r="AD43" s="18">
        <f t="shared" si="8"/>
        <v>28511.7</v>
      </c>
      <c r="AE43" s="18">
        <f t="shared" si="54"/>
        <v>0</v>
      </c>
      <c r="AF43" s="31"/>
      <c r="AG43" s="22"/>
      <c r="AH43" s="2"/>
    </row>
    <row r="44" spans="1:34" ht="47.25" x14ac:dyDescent="0.25">
      <c r="A44" s="36" t="s">
        <v>17</v>
      </c>
      <c r="B44" s="32">
        <v>600</v>
      </c>
      <c r="C44" s="36"/>
      <c r="D44" s="36"/>
      <c r="E44" s="14" t="s">
        <v>581</v>
      </c>
      <c r="F44" s="18">
        <f t="shared" si="52"/>
        <v>28511.7</v>
      </c>
      <c r="G44" s="18">
        <f t="shared" si="52"/>
        <v>28511.7</v>
      </c>
      <c r="H44" s="18">
        <f t="shared" si="52"/>
        <v>28511.7</v>
      </c>
      <c r="I44" s="18">
        <f t="shared" si="52"/>
        <v>0</v>
      </c>
      <c r="J44" s="18">
        <f t="shared" si="52"/>
        <v>0</v>
      </c>
      <c r="K44" s="18">
        <f t="shared" si="52"/>
        <v>0</v>
      </c>
      <c r="L44" s="18">
        <f t="shared" si="10"/>
        <v>28511.7</v>
      </c>
      <c r="M44" s="18">
        <f t="shared" si="11"/>
        <v>28511.7</v>
      </c>
      <c r="N44" s="18">
        <f t="shared" si="12"/>
        <v>28511.7</v>
      </c>
      <c r="O44" s="18">
        <f t="shared" si="53"/>
        <v>0</v>
      </c>
      <c r="P44" s="18">
        <f t="shared" si="53"/>
        <v>0</v>
      </c>
      <c r="Q44" s="18">
        <f t="shared" si="53"/>
        <v>0</v>
      </c>
      <c r="R44" s="18">
        <f t="shared" si="14"/>
        <v>28511.7</v>
      </c>
      <c r="S44" s="18">
        <f t="shared" si="15"/>
        <v>28511.7</v>
      </c>
      <c r="T44" s="18">
        <f t="shared" si="16"/>
        <v>28511.7</v>
      </c>
      <c r="U44" s="18">
        <f t="shared" si="54"/>
        <v>0</v>
      </c>
      <c r="V44" s="18">
        <f t="shared" si="17"/>
        <v>28511.7</v>
      </c>
      <c r="W44" s="18">
        <f t="shared" si="18"/>
        <v>28511.7</v>
      </c>
      <c r="X44" s="18">
        <f t="shared" si="19"/>
        <v>28511.7</v>
      </c>
      <c r="Y44" s="18">
        <f t="shared" si="54"/>
        <v>0</v>
      </c>
      <c r="Z44" s="18">
        <f t="shared" si="54"/>
        <v>0</v>
      </c>
      <c r="AA44" s="18">
        <f t="shared" si="54"/>
        <v>0</v>
      </c>
      <c r="AB44" s="18">
        <f t="shared" si="6"/>
        <v>28511.7</v>
      </c>
      <c r="AC44" s="18">
        <f t="shared" si="7"/>
        <v>28511.7</v>
      </c>
      <c r="AD44" s="18">
        <f t="shared" si="8"/>
        <v>28511.7</v>
      </c>
      <c r="AE44" s="18">
        <f t="shared" si="54"/>
        <v>0</v>
      </c>
      <c r="AF44" s="31"/>
      <c r="AG44" s="22"/>
      <c r="AH44" s="2"/>
    </row>
    <row r="45" spans="1:34" ht="47.25" x14ac:dyDescent="0.25">
      <c r="A45" s="36" t="s">
        <v>17</v>
      </c>
      <c r="B45" s="32">
        <v>630</v>
      </c>
      <c r="C45" s="36"/>
      <c r="D45" s="36"/>
      <c r="E45" s="14" t="s">
        <v>597</v>
      </c>
      <c r="F45" s="18">
        <f t="shared" si="52"/>
        <v>28511.7</v>
      </c>
      <c r="G45" s="18">
        <f t="shared" si="52"/>
        <v>28511.7</v>
      </c>
      <c r="H45" s="18">
        <f t="shared" si="52"/>
        <v>28511.7</v>
      </c>
      <c r="I45" s="18">
        <f t="shared" si="52"/>
        <v>0</v>
      </c>
      <c r="J45" s="18">
        <f t="shared" si="52"/>
        <v>0</v>
      </c>
      <c r="K45" s="18">
        <f t="shared" si="52"/>
        <v>0</v>
      </c>
      <c r="L45" s="18">
        <f t="shared" si="10"/>
        <v>28511.7</v>
      </c>
      <c r="M45" s="18">
        <f t="shared" si="11"/>
        <v>28511.7</v>
      </c>
      <c r="N45" s="18">
        <f t="shared" si="12"/>
        <v>28511.7</v>
      </c>
      <c r="O45" s="18">
        <f t="shared" si="53"/>
        <v>0</v>
      </c>
      <c r="P45" s="18">
        <f t="shared" si="53"/>
        <v>0</v>
      </c>
      <c r="Q45" s="18">
        <f t="shared" si="53"/>
        <v>0</v>
      </c>
      <c r="R45" s="18">
        <f t="shared" si="14"/>
        <v>28511.7</v>
      </c>
      <c r="S45" s="18">
        <f t="shared" si="15"/>
        <v>28511.7</v>
      </c>
      <c r="T45" s="18">
        <f t="shared" si="16"/>
        <v>28511.7</v>
      </c>
      <c r="U45" s="18">
        <f t="shared" si="54"/>
        <v>0</v>
      </c>
      <c r="V45" s="18">
        <f t="shared" si="17"/>
        <v>28511.7</v>
      </c>
      <c r="W45" s="18">
        <f t="shared" si="18"/>
        <v>28511.7</v>
      </c>
      <c r="X45" s="18">
        <f t="shared" si="19"/>
        <v>28511.7</v>
      </c>
      <c r="Y45" s="18">
        <f t="shared" si="54"/>
        <v>0</v>
      </c>
      <c r="Z45" s="18">
        <f t="shared" si="54"/>
        <v>0</v>
      </c>
      <c r="AA45" s="18">
        <f t="shared" si="54"/>
        <v>0</v>
      </c>
      <c r="AB45" s="18">
        <f t="shared" si="6"/>
        <v>28511.7</v>
      </c>
      <c r="AC45" s="18">
        <f t="shared" si="7"/>
        <v>28511.7</v>
      </c>
      <c r="AD45" s="18">
        <f t="shared" si="8"/>
        <v>28511.7</v>
      </c>
      <c r="AE45" s="18">
        <f t="shared" si="54"/>
        <v>0</v>
      </c>
      <c r="AF45" s="31"/>
      <c r="AG45" s="22"/>
      <c r="AH45" s="2"/>
    </row>
    <row r="46" spans="1:34" x14ac:dyDescent="0.25">
      <c r="A46" s="36" t="s">
        <v>17</v>
      </c>
      <c r="B46" s="32">
        <v>630</v>
      </c>
      <c r="C46" s="36" t="s">
        <v>5</v>
      </c>
      <c r="D46" s="36" t="s">
        <v>6</v>
      </c>
      <c r="E46" s="14" t="s">
        <v>543</v>
      </c>
      <c r="F46" s="18">
        <v>28511.7</v>
      </c>
      <c r="G46" s="18">
        <v>28511.7</v>
      </c>
      <c r="H46" s="18">
        <v>28511.7</v>
      </c>
      <c r="I46" s="18"/>
      <c r="J46" s="18"/>
      <c r="K46" s="18"/>
      <c r="L46" s="18">
        <f t="shared" si="10"/>
        <v>28511.7</v>
      </c>
      <c r="M46" s="18">
        <f t="shared" si="11"/>
        <v>28511.7</v>
      </c>
      <c r="N46" s="18">
        <f t="shared" si="12"/>
        <v>28511.7</v>
      </c>
      <c r="O46" s="18"/>
      <c r="P46" s="18"/>
      <c r="Q46" s="18"/>
      <c r="R46" s="18">
        <f t="shared" si="14"/>
        <v>28511.7</v>
      </c>
      <c r="S46" s="18">
        <f t="shared" si="15"/>
        <v>28511.7</v>
      </c>
      <c r="T46" s="18">
        <f t="shared" si="16"/>
        <v>28511.7</v>
      </c>
      <c r="U46" s="18"/>
      <c r="V46" s="18">
        <f t="shared" si="17"/>
        <v>28511.7</v>
      </c>
      <c r="W46" s="18">
        <f t="shared" si="18"/>
        <v>28511.7</v>
      </c>
      <c r="X46" s="18">
        <f t="shared" si="19"/>
        <v>28511.7</v>
      </c>
      <c r="Y46" s="18"/>
      <c r="Z46" s="18"/>
      <c r="AA46" s="18"/>
      <c r="AB46" s="18">
        <f t="shared" si="6"/>
        <v>28511.7</v>
      </c>
      <c r="AC46" s="18">
        <f t="shared" si="7"/>
        <v>28511.7</v>
      </c>
      <c r="AD46" s="18">
        <f t="shared" si="8"/>
        <v>28511.7</v>
      </c>
      <c r="AE46" s="18"/>
      <c r="AF46" s="31"/>
      <c r="AG46" s="22"/>
      <c r="AH46" s="2"/>
    </row>
    <row r="47" spans="1:34" ht="47.25" x14ac:dyDescent="0.25">
      <c r="A47" s="36" t="s">
        <v>18</v>
      </c>
      <c r="B47" s="32"/>
      <c r="C47" s="36"/>
      <c r="D47" s="36"/>
      <c r="E47" s="14" t="s">
        <v>872</v>
      </c>
      <c r="F47" s="18">
        <f t="shared" ref="F47:K49" si="55">F48</f>
        <v>1450</v>
      </c>
      <c r="G47" s="18">
        <f t="shared" si="55"/>
        <v>1450</v>
      </c>
      <c r="H47" s="18">
        <f t="shared" si="55"/>
        <v>1450</v>
      </c>
      <c r="I47" s="18">
        <f t="shared" si="55"/>
        <v>0</v>
      </c>
      <c r="J47" s="18">
        <f t="shared" si="55"/>
        <v>0</v>
      </c>
      <c r="K47" s="18">
        <f t="shared" si="55"/>
        <v>0</v>
      </c>
      <c r="L47" s="18">
        <f t="shared" si="10"/>
        <v>1450</v>
      </c>
      <c r="M47" s="18">
        <f t="shared" si="11"/>
        <v>1450</v>
      </c>
      <c r="N47" s="18">
        <f t="shared" si="12"/>
        <v>1450</v>
      </c>
      <c r="O47" s="18">
        <f t="shared" ref="O47:Q49" si="56">O48</f>
        <v>0</v>
      </c>
      <c r="P47" s="18">
        <f t="shared" si="56"/>
        <v>0</v>
      </c>
      <c r="Q47" s="18">
        <f t="shared" si="56"/>
        <v>0</v>
      </c>
      <c r="R47" s="18">
        <f t="shared" si="14"/>
        <v>1450</v>
      </c>
      <c r="S47" s="18">
        <f t="shared" si="15"/>
        <v>1450</v>
      </c>
      <c r="T47" s="18">
        <f t="shared" si="16"/>
        <v>1450</v>
      </c>
      <c r="U47" s="18">
        <f t="shared" ref="U47:AE49" si="57">U48</f>
        <v>0</v>
      </c>
      <c r="V47" s="18">
        <f t="shared" si="17"/>
        <v>1450</v>
      </c>
      <c r="W47" s="18">
        <f t="shared" si="18"/>
        <v>1450</v>
      </c>
      <c r="X47" s="18">
        <f t="shared" si="19"/>
        <v>1450</v>
      </c>
      <c r="Y47" s="18">
        <f t="shared" si="57"/>
        <v>0</v>
      </c>
      <c r="Z47" s="18">
        <f t="shared" si="57"/>
        <v>0</v>
      </c>
      <c r="AA47" s="18">
        <f t="shared" si="57"/>
        <v>0</v>
      </c>
      <c r="AB47" s="18">
        <f t="shared" si="6"/>
        <v>1450</v>
      </c>
      <c r="AC47" s="18">
        <f t="shared" si="7"/>
        <v>1450</v>
      </c>
      <c r="AD47" s="18">
        <f t="shared" si="8"/>
        <v>1450</v>
      </c>
      <c r="AE47" s="18">
        <f t="shared" si="57"/>
        <v>0</v>
      </c>
      <c r="AF47" s="31"/>
      <c r="AG47" s="22"/>
      <c r="AH47" s="2"/>
    </row>
    <row r="48" spans="1:34" ht="47.25" x14ac:dyDescent="0.25">
      <c r="A48" s="36" t="s">
        <v>18</v>
      </c>
      <c r="B48" s="32">
        <v>600</v>
      </c>
      <c r="C48" s="36"/>
      <c r="D48" s="36"/>
      <c r="E48" s="14" t="s">
        <v>581</v>
      </c>
      <c r="F48" s="18">
        <f t="shared" si="55"/>
        <v>1450</v>
      </c>
      <c r="G48" s="18">
        <f t="shared" si="55"/>
        <v>1450</v>
      </c>
      <c r="H48" s="18">
        <f t="shared" si="55"/>
        <v>1450</v>
      </c>
      <c r="I48" s="18">
        <f t="shared" si="55"/>
        <v>0</v>
      </c>
      <c r="J48" s="18">
        <f t="shared" si="55"/>
        <v>0</v>
      </c>
      <c r="K48" s="18">
        <f t="shared" si="55"/>
        <v>0</v>
      </c>
      <c r="L48" s="18">
        <f t="shared" si="10"/>
        <v>1450</v>
      </c>
      <c r="M48" s="18">
        <f t="shared" si="11"/>
        <v>1450</v>
      </c>
      <c r="N48" s="18">
        <f t="shared" si="12"/>
        <v>1450</v>
      </c>
      <c r="O48" s="18">
        <f t="shared" si="56"/>
        <v>0</v>
      </c>
      <c r="P48" s="18">
        <f t="shared" si="56"/>
        <v>0</v>
      </c>
      <c r="Q48" s="18">
        <f t="shared" si="56"/>
        <v>0</v>
      </c>
      <c r="R48" s="18">
        <f t="shared" si="14"/>
        <v>1450</v>
      </c>
      <c r="S48" s="18">
        <f t="shared" si="15"/>
        <v>1450</v>
      </c>
      <c r="T48" s="18">
        <f t="shared" si="16"/>
        <v>1450</v>
      </c>
      <c r="U48" s="18">
        <f t="shared" si="57"/>
        <v>0</v>
      </c>
      <c r="V48" s="18">
        <f t="shared" si="17"/>
        <v>1450</v>
      </c>
      <c r="W48" s="18">
        <f t="shared" si="18"/>
        <v>1450</v>
      </c>
      <c r="X48" s="18">
        <f t="shared" si="19"/>
        <v>1450</v>
      </c>
      <c r="Y48" s="18">
        <f t="shared" si="57"/>
        <v>0</v>
      </c>
      <c r="Z48" s="18">
        <f t="shared" si="57"/>
        <v>0</v>
      </c>
      <c r="AA48" s="18">
        <f t="shared" si="57"/>
        <v>0</v>
      </c>
      <c r="AB48" s="18">
        <f t="shared" si="6"/>
        <v>1450</v>
      </c>
      <c r="AC48" s="18">
        <f t="shared" si="7"/>
        <v>1450</v>
      </c>
      <c r="AD48" s="18">
        <f t="shared" si="8"/>
        <v>1450</v>
      </c>
      <c r="AE48" s="18">
        <f t="shared" si="57"/>
        <v>0</v>
      </c>
      <c r="AF48" s="31"/>
      <c r="AG48" s="22"/>
      <c r="AH48" s="2"/>
    </row>
    <row r="49" spans="1:34" ht="47.25" x14ac:dyDescent="0.25">
      <c r="A49" s="36" t="s">
        <v>18</v>
      </c>
      <c r="B49" s="32">
        <v>630</v>
      </c>
      <c r="C49" s="36"/>
      <c r="D49" s="36"/>
      <c r="E49" s="14" t="s">
        <v>597</v>
      </c>
      <c r="F49" s="18">
        <f t="shared" si="55"/>
        <v>1450</v>
      </c>
      <c r="G49" s="18">
        <f t="shared" si="55"/>
        <v>1450</v>
      </c>
      <c r="H49" s="18">
        <f t="shared" si="55"/>
        <v>1450</v>
      </c>
      <c r="I49" s="18">
        <f t="shared" si="55"/>
        <v>0</v>
      </c>
      <c r="J49" s="18">
        <f t="shared" si="55"/>
        <v>0</v>
      </c>
      <c r="K49" s="18">
        <f t="shared" si="55"/>
        <v>0</v>
      </c>
      <c r="L49" s="18">
        <f t="shared" si="10"/>
        <v>1450</v>
      </c>
      <c r="M49" s="18">
        <f t="shared" si="11"/>
        <v>1450</v>
      </c>
      <c r="N49" s="18">
        <f t="shared" si="12"/>
        <v>1450</v>
      </c>
      <c r="O49" s="18">
        <f t="shared" si="56"/>
        <v>0</v>
      </c>
      <c r="P49" s="18">
        <f t="shared" si="56"/>
        <v>0</v>
      </c>
      <c r="Q49" s="18">
        <f t="shared" si="56"/>
        <v>0</v>
      </c>
      <c r="R49" s="18">
        <f t="shared" si="14"/>
        <v>1450</v>
      </c>
      <c r="S49" s="18">
        <f t="shared" si="15"/>
        <v>1450</v>
      </c>
      <c r="T49" s="18">
        <f t="shared" si="16"/>
        <v>1450</v>
      </c>
      <c r="U49" s="18">
        <f t="shared" si="57"/>
        <v>0</v>
      </c>
      <c r="V49" s="18">
        <f t="shared" si="17"/>
        <v>1450</v>
      </c>
      <c r="W49" s="18">
        <f t="shared" si="18"/>
        <v>1450</v>
      </c>
      <c r="X49" s="18">
        <f t="shared" si="19"/>
        <v>1450</v>
      </c>
      <c r="Y49" s="18">
        <f t="shared" si="57"/>
        <v>0</v>
      </c>
      <c r="Z49" s="18">
        <f t="shared" si="57"/>
        <v>0</v>
      </c>
      <c r="AA49" s="18">
        <f t="shared" si="57"/>
        <v>0</v>
      </c>
      <c r="AB49" s="18">
        <f t="shared" si="6"/>
        <v>1450</v>
      </c>
      <c r="AC49" s="18">
        <f t="shared" si="7"/>
        <v>1450</v>
      </c>
      <c r="AD49" s="18">
        <f t="shared" si="8"/>
        <v>1450</v>
      </c>
      <c r="AE49" s="18">
        <f t="shared" si="57"/>
        <v>0</v>
      </c>
      <c r="AF49" s="31"/>
      <c r="AG49" s="22"/>
      <c r="AH49" s="2"/>
    </row>
    <row r="50" spans="1:34" x14ac:dyDescent="0.25">
      <c r="A50" s="36" t="s">
        <v>18</v>
      </c>
      <c r="B50" s="32">
        <v>630</v>
      </c>
      <c r="C50" s="36" t="s">
        <v>5</v>
      </c>
      <c r="D50" s="36" t="s">
        <v>6</v>
      </c>
      <c r="E50" s="14" t="s">
        <v>543</v>
      </c>
      <c r="F50" s="18">
        <v>1450</v>
      </c>
      <c r="G50" s="18">
        <v>1450</v>
      </c>
      <c r="H50" s="18">
        <v>1450</v>
      </c>
      <c r="I50" s="18"/>
      <c r="J50" s="18"/>
      <c r="K50" s="18"/>
      <c r="L50" s="18">
        <f t="shared" si="10"/>
        <v>1450</v>
      </c>
      <c r="M50" s="18">
        <f t="shared" si="11"/>
        <v>1450</v>
      </c>
      <c r="N50" s="18">
        <f t="shared" si="12"/>
        <v>1450</v>
      </c>
      <c r="O50" s="18"/>
      <c r="P50" s="18"/>
      <c r="Q50" s="18"/>
      <c r="R50" s="18">
        <f t="shared" si="14"/>
        <v>1450</v>
      </c>
      <c r="S50" s="18">
        <f t="shared" si="15"/>
        <v>1450</v>
      </c>
      <c r="T50" s="18">
        <f t="shared" si="16"/>
        <v>1450</v>
      </c>
      <c r="U50" s="18"/>
      <c r="V50" s="18">
        <f t="shared" si="17"/>
        <v>1450</v>
      </c>
      <c r="W50" s="18">
        <f t="shared" si="18"/>
        <v>1450</v>
      </c>
      <c r="X50" s="18">
        <f t="shared" si="19"/>
        <v>1450</v>
      </c>
      <c r="Y50" s="18"/>
      <c r="Z50" s="18"/>
      <c r="AA50" s="18"/>
      <c r="AB50" s="18">
        <f t="shared" si="6"/>
        <v>1450</v>
      </c>
      <c r="AC50" s="18">
        <f t="shared" si="7"/>
        <v>1450</v>
      </c>
      <c r="AD50" s="18">
        <f t="shared" si="8"/>
        <v>1450</v>
      </c>
      <c r="AE50" s="18"/>
      <c r="AF50" s="31"/>
      <c r="AG50" s="22"/>
      <c r="AH50" s="2"/>
    </row>
    <row r="51" spans="1:34" ht="63" x14ac:dyDescent="0.25">
      <c r="A51" s="36" t="s">
        <v>22</v>
      </c>
      <c r="B51" s="32"/>
      <c r="C51" s="36"/>
      <c r="D51" s="36"/>
      <c r="E51" s="14" t="s">
        <v>1031</v>
      </c>
      <c r="F51" s="18">
        <f t="shared" ref="F51:K51" si="58">F52</f>
        <v>39281.600000000006</v>
      </c>
      <c r="G51" s="18">
        <f t="shared" si="58"/>
        <v>36874</v>
      </c>
      <c r="H51" s="18">
        <f t="shared" si="58"/>
        <v>34350.800000000003</v>
      </c>
      <c r="I51" s="18">
        <f t="shared" si="58"/>
        <v>0</v>
      </c>
      <c r="J51" s="18">
        <f t="shared" si="58"/>
        <v>0</v>
      </c>
      <c r="K51" s="18">
        <f t="shared" si="58"/>
        <v>0</v>
      </c>
      <c r="L51" s="18">
        <f t="shared" si="10"/>
        <v>39281.600000000006</v>
      </c>
      <c r="M51" s="18">
        <f t="shared" si="11"/>
        <v>36874</v>
      </c>
      <c r="N51" s="18">
        <f t="shared" si="12"/>
        <v>34350.800000000003</v>
      </c>
      <c r="O51" s="18">
        <f t="shared" ref="O51:Q51" si="59">O52</f>
        <v>583.86599999999999</v>
      </c>
      <c r="P51" s="18">
        <f t="shared" si="59"/>
        <v>0</v>
      </c>
      <c r="Q51" s="18">
        <f t="shared" si="59"/>
        <v>0</v>
      </c>
      <c r="R51" s="18">
        <f t="shared" si="14"/>
        <v>39865.466000000008</v>
      </c>
      <c r="S51" s="18">
        <f t="shared" si="15"/>
        <v>36874</v>
      </c>
      <c r="T51" s="18">
        <f t="shared" si="16"/>
        <v>34350.800000000003</v>
      </c>
      <c r="U51" s="18">
        <f t="shared" ref="U51:AE51" si="60">U52</f>
        <v>0</v>
      </c>
      <c r="V51" s="18">
        <f t="shared" si="17"/>
        <v>39865.466000000008</v>
      </c>
      <c r="W51" s="18">
        <f t="shared" si="18"/>
        <v>36874</v>
      </c>
      <c r="X51" s="18">
        <f t="shared" si="19"/>
        <v>34350.800000000003</v>
      </c>
      <c r="Y51" s="18">
        <f t="shared" si="60"/>
        <v>0</v>
      </c>
      <c r="Z51" s="18">
        <f t="shared" si="60"/>
        <v>0</v>
      </c>
      <c r="AA51" s="18">
        <f t="shared" si="60"/>
        <v>0</v>
      </c>
      <c r="AB51" s="18">
        <f t="shared" si="6"/>
        <v>39865.466000000008</v>
      </c>
      <c r="AC51" s="18">
        <f t="shared" si="7"/>
        <v>36874</v>
      </c>
      <c r="AD51" s="18">
        <f t="shared" si="8"/>
        <v>34350.800000000003</v>
      </c>
      <c r="AE51" s="18">
        <f t="shared" si="60"/>
        <v>0</v>
      </c>
      <c r="AF51" s="31"/>
      <c r="AG51" s="22"/>
      <c r="AH51" s="2"/>
    </row>
    <row r="52" spans="1:34" ht="31.5" x14ac:dyDescent="0.25">
      <c r="A52" s="36" t="s">
        <v>21</v>
      </c>
      <c r="B52" s="32"/>
      <c r="C52" s="36"/>
      <c r="D52" s="36"/>
      <c r="E52" s="14" t="s">
        <v>632</v>
      </c>
      <c r="F52" s="18">
        <f t="shared" ref="F52:K52" si="61">F53+F56</f>
        <v>39281.600000000006</v>
      </c>
      <c r="G52" s="18">
        <f t="shared" si="61"/>
        <v>36874</v>
      </c>
      <c r="H52" s="18">
        <f t="shared" si="61"/>
        <v>34350.800000000003</v>
      </c>
      <c r="I52" s="18">
        <f t="shared" si="61"/>
        <v>0</v>
      </c>
      <c r="J52" s="18">
        <f t="shared" si="61"/>
        <v>0</v>
      </c>
      <c r="K52" s="18">
        <f t="shared" si="61"/>
        <v>0</v>
      </c>
      <c r="L52" s="18">
        <f t="shared" si="10"/>
        <v>39281.600000000006</v>
      </c>
      <c r="M52" s="18">
        <f t="shared" si="11"/>
        <v>36874</v>
      </c>
      <c r="N52" s="18">
        <f t="shared" si="12"/>
        <v>34350.800000000003</v>
      </c>
      <c r="O52" s="18">
        <f t="shared" ref="O52:Q52" si="62">O53+O56</f>
        <v>583.86599999999999</v>
      </c>
      <c r="P52" s="18">
        <f t="shared" si="62"/>
        <v>0</v>
      </c>
      <c r="Q52" s="18">
        <f t="shared" si="62"/>
        <v>0</v>
      </c>
      <c r="R52" s="18">
        <f t="shared" si="14"/>
        <v>39865.466000000008</v>
      </c>
      <c r="S52" s="18">
        <f t="shared" si="15"/>
        <v>36874</v>
      </c>
      <c r="T52" s="18">
        <f t="shared" si="16"/>
        <v>34350.800000000003</v>
      </c>
      <c r="U52" s="18">
        <f t="shared" ref="U52:AE52" si="63">U53+U56</f>
        <v>0</v>
      </c>
      <c r="V52" s="18">
        <f t="shared" si="17"/>
        <v>39865.466000000008</v>
      </c>
      <c r="W52" s="18">
        <f t="shared" si="18"/>
        <v>36874</v>
      </c>
      <c r="X52" s="18">
        <f t="shared" si="19"/>
        <v>34350.800000000003</v>
      </c>
      <c r="Y52" s="18">
        <f t="shared" ref="Y52:AA52" si="64">Y53+Y56</f>
        <v>0</v>
      </c>
      <c r="Z52" s="18">
        <f t="shared" si="64"/>
        <v>0</v>
      </c>
      <c r="AA52" s="18">
        <f t="shared" si="64"/>
        <v>0</v>
      </c>
      <c r="AB52" s="18">
        <f t="shared" si="6"/>
        <v>39865.466000000008</v>
      </c>
      <c r="AC52" s="18">
        <f t="shared" si="7"/>
        <v>36874</v>
      </c>
      <c r="AD52" s="18">
        <f t="shared" si="8"/>
        <v>34350.800000000003</v>
      </c>
      <c r="AE52" s="18">
        <f t="shared" si="63"/>
        <v>0</v>
      </c>
      <c r="AF52" s="31"/>
      <c r="AG52" s="22"/>
      <c r="AH52" s="2"/>
    </row>
    <row r="53" spans="1:34" ht="47.25" x14ac:dyDescent="0.25">
      <c r="A53" s="36" t="s">
        <v>21</v>
      </c>
      <c r="B53" s="32">
        <v>200</v>
      </c>
      <c r="C53" s="36"/>
      <c r="D53" s="36"/>
      <c r="E53" s="14" t="s">
        <v>578</v>
      </c>
      <c r="F53" s="18">
        <f t="shared" ref="F53:K54" si="65">F54</f>
        <v>38710.800000000003</v>
      </c>
      <c r="G53" s="18">
        <f t="shared" si="65"/>
        <v>36312.5</v>
      </c>
      <c r="H53" s="18">
        <f t="shared" si="65"/>
        <v>33798.300000000003</v>
      </c>
      <c r="I53" s="18">
        <f t="shared" si="65"/>
        <v>0</v>
      </c>
      <c r="J53" s="18">
        <f t="shared" si="65"/>
        <v>0</v>
      </c>
      <c r="K53" s="18">
        <f t="shared" si="65"/>
        <v>0</v>
      </c>
      <c r="L53" s="18">
        <f t="shared" si="10"/>
        <v>38710.800000000003</v>
      </c>
      <c r="M53" s="18">
        <f t="shared" si="11"/>
        <v>36312.5</v>
      </c>
      <c r="N53" s="18">
        <f t="shared" si="12"/>
        <v>33798.300000000003</v>
      </c>
      <c r="O53" s="18">
        <f t="shared" ref="O53:Q54" si="66">O54</f>
        <v>583.86599999999999</v>
      </c>
      <c r="P53" s="18">
        <f t="shared" si="66"/>
        <v>0</v>
      </c>
      <c r="Q53" s="18">
        <f t="shared" si="66"/>
        <v>0</v>
      </c>
      <c r="R53" s="18">
        <f t="shared" si="14"/>
        <v>39294.666000000005</v>
      </c>
      <c r="S53" s="18">
        <f t="shared" si="15"/>
        <v>36312.5</v>
      </c>
      <c r="T53" s="18">
        <f t="shared" si="16"/>
        <v>33798.300000000003</v>
      </c>
      <c r="U53" s="18">
        <f t="shared" ref="U53:AE54" si="67">U54</f>
        <v>0</v>
      </c>
      <c r="V53" s="18">
        <f t="shared" si="17"/>
        <v>39294.666000000005</v>
      </c>
      <c r="W53" s="18">
        <f t="shared" si="18"/>
        <v>36312.5</v>
      </c>
      <c r="X53" s="18">
        <f t="shared" si="19"/>
        <v>33798.300000000003</v>
      </c>
      <c r="Y53" s="18">
        <f t="shared" si="67"/>
        <v>0</v>
      </c>
      <c r="Z53" s="18">
        <f t="shared" si="67"/>
        <v>0</v>
      </c>
      <c r="AA53" s="18">
        <f t="shared" si="67"/>
        <v>0</v>
      </c>
      <c r="AB53" s="18">
        <f t="shared" si="6"/>
        <v>39294.666000000005</v>
      </c>
      <c r="AC53" s="18">
        <f t="shared" si="7"/>
        <v>36312.5</v>
      </c>
      <c r="AD53" s="18">
        <f t="shared" si="8"/>
        <v>33798.300000000003</v>
      </c>
      <c r="AE53" s="18">
        <f t="shared" si="67"/>
        <v>0</v>
      </c>
      <c r="AF53" s="31"/>
      <c r="AG53" s="22"/>
      <c r="AH53" s="2"/>
    </row>
    <row r="54" spans="1:34" ht="47.25" x14ac:dyDescent="0.25">
      <c r="A54" s="36" t="s">
        <v>21</v>
      </c>
      <c r="B54" s="32">
        <v>240</v>
      </c>
      <c r="C54" s="36"/>
      <c r="D54" s="36"/>
      <c r="E54" s="14" t="s">
        <v>586</v>
      </c>
      <c r="F54" s="18">
        <f t="shared" si="65"/>
        <v>38710.800000000003</v>
      </c>
      <c r="G54" s="18">
        <f t="shared" si="65"/>
        <v>36312.5</v>
      </c>
      <c r="H54" s="18">
        <f t="shared" si="65"/>
        <v>33798.300000000003</v>
      </c>
      <c r="I54" s="18">
        <f t="shared" si="65"/>
        <v>0</v>
      </c>
      <c r="J54" s="18">
        <f t="shared" si="65"/>
        <v>0</v>
      </c>
      <c r="K54" s="18">
        <f t="shared" si="65"/>
        <v>0</v>
      </c>
      <c r="L54" s="18">
        <f t="shared" si="10"/>
        <v>38710.800000000003</v>
      </c>
      <c r="M54" s="18">
        <f t="shared" si="11"/>
        <v>36312.5</v>
      </c>
      <c r="N54" s="18">
        <f t="shared" si="12"/>
        <v>33798.300000000003</v>
      </c>
      <c r="O54" s="18">
        <f t="shared" si="66"/>
        <v>583.86599999999999</v>
      </c>
      <c r="P54" s="18">
        <f t="shared" si="66"/>
        <v>0</v>
      </c>
      <c r="Q54" s="18">
        <f t="shared" si="66"/>
        <v>0</v>
      </c>
      <c r="R54" s="18">
        <f t="shared" si="14"/>
        <v>39294.666000000005</v>
      </c>
      <c r="S54" s="18">
        <f t="shared" si="15"/>
        <v>36312.5</v>
      </c>
      <c r="T54" s="18">
        <f t="shared" si="16"/>
        <v>33798.300000000003</v>
      </c>
      <c r="U54" s="18">
        <f t="shared" si="67"/>
        <v>0</v>
      </c>
      <c r="V54" s="18">
        <f t="shared" si="17"/>
        <v>39294.666000000005</v>
      </c>
      <c r="W54" s="18">
        <f t="shared" si="18"/>
        <v>36312.5</v>
      </c>
      <c r="X54" s="18">
        <f t="shared" si="19"/>
        <v>33798.300000000003</v>
      </c>
      <c r="Y54" s="18">
        <f t="shared" si="67"/>
        <v>0</v>
      </c>
      <c r="Z54" s="18">
        <f t="shared" si="67"/>
        <v>0</v>
      </c>
      <c r="AA54" s="18">
        <f t="shared" si="67"/>
        <v>0</v>
      </c>
      <c r="AB54" s="18">
        <f t="shared" si="6"/>
        <v>39294.666000000005</v>
      </c>
      <c r="AC54" s="18">
        <f t="shared" si="7"/>
        <v>36312.5</v>
      </c>
      <c r="AD54" s="18">
        <f t="shared" si="8"/>
        <v>33798.300000000003</v>
      </c>
      <c r="AE54" s="18">
        <f t="shared" si="67"/>
        <v>0</v>
      </c>
      <c r="AF54" s="31"/>
      <c r="AG54" s="22"/>
      <c r="AH54" s="2"/>
    </row>
    <row r="55" spans="1:34" x14ac:dyDescent="0.25">
      <c r="A55" s="36" t="s">
        <v>21</v>
      </c>
      <c r="B55" s="32">
        <v>240</v>
      </c>
      <c r="C55" s="36" t="s">
        <v>5</v>
      </c>
      <c r="D55" s="36" t="s">
        <v>6</v>
      </c>
      <c r="E55" s="14" t="s">
        <v>543</v>
      </c>
      <c r="F55" s="18">
        <v>38710.800000000003</v>
      </c>
      <c r="G55" s="18">
        <v>36312.5</v>
      </c>
      <c r="H55" s="18">
        <v>33798.300000000003</v>
      </c>
      <c r="I55" s="18"/>
      <c r="J55" s="18"/>
      <c r="K55" s="18"/>
      <c r="L55" s="18">
        <f t="shared" si="10"/>
        <v>38710.800000000003</v>
      </c>
      <c r="M55" s="18">
        <f t="shared" si="11"/>
        <v>36312.5</v>
      </c>
      <c r="N55" s="18">
        <f t="shared" si="12"/>
        <v>33798.300000000003</v>
      </c>
      <c r="O55" s="18">
        <v>583.86599999999999</v>
      </c>
      <c r="P55" s="18"/>
      <c r="Q55" s="18"/>
      <c r="R55" s="18">
        <f t="shared" si="14"/>
        <v>39294.666000000005</v>
      </c>
      <c r="S55" s="18">
        <f t="shared" si="15"/>
        <v>36312.5</v>
      </c>
      <c r="T55" s="18">
        <f t="shared" si="16"/>
        <v>33798.300000000003</v>
      </c>
      <c r="U55" s="18"/>
      <c r="V55" s="18">
        <f t="shared" si="17"/>
        <v>39294.666000000005</v>
      </c>
      <c r="W55" s="18">
        <f t="shared" si="18"/>
        <v>36312.5</v>
      </c>
      <c r="X55" s="18">
        <f t="shared" si="19"/>
        <v>33798.300000000003</v>
      </c>
      <c r="Y55" s="18"/>
      <c r="Z55" s="18"/>
      <c r="AA55" s="18"/>
      <c r="AB55" s="18">
        <f t="shared" si="6"/>
        <v>39294.666000000005</v>
      </c>
      <c r="AC55" s="18">
        <f t="shared" si="7"/>
        <v>36312.5</v>
      </c>
      <c r="AD55" s="18">
        <f t="shared" si="8"/>
        <v>33798.300000000003</v>
      </c>
      <c r="AE55" s="18"/>
      <c r="AF55" s="31"/>
      <c r="AG55" s="22"/>
      <c r="AH55" s="2"/>
    </row>
    <row r="56" spans="1:34" x14ac:dyDescent="0.25">
      <c r="A56" s="36" t="s">
        <v>21</v>
      </c>
      <c r="B56" s="32">
        <v>800</v>
      </c>
      <c r="C56" s="36"/>
      <c r="D56" s="36"/>
      <c r="E56" s="14" t="s">
        <v>583</v>
      </c>
      <c r="F56" s="18">
        <f t="shared" ref="F56:K57" si="68">F57</f>
        <v>570.79999999999995</v>
      </c>
      <c r="G56" s="18">
        <f t="shared" si="68"/>
        <v>561.5</v>
      </c>
      <c r="H56" s="18">
        <f t="shared" si="68"/>
        <v>552.5</v>
      </c>
      <c r="I56" s="18">
        <f t="shared" si="68"/>
        <v>0</v>
      </c>
      <c r="J56" s="18">
        <f t="shared" si="68"/>
        <v>0</v>
      </c>
      <c r="K56" s="18">
        <f t="shared" si="68"/>
        <v>0</v>
      </c>
      <c r="L56" s="18">
        <f t="shared" si="10"/>
        <v>570.79999999999995</v>
      </c>
      <c r="M56" s="18">
        <f t="shared" si="11"/>
        <v>561.5</v>
      </c>
      <c r="N56" s="18">
        <f t="shared" si="12"/>
        <v>552.5</v>
      </c>
      <c r="O56" s="18">
        <f t="shared" ref="O56:Q57" si="69">O57</f>
        <v>0</v>
      </c>
      <c r="P56" s="18">
        <f t="shared" si="69"/>
        <v>0</v>
      </c>
      <c r="Q56" s="18">
        <f t="shared" si="69"/>
        <v>0</v>
      </c>
      <c r="R56" s="18">
        <f t="shared" si="14"/>
        <v>570.79999999999995</v>
      </c>
      <c r="S56" s="18">
        <f t="shared" si="15"/>
        <v>561.5</v>
      </c>
      <c r="T56" s="18">
        <f t="shared" si="16"/>
        <v>552.5</v>
      </c>
      <c r="U56" s="18">
        <f t="shared" ref="U56:AE57" si="70">U57</f>
        <v>0</v>
      </c>
      <c r="V56" s="18">
        <f t="shared" si="17"/>
        <v>570.79999999999995</v>
      </c>
      <c r="W56" s="18">
        <f t="shared" si="18"/>
        <v>561.5</v>
      </c>
      <c r="X56" s="18">
        <f t="shared" si="19"/>
        <v>552.5</v>
      </c>
      <c r="Y56" s="18">
        <f t="shared" si="70"/>
        <v>0</v>
      </c>
      <c r="Z56" s="18">
        <f t="shared" si="70"/>
        <v>0</v>
      </c>
      <c r="AA56" s="18">
        <f t="shared" si="70"/>
        <v>0</v>
      </c>
      <c r="AB56" s="18">
        <f t="shared" si="6"/>
        <v>570.79999999999995</v>
      </c>
      <c r="AC56" s="18">
        <f t="shared" si="7"/>
        <v>561.5</v>
      </c>
      <c r="AD56" s="18">
        <f t="shared" si="8"/>
        <v>552.5</v>
      </c>
      <c r="AE56" s="18">
        <f t="shared" si="70"/>
        <v>0</v>
      </c>
      <c r="AF56" s="31"/>
      <c r="AG56" s="22"/>
      <c r="AH56" s="2"/>
    </row>
    <row r="57" spans="1:34" x14ac:dyDescent="0.25">
      <c r="A57" s="36" t="s">
        <v>21</v>
      </c>
      <c r="B57" s="32">
        <v>850</v>
      </c>
      <c r="C57" s="36"/>
      <c r="D57" s="36"/>
      <c r="E57" s="14" t="s">
        <v>601</v>
      </c>
      <c r="F57" s="18">
        <f t="shared" si="68"/>
        <v>570.79999999999995</v>
      </c>
      <c r="G57" s="18">
        <f t="shared" si="68"/>
        <v>561.5</v>
      </c>
      <c r="H57" s="18">
        <f t="shared" si="68"/>
        <v>552.5</v>
      </c>
      <c r="I57" s="18">
        <f t="shared" si="68"/>
        <v>0</v>
      </c>
      <c r="J57" s="18">
        <f t="shared" si="68"/>
        <v>0</v>
      </c>
      <c r="K57" s="18">
        <f t="shared" si="68"/>
        <v>0</v>
      </c>
      <c r="L57" s="18">
        <f t="shared" si="10"/>
        <v>570.79999999999995</v>
      </c>
      <c r="M57" s="18">
        <f t="shared" si="11"/>
        <v>561.5</v>
      </c>
      <c r="N57" s="18">
        <f t="shared" si="12"/>
        <v>552.5</v>
      </c>
      <c r="O57" s="18">
        <f t="shared" si="69"/>
        <v>0</v>
      </c>
      <c r="P57" s="18">
        <f t="shared" si="69"/>
        <v>0</v>
      </c>
      <c r="Q57" s="18">
        <f t="shared" si="69"/>
        <v>0</v>
      </c>
      <c r="R57" s="18">
        <f t="shared" si="14"/>
        <v>570.79999999999995</v>
      </c>
      <c r="S57" s="18">
        <f t="shared" si="15"/>
        <v>561.5</v>
      </c>
      <c r="T57" s="18">
        <f t="shared" si="16"/>
        <v>552.5</v>
      </c>
      <c r="U57" s="18">
        <f t="shared" si="70"/>
        <v>0</v>
      </c>
      <c r="V57" s="18">
        <f t="shared" si="17"/>
        <v>570.79999999999995</v>
      </c>
      <c r="W57" s="18">
        <f t="shared" si="18"/>
        <v>561.5</v>
      </c>
      <c r="X57" s="18">
        <f t="shared" si="19"/>
        <v>552.5</v>
      </c>
      <c r="Y57" s="18">
        <f t="shared" si="70"/>
        <v>0</v>
      </c>
      <c r="Z57" s="18">
        <f t="shared" si="70"/>
        <v>0</v>
      </c>
      <c r="AA57" s="18">
        <f t="shared" si="70"/>
        <v>0</v>
      </c>
      <c r="AB57" s="18">
        <f t="shared" si="6"/>
        <v>570.79999999999995</v>
      </c>
      <c r="AC57" s="18">
        <f t="shared" si="7"/>
        <v>561.5</v>
      </c>
      <c r="AD57" s="18">
        <f t="shared" si="8"/>
        <v>552.5</v>
      </c>
      <c r="AE57" s="18">
        <f t="shared" si="70"/>
        <v>0</v>
      </c>
      <c r="AF57" s="31"/>
      <c r="AG57" s="22"/>
      <c r="AH57" s="2"/>
    </row>
    <row r="58" spans="1:34" x14ac:dyDescent="0.25">
      <c r="A58" s="36" t="s">
        <v>21</v>
      </c>
      <c r="B58" s="32">
        <v>850</v>
      </c>
      <c r="C58" s="36" t="s">
        <v>5</v>
      </c>
      <c r="D58" s="36" t="s">
        <v>6</v>
      </c>
      <c r="E58" s="14" t="s">
        <v>543</v>
      </c>
      <c r="F58" s="18">
        <v>570.79999999999995</v>
      </c>
      <c r="G58" s="18">
        <v>561.5</v>
      </c>
      <c r="H58" s="18">
        <v>552.5</v>
      </c>
      <c r="I58" s="18"/>
      <c r="J58" s="18"/>
      <c r="K58" s="18"/>
      <c r="L58" s="18">
        <f t="shared" si="10"/>
        <v>570.79999999999995</v>
      </c>
      <c r="M58" s="18">
        <f t="shared" si="11"/>
        <v>561.5</v>
      </c>
      <c r="N58" s="18">
        <f t="shared" si="12"/>
        <v>552.5</v>
      </c>
      <c r="O58" s="18"/>
      <c r="P58" s="18"/>
      <c r="Q58" s="18"/>
      <c r="R58" s="18">
        <f t="shared" si="14"/>
        <v>570.79999999999995</v>
      </c>
      <c r="S58" s="18">
        <f t="shared" si="15"/>
        <v>561.5</v>
      </c>
      <c r="T58" s="18">
        <f t="shared" si="16"/>
        <v>552.5</v>
      </c>
      <c r="U58" s="18"/>
      <c r="V58" s="18">
        <f t="shared" si="17"/>
        <v>570.79999999999995</v>
      </c>
      <c r="W58" s="18">
        <f t="shared" si="18"/>
        <v>561.5</v>
      </c>
      <c r="X58" s="18">
        <f t="shared" si="19"/>
        <v>552.5</v>
      </c>
      <c r="Y58" s="18"/>
      <c r="Z58" s="18"/>
      <c r="AA58" s="18"/>
      <c r="AB58" s="18">
        <f t="shared" si="6"/>
        <v>570.79999999999995</v>
      </c>
      <c r="AC58" s="18">
        <f t="shared" si="7"/>
        <v>561.5</v>
      </c>
      <c r="AD58" s="18">
        <f t="shared" si="8"/>
        <v>552.5</v>
      </c>
      <c r="AE58" s="18"/>
      <c r="AF58" s="31"/>
      <c r="AG58" s="22"/>
      <c r="AH58" s="2"/>
    </row>
    <row r="59" spans="1:34" s="10" customFormat="1" ht="47.25" x14ac:dyDescent="0.25">
      <c r="A59" s="9" t="s">
        <v>25</v>
      </c>
      <c r="B59" s="16"/>
      <c r="C59" s="9"/>
      <c r="D59" s="9"/>
      <c r="E59" s="15" t="s">
        <v>1032</v>
      </c>
      <c r="F59" s="17">
        <f t="shared" ref="F59:K59" si="71">F60</f>
        <v>10408.700000000001</v>
      </c>
      <c r="G59" s="17">
        <f t="shared" si="71"/>
        <v>10408.700000000001</v>
      </c>
      <c r="H59" s="17">
        <f t="shared" si="71"/>
        <v>10408.700000000001</v>
      </c>
      <c r="I59" s="17">
        <f t="shared" si="71"/>
        <v>0</v>
      </c>
      <c r="J59" s="17">
        <f t="shared" si="71"/>
        <v>0</v>
      </c>
      <c r="K59" s="17">
        <f t="shared" si="71"/>
        <v>0</v>
      </c>
      <c r="L59" s="17">
        <f t="shared" si="10"/>
        <v>10408.700000000001</v>
      </c>
      <c r="M59" s="17">
        <f t="shared" si="11"/>
        <v>10408.700000000001</v>
      </c>
      <c r="N59" s="17">
        <f t="shared" si="12"/>
        <v>10408.700000000001</v>
      </c>
      <c r="O59" s="17">
        <f t="shared" ref="O59:Q59" si="72">O60</f>
        <v>0</v>
      </c>
      <c r="P59" s="17">
        <f t="shared" si="72"/>
        <v>0</v>
      </c>
      <c r="Q59" s="17">
        <f t="shared" si="72"/>
        <v>0</v>
      </c>
      <c r="R59" s="17">
        <f t="shared" si="14"/>
        <v>10408.700000000001</v>
      </c>
      <c r="S59" s="17">
        <f t="shared" si="15"/>
        <v>10408.700000000001</v>
      </c>
      <c r="T59" s="17">
        <f t="shared" si="16"/>
        <v>10408.700000000001</v>
      </c>
      <c r="U59" s="17">
        <f t="shared" ref="U59:AE59" si="73">U60</f>
        <v>0</v>
      </c>
      <c r="V59" s="17">
        <f t="shared" si="17"/>
        <v>10408.700000000001</v>
      </c>
      <c r="W59" s="17">
        <f t="shared" si="18"/>
        <v>10408.700000000001</v>
      </c>
      <c r="X59" s="17">
        <f t="shared" si="19"/>
        <v>10408.700000000001</v>
      </c>
      <c r="Y59" s="17">
        <f t="shared" si="73"/>
        <v>0</v>
      </c>
      <c r="Z59" s="17">
        <f t="shared" si="73"/>
        <v>0</v>
      </c>
      <c r="AA59" s="17">
        <f t="shared" si="73"/>
        <v>0</v>
      </c>
      <c r="AB59" s="17">
        <f t="shared" si="6"/>
        <v>10408.700000000001</v>
      </c>
      <c r="AC59" s="17">
        <f t="shared" si="7"/>
        <v>10408.700000000001</v>
      </c>
      <c r="AD59" s="17">
        <f t="shared" si="8"/>
        <v>10408.700000000001</v>
      </c>
      <c r="AE59" s="17">
        <f t="shared" si="73"/>
        <v>0</v>
      </c>
      <c r="AF59" s="30"/>
      <c r="AG59" s="25"/>
    </row>
    <row r="60" spans="1:34" ht="63" x14ac:dyDescent="0.25">
      <c r="A60" s="36" t="s">
        <v>26</v>
      </c>
      <c r="B60" s="32"/>
      <c r="C60" s="36"/>
      <c r="D60" s="36"/>
      <c r="E60" s="14" t="s">
        <v>1033</v>
      </c>
      <c r="F60" s="18">
        <f t="shared" ref="F60:K60" si="74">F61+F70+F84</f>
        <v>10408.700000000001</v>
      </c>
      <c r="G60" s="18">
        <f t="shared" si="74"/>
        <v>10408.700000000001</v>
      </c>
      <c r="H60" s="18">
        <f t="shared" si="74"/>
        <v>10408.700000000001</v>
      </c>
      <c r="I60" s="18">
        <f t="shared" si="74"/>
        <v>0</v>
      </c>
      <c r="J60" s="18">
        <f t="shared" si="74"/>
        <v>0</v>
      </c>
      <c r="K60" s="18">
        <f t="shared" si="74"/>
        <v>0</v>
      </c>
      <c r="L60" s="18">
        <f t="shared" si="10"/>
        <v>10408.700000000001</v>
      </c>
      <c r="M60" s="18">
        <f t="shared" si="11"/>
        <v>10408.700000000001</v>
      </c>
      <c r="N60" s="18">
        <f t="shared" si="12"/>
        <v>10408.700000000001</v>
      </c>
      <c r="O60" s="18">
        <f t="shared" ref="O60:Q60" si="75">O61+O70+O84</f>
        <v>0</v>
      </c>
      <c r="P60" s="18">
        <f t="shared" si="75"/>
        <v>0</v>
      </c>
      <c r="Q60" s="18">
        <f t="shared" si="75"/>
        <v>0</v>
      </c>
      <c r="R60" s="18">
        <f t="shared" si="14"/>
        <v>10408.700000000001</v>
      </c>
      <c r="S60" s="18">
        <f t="shared" si="15"/>
        <v>10408.700000000001</v>
      </c>
      <c r="T60" s="18">
        <f t="shared" si="16"/>
        <v>10408.700000000001</v>
      </c>
      <c r="U60" s="18">
        <f t="shared" ref="U60:AE60" si="76">U61+U70+U84</f>
        <v>0</v>
      </c>
      <c r="V60" s="18">
        <f t="shared" si="17"/>
        <v>10408.700000000001</v>
      </c>
      <c r="W60" s="18">
        <f t="shared" si="18"/>
        <v>10408.700000000001</v>
      </c>
      <c r="X60" s="18">
        <f t="shared" si="19"/>
        <v>10408.700000000001</v>
      </c>
      <c r="Y60" s="18">
        <f t="shared" ref="Y60:AA60" si="77">Y61+Y70+Y84</f>
        <v>0</v>
      </c>
      <c r="Z60" s="18">
        <f t="shared" si="77"/>
        <v>0</v>
      </c>
      <c r="AA60" s="18">
        <f t="shared" si="77"/>
        <v>0</v>
      </c>
      <c r="AB60" s="18">
        <f t="shared" si="6"/>
        <v>10408.700000000001</v>
      </c>
      <c r="AC60" s="18">
        <f t="shared" si="7"/>
        <v>10408.700000000001</v>
      </c>
      <c r="AD60" s="18">
        <f t="shared" si="8"/>
        <v>10408.700000000001</v>
      </c>
      <c r="AE60" s="18">
        <f t="shared" si="76"/>
        <v>0</v>
      </c>
      <c r="AF60" s="31"/>
      <c r="AG60" s="22"/>
      <c r="AH60" s="2"/>
    </row>
    <row r="61" spans="1:34" ht="78.75" x14ac:dyDescent="0.25">
      <c r="A61" s="36" t="s">
        <v>23</v>
      </c>
      <c r="B61" s="32"/>
      <c r="C61" s="36"/>
      <c r="D61" s="36"/>
      <c r="E61" s="14" t="s">
        <v>633</v>
      </c>
      <c r="F61" s="18">
        <f t="shared" ref="F61:K61" si="78">F62+F65</f>
        <v>1848.7</v>
      </c>
      <c r="G61" s="18">
        <f t="shared" si="78"/>
        <v>1848.7</v>
      </c>
      <c r="H61" s="18">
        <f t="shared" si="78"/>
        <v>1848.7</v>
      </c>
      <c r="I61" s="18">
        <f t="shared" si="78"/>
        <v>0</v>
      </c>
      <c r="J61" s="18">
        <f t="shared" si="78"/>
        <v>0</v>
      </c>
      <c r="K61" s="18">
        <f t="shared" si="78"/>
        <v>0</v>
      </c>
      <c r="L61" s="18">
        <f t="shared" si="10"/>
        <v>1848.7</v>
      </c>
      <c r="M61" s="18">
        <f t="shared" si="11"/>
        <v>1848.7</v>
      </c>
      <c r="N61" s="18">
        <f t="shared" si="12"/>
        <v>1848.7</v>
      </c>
      <c r="O61" s="18">
        <f t="shared" ref="O61:Q61" si="79">O62+O65</f>
        <v>0</v>
      </c>
      <c r="P61" s="18">
        <f t="shared" si="79"/>
        <v>0</v>
      </c>
      <c r="Q61" s="18">
        <f t="shared" si="79"/>
        <v>0</v>
      </c>
      <c r="R61" s="18">
        <f t="shared" si="14"/>
        <v>1848.7</v>
      </c>
      <c r="S61" s="18">
        <f t="shared" si="15"/>
        <v>1848.7</v>
      </c>
      <c r="T61" s="18">
        <f t="shared" si="16"/>
        <v>1848.7</v>
      </c>
      <c r="U61" s="18">
        <f t="shared" ref="U61:AE61" si="80">U62+U65</f>
        <v>0</v>
      </c>
      <c r="V61" s="18">
        <f t="shared" si="17"/>
        <v>1848.7</v>
      </c>
      <c r="W61" s="18">
        <f t="shared" si="18"/>
        <v>1848.7</v>
      </c>
      <c r="X61" s="18">
        <f t="shared" si="19"/>
        <v>1848.7</v>
      </c>
      <c r="Y61" s="18">
        <f t="shared" ref="Y61:AA61" si="81">Y62+Y65</f>
        <v>0</v>
      </c>
      <c r="Z61" s="18">
        <f t="shared" si="81"/>
        <v>0</v>
      </c>
      <c r="AA61" s="18">
        <f t="shared" si="81"/>
        <v>0</v>
      </c>
      <c r="AB61" s="18">
        <f t="shared" si="6"/>
        <v>1848.7</v>
      </c>
      <c r="AC61" s="18">
        <f t="shared" si="7"/>
        <v>1848.7</v>
      </c>
      <c r="AD61" s="18">
        <f t="shared" si="8"/>
        <v>1848.7</v>
      </c>
      <c r="AE61" s="18">
        <f t="shared" si="80"/>
        <v>0</v>
      </c>
      <c r="AF61" s="31"/>
      <c r="AG61" s="22"/>
      <c r="AH61" s="2"/>
    </row>
    <row r="62" spans="1:34" ht="47.25" x14ac:dyDescent="0.25">
      <c r="A62" s="36" t="s">
        <v>23</v>
      </c>
      <c r="B62" s="32">
        <v>200</v>
      </c>
      <c r="C62" s="36"/>
      <c r="D62" s="36"/>
      <c r="E62" s="14" t="s">
        <v>578</v>
      </c>
      <c r="F62" s="18">
        <f t="shared" ref="F62:K63" si="82">F63</f>
        <v>50</v>
      </c>
      <c r="G62" s="18">
        <f t="shared" si="82"/>
        <v>50</v>
      </c>
      <c r="H62" s="18">
        <f t="shared" si="82"/>
        <v>50</v>
      </c>
      <c r="I62" s="18">
        <f t="shared" si="82"/>
        <v>0</v>
      </c>
      <c r="J62" s="18">
        <f t="shared" si="82"/>
        <v>0</v>
      </c>
      <c r="K62" s="18">
        <f t="shared" si="82"/>
        <v>0</v>
      </c>
      <c r="L62" s="18">
        <f t="shared" si="10"/>
        <v>50</v>
      </c>
      <c r="M62" s="18">
        <f t="shared" si="11"/>
        <v>50</v>
      </c>
      <c r="N62" s="18">
        <f t="shared" si="12"/>
        <v>50</v>
      </c>
      <c r="O62" s="18">
        <f t="shared" ref="O62:Q63" si="83">O63</f>
        <v>0</v>
      </c>
      <c r="P62" s="18">
        <f t="shared" si="83"/>
        <v>0</v>
      </c>
      <c r="Q62" s="18">
        <f t="shared" si="83"/>
        <v>0</v>
      </c>
      <c r="R62" s="18">
        <f t="shared" si="14"/>
        <v>50</v>
      </c>
      <c r="S62" s="18">
        <f t="shared" si="15"/>
        <v>50</v>
      </c>
      <c r="T62" s="18">
        <f t="shared" si="16"/>
        <v>50</v>
      </c>
      <c r="U62" s="18">
        <f t="shared" ref="U62:AE63" si="84">U63</f>
        <v>0</v>
      </c>
      <c r="V62" s="18">
        <f t="shared" si="17"/>
        <v>50</v>
      </c>
      <c r="W62" s="18">
        <f t="shared" si="18"/>
        <v>50</v>
      </c>
      <c r="X62" s="18">
        <f t="shared" si="19"/>
        <v>50</v>
      </c>
      <c r="Y62" s="18">
        <f t="shared" si="84"/>
        <v>0</v>
      </c>
      <c r="Z62" s="18">
        <f t="shared" si="84"/>
        <v>0</v>
      </c>
      <c r="AA62" s="18">
        <f t="shared" si="84"/>
        <v>0</v>
      </c>
      <c r="AB62" s="18">
        <f t="shared" si="6"/>
        <v>50</v>
      </c>
      <c r="AC62" s="18">
        <f t="shared" si="7"/>
        <v>50</v>
      </c>
      <c r="AD62" s="18">
        <f t="shared" si="8"/>
        <v>50</v>
      </c>
      <c r="AE62" s="18">
        <f t="shared" si="84"/>
        <v>0</v>
      </c>
      <c r="AF62" s="31"/>
      <c r="AG62" s="22"/>
      <c r="AH62" s="2"/>
    </row>
    <row r="63" spans="1:34" ht="47.25" x14ac:dyDescent="0.25">
      <c r="A63" s="36" t="s">
        <v>23</v>
      </c>
      <c r="B63" s="32">
        <v>240</v>
      </c>
      <c r="C63" s="36"/>
      <c r="D63" s="36"/>
      <c r="E63" s="14" t="s">
        <v>586</v>
      </c>
      <c r="F63" s="18">
        <f t="shared" si="82"/>
        <v>50</v>
      </c>
      <c r="G63" s="18">
        <f t="shared" si="82"/>
        <v>50</v>
      </c>
      <c r="H63" s="18">
        <f t="shared" si="82"/>
        <v>50</v>
      </c>
      <c r="I63" s="18">
        <f t="shared" si="82"/>
        <v>0</v>
      </c>
      <c r="J63" s="18">
        <f t="shared" si="82"/>
        <v>0</v>
      </c>
      <c r="K63" s="18">
        <f t="shared" si="82"/>
        <v>0</v>
      </c>
      <c r="L63" s="18">
        <f t="shared" si="10"/>
        <v>50</v>
      </c>
      <c r="M63" s="18">
        <f t="shared" si="11"/>
        <v>50</v>
      </c>
      <c r="N63" s="18">
        <f t="shared" si="12"/>
        <v>50</v>
      </c>
      <c r="O63" s="18">
        <f t="shared" si="83"/>
        <v>0</v>
      </c>
      <c r="P63" s="18">
        <f t="shared" si="83"/>
        <v>0</v>
      </c>
      <c r="Q63" s="18">
        <f t="shared" si="83"/>
        <v>0</v>
      </c>
      <c r="R63" s="18">
        <f t="shared" si="14"/>
        <v>50</v>
      </c>
      <c r="S63" s="18">
        <f t="shared" si="15"/>
        <v>50</v>
      </c>
      <c r="T63" s="18">
        <f t="shared" si="16"/>
        <v>50</v>
      </c>
      <c r="U63" s="18">
        <f t="shared" si="84"/>
        <v>0</v>
      </c>
      <c r="V63" s="18">
        <f t="shared" si="17"/>
        <v>50</v>
      </c>
      <c r="W63" s="18">
        <f t="shared" si="18"/>
        <v>50</v>
      </c>
      <c r="X63" s="18">
        <f t="shared" si="19"/>
        <v>50</v>
      </c>
      <c r="Y63" s="18">
        <f t="shared" si="84"/>
        <v>0</v>
      </c>
      <c r="Z63" s="18">
        <f t="shared" si="84"/>
        <v>0</v>
      </c>
      <c r="AA63" s="18">
        <f t="shared" si="84"/>
        <v>0</v>
      </c>
      <c r="AB63" s="18">
        <f t="shared" si="6"/>
        <v>50</v>
      </c>
      <c r="AC63" s="18">
        <f t="shared" si="7"/>
        <v>50</v>
      </c>
      <c r="AD63" s="18">
        <f t="shared" si="8"/>
        <v>50</v>
      </c>
      <c r="AE63" s="18">
        <f t="shared" si="84"/>
        <v>0</v>
      </c>
      <c r="AF63" s="31"/>
      <c r="AG63" s="22"/>
      <c r="AH63" s="2"/>
    </row>
    <row r="64" spans="1:34" x14ac:dyDescent="0.25">
      <c r="A64" s="36" t="s">
        <v>23</v>
      </c>
      <c r="B64" s="32">
        <v>240</v>
      </c>
      <c r="C64" s="36" t="s">
        <v>5</v>
      </c>
      <c r="D64" s="36" t="s">
        <v>6</v>
      </c>
      <c r="E64" s="14" t="s">
        <v>543</v>
      </c>
      <c r="F64" s="18">
        <v>50</v>
      </c>
      <c r="G64" s="18">
        <v>50</v>
      </c>
      <c r="H64" s="18">
        <v>50</v>
      </c>
      <c r="I64" s="18"/>
      <c r="J64" s="18"/>
      <c r="K64" s="18"/>
      <c r="L64" s="18">
        <f t="shared" si="10"/>
        <v>50</v>
      </c>
      <c r="M64" s="18">
        <f t="shared" si="11"/>
        <v>50</v>
      </c>
      <c r="N64" s="18">
        <f t="shared" si="12"/>
        <v>50</v>
      </c>
      <c r="O64" s="18"/>
      <c r="P64" s="18"/>
      <c r="Q64" s="18"/>
      <c r="R64" s="18">
        <f t="shared" si="14"/>
        <v>50</v>
      </c>
      <c r="S64" s="18">
        <f t="shared" si="15"/>
        <v>50</v>
      </c>
      <c r="T64" s="18">
        <f t="shared" si="16"/>
        <v>50</v>
      </c>
      <c r="U64" s="18"/>
      <c r="V64" s="18">
        <f t="shared" si="17"/>
        <v>50</v>
      </c>
      <c r="W64" s="18">
        <f t="shared" si="18"/>
        <v>50</v>
      </c>
      <c r="X64" s="18">
        <f t="shared" si="19"/>
        <v>50</v>
      </c>
      <c r="Y64" s="18"/>
      <c r="Z64" s="18"/>
      <c r="AA64" s="18"/>
      <c r="AB64" s="18">
        <f t="shared" si="6"/>
        <v>50</v>
      </c>
      <c r="AC64" s="18">
        <f t="shared" si="7"/>
        <v>50</v>
      </c>
      <c r="AD64" s="18">
        <f t="shared" si="8"/>
        <v>50</v>
      </c>
      <c r="AE64" s="18"/>
      <c r="AF64" s="31"/>
      <c r="AG64" s="22"/>
      <c r="AH64" s="2"/>
    </row>
    <row r="65" spans="1:34" ht="47.25" x14ac:dyDescent="0.25">
      <c r="A65" s="36" t="s">
        <v>23</v>
      </c>
      <c r="B65" s="32">
        <v>600</v>
      </c>
      <c r="C65" s="36"/>
      <c r="D65" s="36"/>
      <c r="E65" s="14" t="s">
        <v>581</v>
      </c>
      <c r="F65" s="18">
        <f t="shared" ref="F65:K65" si="85">F66+F68</f>
        <v>1798.7</v>
      </c>
      <c r="G65" s="18">
        <f t="shared" si="85"/>
        <v>1798.7</v>
      </c>
      <c r="H65" s="18">
        <f t="shared" si="85"/>
        <v>1798.7</v>
      </c>
      <c r="I65" s="18">
        <f t="shared" si="85"/>
        <v>0</v>
      </c>
      <c r="J65" s="18">
        <f t="shared" si="85"/>
        <v>0</v>
      </c>
      <c r="K65" s="18">
        <f t="shared" si="85"/>
        <v>0</v>
      </c>
      <c r="L65" s="18">
        <f t="shared" si="10"/>
        <v>1798.7</v>
      </c>
      <c r="M65" s="18">
        <f t="shared" si="11"/>
        <v>1798.7</v>
      </c>
      <c r="N65" s="18">
        <f t="shared" si="12"/>
        <v>1798.7</v>
      </c>
      <c r="O65" s="18">
        <f t="shared" ref="O65:Q65" si="86">O66+O68</f>
        <v>0</v>
      </c>
      <c r="P65" s="18">
        <f t="shared" si="86"/>
        <v>0</v>
      </c>
      <c r="Q65" s="18">
        <f t="shared" si="86"/>
        <v>0</v>
      </c>
      <c r="R65" s="18">
        <f t="shared" si="14"/>
        <v>1798.7</v>
      </c>
      <c r="S65" s="18">
        <f t="shared" si="15"/>
        <v>1798.7</v>
      </c>
      <c r="T65" s="18">
        <f t="shared" si="16"/>
        <v>1798.7</v>
      </c>
      <c r="U65" s="18">
        <f t="shared" ref="U65:AE65" si="87">U66+U68</f>
        <v>0</v>
      </c>
      <c r="V65" s="18">
        <f t="shared" si="17"/>
        <v>1798.7</v>
      </c>
      <c r="W65" s="18">
        <f t="shared" si="18"/>
        <v>1798.7</v>
      </c>
      <c r="X65" s="18">
        <f t="shared" si="19"/>
        <v>1798.7</v>
      </c>
      <c r="Y65" s="18">
        <f t="shared" ref="Y65:AA65" si="88">Y66+Y68</f>
        <v>0</v>
      </c>
      <c r="Z65" s="18">
        <f t="shared" si="88"/>
        <v>0</v>
      </c>
      <c r="AA65" s="18">
        <f t="shared" si="88"/>
        <v>0</v>
      </c>
      <c r="AB65" s="18">
        <f t="shared" si="6"/>
        <v>1798.7</v>
      </c>
      <c r="AC65" s="18">
        <f t="shared" si="7"/>
        <v>1798.7</v>
      </c>
      <c r="AD65" s="18">
        <f t="shared" si="8"/>
        <v>1798.7</v>
      </c>
      <c r="AE65" s="18">
        <f t="shared" si="87"/>
        <v>0</v>
      </c>
      <c r="AF65" s="31"/>
      <c r="AG65" s="22"/>
      <c r="AH65" s="2"/>
    </row>
    <row r="66" spans="1:34" x14ac:dyDescent="0.25">
      <c r="A66" s="36" t="s">
        <v>23</v>
      </c>
      <c r="B66" s="32">
        <v>620</v>
      </c>
      <c r="C66" s="36"/>
      <c r="D66" s="36"/>
      <c r="E66" s="14" t="s">
        <v>596</v>
      </c>
      <c r="F66" s="18">
        <f t="shared" ref="F66:K66" si="89">F67</f>
        <v>540</v>
      </c>
      <c r="G66" s="18">
        <f t="shared" si="89"/>
        <v>540</v>
      </c>
      <c r="H66" s="18">
        <f t="shared" si="89"/>
        <v>540</v>
      </c>
      <c r="I66" s="18">
        <f t="shared" si="89"/>
        <v>0</v>
      </c>
      <c r="J66" s="18">
        <f t="shared" si="89"/>
        <v>0</v>
      </c>
      <c r="K66" s="18">
        <f t="shared" si="89"/>
        <v>0</v>
      </c>
      <c r="L66" s="18">
        <f t="shared" si="10"/>
        <v>540</v>
      </c>
      <c r="M66" s="18">
        <f t="shared" si="11"/>
        <v>540</v>
      </c>
      <c r="N66" s="18">
        <f t="shared" si="12"/>
        <v>540</v>
      </c>
      <c r="O66" s="18">
        <f t="shared" ref="O66:Q66" si="90">O67</f>
        <v>0</v>
      </c>
      <c r="P66" s="18">
        <f t="shared" si="90"/>
        <v>0</v>
      </c>
      <c r="Q66" s="18">
        <f t="shared" si="90"/>
        <v>0</v>
      </c>
      <c r="R66" s="18">
        <f t="shared" si="14"/>
        <v>540</v>
      </c>
      <c r="S66" s="18">
        <f t="shared" si="15"/>
        <v>540</v>
      </c>
      <c r="T66" s="18">
        <f t="shared" si="16"/>
        <v>540</v>
      </c>
      <c r="U66" s="18">
        <f t="shared" ref="U66:AE66" si="91">U67</f>
        <v>0</v>
      </c>
      <c r="V66" s="18">
        <f t="shared" si="17"/>
        <v>540</v>
      </c>
      <c r="W66" s="18">
        <f t="shared" si="18"/>
        <v>540</v>
      </c>
      <c r="X66" s="18">
        <f t="shared" si="19"/>
        <v>540</v>
      </c>
      <c r="Y66" s="18">
        <f t="shared" si="91"/>
        <v>0</v>
      </c>
      <c r="Z66" s="18">
        <f t="shared" si="91"/>
        <v>0</v>
      </c>
      <c r="AA66" s="18">
        <f t="shared" si="91"/>
        <v>0</v>
      </c>
      <c r="AB66" s="18">
        <f t="shared" si="6"/>
        <v>540</v>
      </c>
      <c r="AC66" s="18">
        <f t="shared" si="7"/>
        <v>540</v>
      </c>
      <c r="AD66" s="18">
        <f t="shared" si="8"/>
        <v>540</v>
      </c>
      <c r="AE66" s="18">
        <f t="shared" si="91"/>
        <v>0</v>
      </c>
      <c r="AF66" s="31"/>
      <c r="AG66" s="22"/>
      <c r="AH66" s="2"/>
    </row>
    <row r="67" spans="1:34" x14ac:dyDescent="0.25">
      <c r="A67" s="36" t="s">
        <v>23</v>
      </c>
      <c r="B67" s="32">
        <v>620</v>
      </c>
      <c r="C67" s="36" t="s">
        <v>24</v>
      </c>
      <c r="D67" s="36" t="s">
        <v>5</v>
      </c>
      <c r="E67" s="14" t="s">
        <v>563</v>
      </c>
      <c r="F67" s="18">
        <v>540</v>
      </c>
      <c r="G67" s="18">
        <v>540</v>
      </c>
      <c r="H67" s="18">
        <v>540</v>
      </c>
      <c r="I67" s="18"/>
      <c r="J67" s="18"/>
      <c r="K67" s="18"/>
      <c r="L67" s="18">
        <f t="shared" si="10"/>
        <v>540</v>
      </c>
      <c r="M67" s="18">
        <f t="shared" si="11"/>
        <v>540</v>
      </c>
      <c r="N67" s="18">
        <f t="shared" si="12"/>
        <v>540</v>
      </c>
      <c r="O67" s="18"/>
      <c r="P67" s="18"/>
      <c r="Q67" s="18"/>
      <c r="R67" s="18">
        <f t="shared" si="14"/>
        <v>540</v>
      </c>
      <c r="S67" s="18">
        <f t="shared" si="15"/>
        <v>540</v>
      </c>
      <c r="T67" s="18">
        <f t="shared" si="16"/>
        <v>540</v>
      </c>
      <c r="U67" s="18"/>
      <c r="V67" s="18">
        <f t="shared" si="17"/>
        <v>540</v>
      </c>
      <c r="W67" s="18">
        <f t="shared" si="18"/>
        <v>540</v>
      </c>
      <c r="X67" s="18">
        <f t="shared" si="19"/>
        <v>540</v>
      </c>
      <c r="Y67" s="18"/>
      <c r="Z67" s="18"/>
      <c r="AA67" s="18"/>
      <c r="AB67" s="18">
        <f t="shared" si="6"/>
        <v>540</v>
      </c>
      <c r="AC67" s="18">
        <f t="shared" si="7"/>
        <v>540</v>
      </c>
      <c r="AD67" s="18">
        <f t="shared" si="8"/>
        <v>540</v>
      </c>
      <c r="AE67" s="18"/>
      <c r="AF67" s="31"/>
      <c r="AG67" s="22"/>
      <c r="AH67" s="2"/>
    </row>
    <row r="68" spans="1:34" ht="47.25" x14ac:dyDescent="0.25">
      <c r="A68" s="36" t="s">
        <v>23</v>
      </c>
      <c r="B68" s="32">
        <v>630</v>
      </c>
      <c r="C68" s="36"/>
      <c r="D68" s="36"/>
      <c r="E68" s="14" t="s">
        <v>597</v>
      </c>
      <c r="F68" s="18">
        <f t="shared" ref="F68:K68" si="92">F69</f>
        <v>1258.7</v>
      </c>
      <c r="G68" s="18">
        <f t="shared" si="92"/>
        <v>1258.7</v>
      </c>
      <c r="H68" s="18">
        <f t="shared" si="92"/>
        <v>1258.7</v>
      </c>
      <c r="I68" s="18">
        <f t="shared" si="92"/>
        <v>0</v>
      </c>
      <c r="J68" s="18">
        <f t="shared" si="92"/>
        <v>0</v>
      </c>
      <c r="K68" s="18">
        <f t="shared" si="92"/>
        <v>0</v>
      </c>
      <c r="L68" s="18">
        <f t="shared" si="10"/>
        <v>1258.7</v>
      </c>
      <c r="M68" s="18">
        <f t="shared" si="11"/>
        <v>1258.7</v>
      </c>
      <c r="N68" s="18">
        <f t="shared" si="12"/>
        <v>1258.7</v>
      </c>
      <c r="O68" s="18">
        <f t="shared" ref="O68:Q68" si="93">O69</f>
        <v>0</v>
      </c>
      <c r="P68" s="18">
        <f t="shared" si="93"/>
        <v>0</v>
      </c>
      <c r="Q68" s="18">
        <f t="shared" si="93"/>
        <v>0</v>
      </c>
      <c r="R68" s="18">
        <f t="shared" si="14"/>
        <v>1258.7</v>
      </c>
      <c r="S68" s="18">
        <f t="shared" si="15"/>
        <v>1258.7</v>
      </c>
      <c r="T68" s="18">
        <f t="shared" si="16"/>
        <v>1258.7</v>
      </c>
      <c r="U68" s="18">
        <f t="shared" ref="U68:AE68" si="94">U69</f>
        <v>0</v>
      </c>
      <c r="V68" s="18">
        <f t="shared" si="17"/>
        <v>1258.7</v>
      </c>
      <c r="W68" s="18">
        <f t="shared" si="18"/>
        <v>1258.7</v>
      </c>
      <c r="X68" s="18">
        <f t="shared" si="19"/>
        <v>1258.7</v>
      </c>
      <c r="Y68" s="18">
        <f t="shared" si="94"/>
        <v>0</v>
      </c>
      <c r="Z68" s="18">
        <f t="shared" si="94"/>
        <v>0</v>
      </c>
      <c r="AA68" s="18">
        <f t="shared" si="94"/>
        <v>0</v>
      </c>
      <c r="AB68" s="18">
        <f t="shared" si="6"/>
        <v>1258.7</v>
      </c>
      <c r="AC68" s="18">
        <f t="shared" si="7"/>
        <v>1258.7</v>
      </c>
      <c r="AD68" s="18">
        <f t="shared" si="8"/>
        <v>1258.7</v>
      </c>
      <c r="AE68" s="18">
        <f t="shared" si="94"/>
        <v>0</v>
      </c>
      <c r="AF68" s="31"/>
      <c r="AG68" s="22"/>
      <c r="AH68" s="2"/>
    </row>
    <row r="69" spans="1:34" x14ac:dyDescent="0.25">
      <c r="A69" s="36" t="s">
        <v>23</v>
      </c>
      <c r="B69" s="32">
        <v>630</v>
      </c>
      <c r="C69" s="36" t="s">
        <v>5</v>
      </c>
      <c r="D69" s="36" t="s">
        <v>6</v>
      </c>
      <c r="E69" s="14" t="s">
        <v>543</v>
      </c>
      <c r="F69" s="18">
        <v>1258.7</v>
      </c>
      <c r="G69" s="18">
        <v>1258.7</v>
      </c>
      <c r="H69" s="18">
        <v>1258.7</v>
      </c>
      <c r="I69" s="18"/>
      <c r="J69" s="18"/>
      <c r="K69" s="18"/>
      <c r="L69" s="18">
        <f t="shared" si="10"/>
        <v>1258.7</v>
      </c>
      <c r="M69" s="18">
        <f t="shared" si="11"/>
        <v>1258.7</v>
      </c>
      <c r="N69" s="18">
        <f t="shared" si="12"/>
        <v>1258.7</v>
      </c>
      <c r="O69" s="18"/>
      <c r="P69" s="18"/>
      <c r="Q69" s="18"/>
      <c r="R69" s="18">
        <f t="shared" si="14"/>
        <v>1258.7</v>
      </c>
      <c r="S69" s="18">
        <f t="shared" si="15"/>
        <v>1258.7</v>
      </c>
      <c r="T69" s="18">
        <f t="shared" si="16"/>
        <v>1258.7</v>
      </c>
      <c r="U69" s="18"/>
      <c r="V69" s="18">
        <f t="shared" si="17"/>
        <v>1258.7</v>
      </c>
      <c r="W69" s="18">
        <f t="shared" si="18"/>
        <v>1258.7</v>
      </c>
      <c r="X69" s="18">
        <f t="shared" si="19"/>
        <v>1258.7</v>
      </c>
      <c r="Y69" s="18"/>
      <c r="Z69" s="18"/>
      <c r="AA69" s="18"/>
      <c r="AB69" s="18">
        <f t="shared" si="6"/>
        <v>1258.7</v>
      </c>
      <c r="AC69" s="18">
        <f t="shared" si="7"/>
        <v>1258.7</v>
      </c>
      <c r="AD69" s="18">
        <f t="shared" si="8"/>
        <v>1258.7</v>
      </c>
      <c r="AE69" s="18"/>
      <c r="AF69" s="31"/>
      <c r="AG69" s="22"/>
      <c r="AH69" s="2"/>
    </row>
    <row r="70" spans="1:34" ht="78.75" x14ac:dyDescent="0.25">
      <c r="A70" s="36" t="s">
        <v>27</v>
      </c>
      <c r="B70" s="32"/>
      <c r="C70" s="36"/>
      <c r="D70" s="36"/>
      <c r="E70" s="14" t="s">
        <v>634</v>
      </c>
      <c r="F70" s="18">
        <f t="shared" ref="F70:K70" si="95">F71+F75</f>
        <v>8310</v>
      </c>
      <c r="G70" s="18">
        <f t="shared" si="95"/>
        <v>8310</v>
      </c>
      <c r="H70" s="18">
        <f t="shared" si="95"/>
        <v>8310</v>
      </c>
      <c r="I70" s="18">
        <f t="shared" si="95"/>
        <v>0</v>
      </c>
      <c r="J70" s="18">
        <f t="shared" si="95"/>
        <v>0</v>
      </c>
      <c r="K70" s="18">
        <f t="shared" si="95"/>
        <v>0</v>
      </c>
      <c r="L70" s="18">
        <f t="shared" si="10"/>
        <v>8310</v>
      </c>
      <c r="M70" s="18">
        <f t="shared" si="11"/>
        <v>8310</v>
      </c>
      <c r="N70" s="18">
        <f t="shared" si="12"/>
        <v>8310</v>
      </c>
      <c r="O70" s="18">
        <f t="shared" ref="O70:Q70" si="96">O71+O75</f>
        <v>0</v>
      </c>
      <c r="P70" s="18">
        <f t="shared" si="96"/>
        <v>0</v>
      </c>
      <c r="Q70" s="18">
        <f t="shared" si="96"/>
        <v>0</v>
      </c>
      <c r="R70" s="18">
        <f t="shared" si="14"/>
        <v>8310</v>
      </c>
      <c r="S70" s="18">
        <f t="shared" si="15"/>
        <v>8310</v>
      </c>
      <c r="T70" s="18">
        <f t="shared" si="16"/>
        <v>8310</v>
      </c>
      <c r="U70" s="18">
        <f t="shared" ref="U70:AE70" si="97">U71+U75</f>
        <v>0</v>
      </c>
      <c r="V70" s="18">
        <f t="shared" si="17"/>
        <v>8310</v>
      </c>
      <c r="W70" s="18">
        <f t="shared" si="18"/>
        <v>8310</v>
      </c>
      <c r="X70" s="18">
        <f t="shared" si="19"/>
        <v>8310</v>
      </c>
      <c r="Y70" s="18">
        <f t="shared" ref="Y70:AA70" si="98">Y71+Y75</f>
        <v>0</v>
      </c>
      <c r="Z70" s="18">
        <f t="shared" si="98"/>
        <v>0</v>
      </c>
      <c r="AA70" s="18">
        <f t="shared" si="98"/>
        <v>0</v>
      </c>
      <c r="AB70" s="18">
        <f t="shared" si="6"/>
        <v>8310</v>
      </c>
      <c r="AC70" s="18">
        <f t="shared" si="7"/>
        <v>8310</v>
      </c>
      <c r="AD70" s="18">
        <f t="shared" si="8"/>
        <v>8310</v>
      </c>
      <c r="AE70" s="18">
        <f t="shared" si="97"/>
        <v>0</v>
      </c>
      <c r="AF70" s="31"/>
      <c r="AG70" s="22"/>
      <c r="AH70" s="2"/>
    </row>
    <row r="71" spans="1:34" ht="47.25" x14ac:dyDescent="0.25">
      <c r="A71" s="36" t="s">
        <v>27</v>
      </c>
      <c r="B71" s="32">
        <v>200</v>
      </c>
      <c r="C71" s="36"/>
      <c r="D71" s="36"/>
      <c r="E71" s="14" t="s">
        <v>578</v>
      </c>
      <c r="F71" s="18">
        <f t="shared" ref="F71:K71" si="99">F72</f>
        <v>1790</v>
      </c>
      <c r="G71" s="18">
        <f t="shared" si="99"/>
        <v>1790</v>
      </c>
      <c r="H71" s="18">
        <f t="shared" si="99"/>
        <v>1790</v>
      </c>
      <c r="I71" s="18">
        <f t="shared" si="99"/>
        <v>0</v>
      </c>
      <c r="J71" s="18">
        <f t="shared" si="99"/>
        <v>0</v>
      </c>
      <c r="K71" s="18">
        <f t="shared" si="99"/>
        <v>0</v>
      </c>
      <c r="L71" s="18">
        <f t="shared" si="10"/>
        <v>1790</v>
      </c>
      <c r="M71" s="18">
        <f t="shared" si="11"/>
        <v>1790</v>
      </c>
      <c r="N71" s="18">
        <f t="shared" si="12"/>
        <v>1790</v>
      </c>
      <c r="O71" s="18">
        <f t="shared" ref="O71:Q71" si="100">O72</f>
        <v>0</v>
      </c>
      <c r="P71" s="18">
        <f t="shared" si="100"/>
        <v>0</v>
      </c>
      <c r="Q71" s="18">
        <f t="shared" si="100"/>
        <v>0</v>
      </c>
      <c r="R71" s="18">
        <f t="shared" si="14"/>
        <v>1790</v>
      </c>
      <c r="S71" s="18">
        <f t="shared" si="15"/>
        <v>1790</v>
      </c>
      <c r="T71" s="18">
        <f t="shared" si="16"/>
        <v>1790</v>
      </c>
      <c r="U71" s="18">
        <f t="shared" ref="U71:AE71" si="101">U72</f>
        <v>0</v>
      </c>
      <c r="V71" s="18">
        <f t="shared" si="17"/>
        <v>1790</v>
      </c>
      <c r="W71" s="18">
        <f t="shared" si="18"/>
        <v>1790</v>
      </c>
      <c r="X71" s="18">
        <f t="shared" si="19"/>
        <v>1790</v>
      </c>
      <c r="Y71" s="18">
        <f t="shared" si="101"/>
        <v>0</v>
      </c>
      <c r="Z71" s="18">
        <f t="shared" si="101"/>
        <v>0</v>
      </c>
      <c r="AA71" s="18">
        <f t="shared" si="101"/>
        <v>0</v>
      </c>
      <c r="AB71" s="18">
        <f t="shared" si="6"/>
        <v>1790</v>
      </c>
      <c r="AC71" s="18">
        <f t="shared" si="7"/>
        <v>1790</v>
      </c>
      <c r="AD71" s="18">
        <f t="shared" si="8"/>
        <v>1790</v>
      </c>
      <c r="AE71" s="18">
        <f t="shared" si="101"/>
        <v>0</v>
      </c>
      <c r="AF71" s="31"/>
      <c r="AG71" s="22"/>
      <c r="AH71" s="2"/>
    </row>
    <row r="72" spans="1:34" ht="47.25" x14ac:dyDescent="0.25">
      <c r="A72" s="36" t="s">
        <v>27</v>
      </c>
      <c r="B72" s="32">
        <v>240</v>
      </c>
      <c r="C72" s="36"/>
      <c r="D72" s="36"/>
      <c r="E72" s="14" t="s">
        <v>586</v>
      </c>
      <c r="F72" s="18">
        <f t="shared" ref="F72:K72" si="102">F73+F74</f>
        <v>1790</v>
      </c>
      <c r="G72" s="18">
        <f t="shared" si="102"/>
        <v>1790</v>
      </c>
      <c r="H72" s="18">
        <f t="shared" si="102"/>
        <v>1790</v>
      </c>
      <c r="I72" s="18">
        <f t="shared" si="102"/>
        <v>0</v>
      </c>
      <c r="J72" s="18">
        <f t="shared" si="102"/>
        <v>0</v>
      </c>
      <c r="K72" s="18">
        <f t="shared" si="102"/>
        <v>0</v>
      </c>
      <c r="L72" s="18">
        <f t="shared" si="10"/>
        <v>1790</v>
      </c>
      <c r="M72" s="18">
        <f t="shared" si="11"/>
        <v>1790</v>
      </c>
      <c r="N72" s="18">
        <f t="shared" si="12"/>
        <v>1790</v>
      </c>
      <c r="O72" s="18">
        <f t="shared" ref="O72:Q72" si="103">O73+O74</f>
        <v>0</v>
      </c>
      <c r="P72" s="18">
        <f t="shared" si="103"/>
        <v>0</v>
      </c>
      <c r="Q72" s="18">
        <f t="shared" si="103"/>
        <v>0</v>
      </c>
      <c r="R72" s="18">
        <f t="shared" si="14"/>
        <v>1790</v>
      </c>
      <c r="S72" s="18">
        <f t="shared" si="15"/>
        <v>1790</v>
      </c>
      <c r="T72" s="18">
        <f t="shared" si="16"/>
        <v>1790</v>
      </c>
      <c r="U72" s="18">
        <f t="shared" ref="U72:AE72" si="104">U73+U74</f>
        <v>0</v>
      </c>
      <c r="V72" s="18">
        <f t="shared" si="17"/>
        <v>1790</v>
      </c>
      <c r="W72" s="18">
        <f t="shared" si="18"/>
        <v>1790</v>
      </c>
      <c r="X72" s="18">
        <f t="shared" si="19"/>
        <v>1790</v>
      </c>
      <c r="Y72" s="18">
        <f t="shared" ref="Y72:AA72" si="105">Y73+Y74</f>
        <v>0</v>
      </c>
      <c r="Z72" s="18">
        <f t="shared" si="105"/>
        <v>0</v>
      </c>
      <c r="AA72" s="18">
        <f t="shared" si="105"/>
        <v>0</v>
      </c>
      <c r="AB72" s="18">
        <f t="shared" si="6"/>
        <v>1790</v>
      </c>
      <c r="AC72" s="18">
        <f t="shared" si="7"/>
        <v>1790</v>
      </c>
      <c r="AD72" s="18">
        <f t="shared" si="8"/>
        <v>1790</v>
      </c>
      <c r="AE72" s="18">
        <f t="shared" si="104"/>
        <v>0</v>
      </c>
      <c r="AF72" s="31"/>
      <c r="AG72" s="22"/>
      <c r="AH72" s="2"/>
    </row>
    <row r="73" spans="1:34" x14ac:dyDescent="0.25">
      <c r="A73" s="36" t="s">
        <v>27</v>
      </c>
      <c r="B73" s="32">
        <v>240</v>
      </c>
      <c r="C73" s="36" t="s">
        <v>5</v>
      </c>
      <c r="D73" s="36" t="s">
        <v>6</v>
      </c>
      <c r="E73" s="14" t="s">
        <v>543</v>
      </c>
      <c r="F73" s="18">
        <v>1240</v>
      </c>
      <c r="G73" s="18">
        <v>1240</v>
      </c>
      <c r="H73" s="18">
        <v>1240</v>
      </c>
      <c r="I73" s="18"/>
      <c r="J73" s="18"/>
      <c r="K73" s="18"/>
      <c r="L73" s="18">
        <f t="shared" si="10"/>
        <v>1240</v>
      </c>
      <c r="M73" s="18">
        <f t="shared" si="11"/>
        <v>1240</v>
      </c>
      <c r="N73" s="18">
        <f t="shared" si="12"/>
        <v>1240</v>
      </c>
      <c r="O73" s="18"/>
      <c r="P73" s="18"/>
      <c r="Q73" s="18"/>
      <c r="R73" s="18">
        <f t="shared" si="14"/>
        <v>1240</v>
      </c>
      <c r="S73" s="18">
        <f t="shared" si="15"/>
        <v>1240</v>
      </c>
      <c r="T73" s="18">
        <f t="shared" si="16"/>
        <v>1240</v>
      </c>
      <c r="U73" s="18"/>
      <c r="V73" s="18">
        <f t="shared" si="17"/>
        <v>1240</v>
      </c>
      <c r="W73" s="18">
        <f t="shared" si="18"/>
        <v>1240</v>
      </c>
      <c r="X73" s="18">
        <f t="shared" si="19"/>
        <v>1240</v>
      </c>
      <c r="Y73" s="18"/>
      <c r="Z73" s="18"/>
      <c r="AA73" s="18"/>
      <c r="AB73" s="18">
        <f t="shared" si="6"/>
        <v>1240</v>
      </c>
      <c r="AC73" s="18">
        <f t="shared" si="7"/>
        <v>1240</v>
      </c>
      <c r="AD73" s="18">
        <f t="shared" si="8"/>
        <v>1240</v>
      </c>
      <c r="AE73" s="18"/>
      <c r="AF73" s="31"/>
      <c r="AG73" s="22"/>
      <c r="AH73" s="2"/>
    </row>
    <row r="74" spans="1:34" x14ac:dyDescent="0.25">
      <c r="A74" s="36" t="s">
        <v>27</v>
      </c>
      <c r="B74" s="32">
        <v>240</v>
      </c>
      <c r="C74" s="36" t="s">
        <v>24</v>
      </c>
      <c r="D74" s="36" t="s">
        <v>5</v>
      </c>
      <c r="E74" s="14" t="s">
        <v>563</v>
      </c>
      <c r="F74" s="18">
        <v>550</v>
      </c>
      <c r="G74" s="18">
        <v>550</v>
      </c>
      <c r="H74" s="18">
        <v>550</v>
      </c>
      <c r="I74" s="18"/>
      <c r="J74" s="18"/>
      <c r="K74" s="18"/>
      <c r="L74" s="18">
        <f t="shared" si="10"/>
        <v>550</v>
      </c>
      <c r="M74" s="18">
        <f t="shared" si="11"/>
        <v>550</v>
      </c>
      <c r="N74" s="18">
        <f t="shared" si="12"/>
        <v>550</v>
      </c>
      <c r="O74" s="18"/>
      <c r="P74" s="18"/>
      <c r="Q74" s="18"/>
      <c r="R74" s="18">
        <f t="shared" si="14"/>
        <v>550</v>
      </c>
      <c r="S74" s="18">
        <f t="shared" si="15"/>
        <v>550</v>
      </c>
      <c r="T74" s="18">
        <f t="shared" si="16"/>
        <v>550</v>
      </c>
      <c r="U74" s="18"/>
      <c r="V74" s="18">
        <f t="shared" si="17"/>
        <v>550</v>
      </c>
      <c r="W74" s="18">
        <f t="shared" si="18"/>
        <v>550</v>
      </c>
      <c r="X74" s="18">
        <f t="shared" si="19"/>
        <v>550</v>
      </c>
      <c r="Y74" s="18"/>
      <c r="Z74" s="18"/>
      <c r="AA74" s="18"/>
      <c r="AB74" s="18">
        <f t="shared" si="6"/>
        <v>550</v>
      </c>
      <c r="AC74" s="18">
        <f t="shared" si="7"/>
        <v>550</v>
      </c>
      <c r="AD74" s="18">
        <f t="shared" si="8"/>
        <v>550</v>
      </c>
      <c r="AE74" s="18"/>
      <c r="AF74" s="31"/>
      <c r="AG74" s="22"/>
      <c r="AH74" s="2"/>
    </row>
    <row r="75" spans="1:34" ht="47.25" x14ac:dyDescent="0.25">
      <c r="A75" s="36" t="s">
        <v>27</v>
      </c>
      <c r="B75" s="32">
        <v>600</v>
      </c>
      <c r="C75" s="36"/>
      <c r="D75" s="36"/>
      <c r="E75" s="14" t="s">
        <v>581</v>
      </c>
      <c r="F75" s="18">
        <f t="shared" ref="F75:K75" si="106">F76+F79+F82</f>
        <v>6520</v>
      </c>
      <c r="G75" s="18">
        <f t="shared" si="106"/>
        <v>6520</v>
      </c>
      <c r="H75" s="18">
        <f t="shared" si="106"/>
        <v>6520</v>
      </c>
      <c r="I75" s="18">
        <f t="shared" si="106"/>
        <v>0</v>
      </c>
      <c r="J75" s="18">
        <f t="shared" si="106"/>
        <v>0</v>
      </c>
      <c r="K75" s="18">
        <f t="shared" si="106"/>
        <v>0</v>
      </c>
      <c r="L75" s="18">
        <f t="shared" si="10"/>
        <v>6520</v>
      </c>
      <c r="M75" s="18">
        <f t="shared" si="11"/>
        <v>6520</v>
      </c>
      <c r="N75" s="18">
        <f t="shared" si="12"/>
        <v>6520</v>
      </c>
      <c r="O75" s="18">
        <f t="shared" ref="O75:Q75" si="107">O76+O79+O82</f>
        <v>0</v>
      </c>
      <c r="P75" s="18">
        <f t="shared" si="107"/>
        <v>0</v>
      </c>
      <c r="Q75" s="18">
        <f t="shared" si="107"/>
        <v>0</v>
      </c>
      <c r="R75" s="18">
        <f t="shared" si="14"/>
        <v>6520</v>
      </c>
      <c r="S75" s="18">
        <f t="shared" si="15"/>
        <v>6520</v>
      </c>
      <c r="T75" s="18">
        <f t="shared" si="16"/>
        <v>6520</v>
      </c>
      <c r="U75" s="18">
        <f t="shared" ref="U75:AE75" si="108">U76+U79+U82</f>
        <v>0</v>
      </c>
      <c r="V75" s="18">
        <f t="shared" si="17"/>
        <v>6520</v>
      </c>
      <c r="W75" s="18">
        <f t="shared" si="18"/>
        <v>6520</v>
      </c>
      <c r="X75" s="18">
        <f t="shared" si="19"/>
        <v>6520</v>
      </c>
      <c r="Y75" s="18">
        <f t="shared" ref="Y75:AA75" si="109">Y76+Y79+Y82</f>
        <v>0</v>
      </c>
      <c r="Z75" s="18">
        <f t="shared" si="109"/>
        <v>0</v>
      </c>
      <c r="AA75" s="18">
        <f t="shared" si="109"/>
        <v>0</v>
      </c>
      <c r="AB75" s="18">
        <f t="shared" si="6"/>
        <v>6520</v>
      </c>
      <c r="AC75" s="18">
        <f t="shared" si="7"/>
        <v>6520</v>
      </c>
      <c r="AD75" s="18">
        <f t="shared" si="8"/>
        <v>6520</v>
      </c>
      <c r="AE75" s="18">
        <f t="shared" si="108"/>
        <v>0</v>
      </c>
      <c r="AF75" s="31"/>
      <c r="AG75" s="22"/>
      <c r="AH75" s="2"/>
    </row>
    <row r="76" spans="1:34" x14ac:dyDescent="0.25">
      <c r="A76" s="36" t="s">
        <v>27</v>
      </c>
      <c r="B76" s="32">
        <v>610</v>
      </c>
      <c r="C76" s="36"/>
      <c r="D76" s="36"/>
      <c r="E76" s="14" t="s">
        <v>595</v>
      </c>
      <c r="F76" s="18">
        <f t="shared" ref="F76:K76" si="110">F77+F78</f>
        <v>543</v>
      </c>
      <c r="G76" s="18">
        <f t="shared" si="110"/>
        <v>543</v>
      </c>
      <c r="H76" s="18">
        <f t="shared" si="110"/>
        <v>543</v>
      </c>
      <c r="I76" s="18">
        <f t="shared" si="110"/>
        <v>0</v>
      </c>
      <c r="J76" s="18">
        <f t="shared" si="110"/>
        <v>0</v>
      </c>
      <c r="K76" s="18">
        <f t="shared" si="110"/>
        <v>0</v>
      </c>
      <c r="L76" s="18">
        <f t="shared" si="10"/>
        <v>543</v>
      </c>
      <c r="M76" s="18">
        <f t="shared" si="11"/>
        <v>543</v>
      </c>
      <c r="N76" s="18">
        <f t="shared" si="12"/>
        <v>543</v>
      </c>
      <c r="O76" s="18">
        <f t="shared" ref="O76:Q76" si="111">O77+O78</f>
        <v>0</v>
      </c>
      <c r="P76" s="18">
        <f t="shared" si="111"/>
        <v>0</v>
      </c>
      <c r="Q76" s="18">
        <f t="shared" si="111"/>
        <v>0</v>
      </c>
      <c r="R76" s="18">
        <f t="shared" si="14"/>
        <v>543</v>
      </c>
      <c r="S76" s="18">
        <f t="shared" si="15"/>
        <v>543</v>
      </c>
      <c r="T76" s="18">
        <f t="shared" si="16"/>
        <v>543</v>
      </c>
      <c r="U76" s="18">
        <f t="shared" ref="U76:AE76" si="112">U77+U78</f>
        <v>0</v>
      </c>
      <c r="V76" s="18">
        <f t="shared" si="17"/>
        <v>543</v>
      </c>
      <c r="W76" s="18">
        <f t="shared" si="18"/>
        <v>543</v>
      </c>
      <c r="X76" s="18">
        <f t="shared" si="19"/>
        <v>543</v>
      </c>
      <c r="Y76" s="18">
        <f t="shared" ref="Y76:AA76" si="113">Y77+Y78</f>
        <v>0</v>
      </c>
      <c r="Z76" s="18">
        <f t="shared" si="113"/>
        <v>0</v>
      </c>
      <c r="AA76" s="18">
        <f t="shared" si="113"/>
        <v>0</v>
      </c>
      <c r="AB76" s="18">
        <f t="shared" si="6"/>
        <v>543</v>
      </c>
      <c r="AC76" s="18">
        <f t="shared" si="7"/>
        <v>543</v>
      </c>
      <c r="AD76" s="18">
        <f t="shared" si="8"/>
        <v>543</v>
      </c>
      <c r="AE76" s="18">
        <f t="shared" si="112"/>
        <v>0</v>
      </c>
      <c r="AF76" s="31"/>
      <c r="AG76" s="22"/>
      <c r="AH76" s="2"/>
    </row>
    <row r="77" spans="1:34" x14ac:dyDescent="0.25">
      <c r="A77" s="36" t="s">
        <v>27</v>
      </c>
      <c r="B77" s="32">
        <v>610</v>
      </c>
      <c r="C77" s="36" t="s">
        <v>28</v>
      </c>
      <c r="D77" s="36" t="s">
        <v>30</v>
      </c>
      <c r="E77" s="14" t="s">
        <v>562</v>
      </c>
      <c r="F77" s="18">
        <v>200</v>
      </c>
      <c r="G77" s="18">
        <v>200</v>
      </c>
      <c r="H77" s="18">
        <v>200</v>
      </c>
      <c r="I77" s="18"/>
      <c r="J77" s="18"/>
      <c r="K77" s="18"/>
      <c r="L77" s="18">
        <f t="shared" si="10"/>
        <v>200</v>
      </c>
      <c r="M77" s="18">
        <f t="shared" si="11"/>
        <v>200</v>
      </c>
      <c r="N77" s="18">
        <f t="shared" si="12"/>
        <v>200</v>
      </c>
      <c r="O77" s="18"/>
      <c r="P77" s="18"/>
      <c r="Q77" s="18"/>
      <c r="R77" s="18">
        <f t="shared" si="14"/>
        <v>200</v>
      </c>
      <c r="S77" s="18">
        <f t="shared" si="15"/>
        <v>200</v>
      </c>
      <c r="T77" s="18">
        <f t="shared" si="16"/>
        <v>200</v>
      </c>
      <c r="U77" s="18"/>
      <c r="V77" s="18">
        <f t="shared" si="17"/>
        <v>200</v>
      </c>
      <c r="W77" s="18">
        <f t="shared" si="18"/>
        <v>200</v>
      </c>
      <c r="X77" s="18">
        <f t="shared" si="19"/>
        <v>200</v>
      </c>
      <c r="Y77" s="18"/>
      <c r="Z77" s="18"/>
      <c r="AA77" s="18"/>
      <c r="AB77" s="18">
        <f t="shared" si="6"/>
        <v>200</v>
      </c>
      <c r="AC77" s="18">
        <f t="shared" si="7"/>
        <v>200</v>
      </c>
      <c r="AD77" s="18">
        <f t="shared" si="8"/>
        <v>200</v>
      </c>
      <c r="AE77" s="18"/>
      <c r="AF77" s="31"/>
      <c r="AG77" s="22"/>
      <c r="AH77" s="2"/>
    </row>
    <row r="78" spans="1:34" x14ac:dyDescent="0.25">
      <c r="A78" s="36" t="s">
        <v>27</v>
      </c>
      <c r="B78" s="32">
        <v>610</v>
      </c>
      <c r="C78" s="36" t="s">
        <v>24</v>
      </c>
      <c r="D78" s="36" t="s">
        <v>5</v>
      </c>
      <c r="E78" s="14" t="s">
        <v>563</v>
      </c>
      <c r="F78" s="18">
        <v>343</v>
      </c>
      <c r="G78" s="18">
        <v>343</v>
      </c>
      <c r="H78" s="18">
        <v>343</v>
      </c>
      <c r="I78" s="18"/>
      <c r="J78" s="18"/>
      <c r="K78" s="18"/>
      <c r="L78" s="18">
        <f t="shared" si="10"/>
        <v>343</v>
      </c>
      <c r="M78" s="18">
        <f t="shared" si="11"/>
        <v>343</v>
      </c>
      <c r="N78" s="18">
        <f t="shared" si="12"/>
        <v>343</v>
      </c>
      <c r="O78" s="18"/>
      <c r="P78" s="18"/>
      <c r="Q78" s="18"/>
      <c r="R78" s="18">
        <f t="shared" si="14"/>
        <v>343</v>
      </c>
      <c r="S78" s="18">
        <f t="shared" si="15"/>
        <v>343</v>
      </c>
      <c r="T78" s="18">
        <f t="shared" si="16"/>
        <v>343</v>
      </c>
      <c r="U78" s="18"/>
      <c r="V78" s="18">
        <f t="shared" si="17"/>
        <v>343</v>
      </c>
      <c r="W78" s="18">
        <f t="shared" si="18"/>
        <v>343</v>
      </c>
      <c r="X78" s="18">
        <f t="shared" si="19"/>
        <v>343</v>
      </c>
      <c r="Y78" s="18"/>
      <c r="Z78" s="18"/>
      <c r="AA78" s="18"/>
      <c r="AB78" s="18">
        <f t="shared" si="6"/>
        <v>343</v>
      </c>
      <c r="AC78" s="18">
        <f t="shared" si="7"/>
        <v>343</v>
      </c>
      <c r="AD78" s="18">
        <f t="shared" si="8"/>
        <v>343</v>
      </c>
      <c r="AE78" s="18"/>
      <c r="AF78" s="31"/>
      <c r="AG78" s="22"/>
      <c r="AH78" s="2"/>
    </row>
    <row r="79" spans="1:34" x14ac:dyDescent="0.25">
      <c r="A79" s="36" t="s">
        <v>27</v>
      </c>
      <c r="B79" s="32">
        <v>620</v>
      </c>
      <c r="C79" s="36"/>
      <c r="D79" s="36"/>
      <c r="E79" s="14" t="s">
        <v>596</v>
      </c>
      <c r="F79" s="18">
        <f t="shared" ref="F79:K79" si="114">F80+F81</f>
        <v>2000</v>
      </c>
      <c r="G79" s="18">
        <f t="shared" si="114"/>
        <v>2000</v>
      </c>
      <c r="H79" s="18">
        <f t="shared" si="114"/>
        <v>2000</v>
      </c>
      <c r="I79" s="18">
        <f t="shared" si="114"/>
        <v>0</v>
      </c>
      <c r="J79" s="18">
        <f t="shared" si="114"/>
        <v>0</v>
      </c>
      <c r="K79" s="18">
        <f t="shared" si="114"/>
        <v>0</v>
      </c>
      <c r="L79" s="18">
        <f t="shared" si="10"/>
        <v>2000</v>
      </c>
      <c r="M79" s="18">
        <f t="shared" si="11"/>
        <v>2000</v>
      </c>
      <c r="N79" s="18">
        <f t="shared" si="12"/>
        <v>2000</v>
      </c>
      <c r="O79" s="18">
        <f t="shared" ref="O79:Q79" si="115">O80+O81</f>
        <v>0</v>
      </c>
      <c r="P79" s="18">
        <f t="shared" si="115"/>
        <v>0</v>
      </c>
      <c r="Q79" s="18">
        <f t="shared" si="115"/>
        <v>0</v>
      </c>
      <c r="R79" s="18">
        <f t="shared" si="14"/>
        <v>2000</v>
      </c>
      <c r="S79" s="18">
        <f t="shared" si="15"/>
        <v>2000</v>
      </c>
      <c r="T79" s="18">
        <f t="shared" si="16"/>
        <v>2000</v>
      </c>
      <c r="U79" s="18">
        <f t="shared" ref="U79:AE79" si="116">U80+U81</f>
        <v>0</v>
      </c>
      <c r="V79" s="18">
        <f t="shared" si="17"/>
        <v>2000</v>
      </c>
      <c r="W79" s="18">
        <f t="shared" si="18"/>
        <v>2000</v>
      </c>
      <c r="X79" s="18">
        <f t="shared" si="19"/>
        <v>2000</v>
      </c>
      <c r="Y79" s="18">
        <f t="shared" ref="Y79:AA79" si="117">Y80+Y81</f>
        <v>0</v>
      </c>
      <c r="Z79" s="18">
        <f t="shared" si="117"/>
        <v>0</v>
      </c>
      <c r="AA79" s="18">
        <f t="shared" si="117"/>
        <v>0</v>
      </c>
      <c r="AB79" s="18">
        <f t="shared" si="6"/>
        <v>2000</v>
      </c>
      <c r="AC79" s="18">
        <f t="shared" si="7"/>
        <v>2000</v>
      </c>
      <c r="AD79" s="18">
        <f t="shared" si="8"/>
        <v>2000</v>
      </c>
      <c r="AE79" s="18">
        <f t="shared" si="116"/>
        <v>0</v>
      </c>
      <c r="AF79" s="31"/>
      <c r="AG79" s="22"/>
      <c r="AH79" s="2"/>
    </row>
    <row r="80" spans="1:34" x14ac:dyDescent="0.25">
      <c r="A80" s="36" t="s">
        <v>27</v>
      </c>
      <c r="B80" s="32">
        <v>620</v>
      </c>
      <c r="C80" s="36" t="s">
        <v>28</v>
      </c>
      <c r="D80" s="36" t="s">
        <v>28</v>
      </c>
      <c r="E80" s="14" t="s">
        <v>561</v>
      </c>
      <c r="F80" s="18">
        <v>800</v>
      </c>
      <c r="G80" s="18">
        <v>800</v>
      </c>
      <c r="H80" s="18">
        <v>800</v>
      </c>
      <c r="I80" s="18"/>
      <c r="J80" s="18"/>
      <c r="K80" s="18"/>
      <c r="L80" s="18">
        <f t="shared" si="10"/>
        <v>800</v>
      </c>
      <c r="M80" s="18">
        <f t="shared" si="11"/>
        <v>800</v>
      </c>
      <c r="N80" s="18">
        <f t="shared" si="12"/>
        <v>800</v>
      </c>
      <c r="O80" s="18"/>
      <c r="P80" s="18"/>
      <c r="Q80" s="18"/>
      <c r="R80" s="18">
        <f t="shared" si="14"/>
        <v>800</v>
      </c>
      <c r="S80" s="18">
        <f t="shared" si="15"/>
        <v>800</v>
      </c>
      <c r="T80" s="18">
        <f t="shared" si="16"/>
        <v>800</v>
      </c>
      <c r="U80" s="18"/>
      <c r="V80" s="18">
        <f t="shared" si="17"/>
        <v>800</v>
      </c>
      <c r="W80" s="18">
        <f t="shared" si="18"/>
        <v>800</v>
      </c>
      <c r="X80" s="18">
        <f t="shared" si="19"/>
        <v>800</v>
      </c>
      <c r="Y80" s="18"/>
      <c r="Z80" s="18"/>
      <c r="AA80" s="18"/>
      <c r="AB80" s="18">
        <f t="shared" ref="AB80:AB143" si="118">V80+Y80</f>
        <v>800</v>
      </c>
      <c r="AC80" s="18">
        <f t="shared" ref="AC80:AC143" si="119">W80+Z80</f>
        <v>800</v>
      </c>
      <c r="AD80" s="18">
        <f t="shared" ref="AD80:AD143" si="120">X80+AA80</f>
        <v>800</v>
      </c>
      <c r="AE80" s="18"/>
      <c r="AF80" s="31"/>
      <c r="AG80" s="22"/>
      <c r="AH80" s="2"/>
    </row>
    <row r="81" spans="1:34" x14ac:dyDescent="0.25">
      <c r="A81" s="36" t="s">
        <v>27</v>
      </c>
      <c r="B81" s="32">
        <v>620</v>
      </c>
      <c r="C81" s="36" t="s">
        <v>24</v>
      </c>
      <c r="D81" s="36" t="s">
        <v>5</v>
      </c>
      <c r="E81" s="14" t="s">
        <v>563</v>
      </c>
      <c r="F81" s="18">
        <v>1200</v>
      </c>
      <c r="G81" s="18">
        <v>1200</v>
      </c>
      <c r="H81" s="18">
        <v>1200</v>
      </c>
      <c r="I81" s="18"/>
      <c r="J81" s="18"/>
      <c r="K81" s="18"/>
      <c r="L81" s="18">
        <f t="shared" ref="L81:L144" si="121">F81+I81</f>
        <v>1200</v>
      </c>
      <c r="M81" s="18">
        <f t="shared" ref="M81:M144" si="122">G81+J81</f>
        <v>1200</v>
      </c>
      <c r="N81" s="18">
        <f t="shared" ref="N81:N144" si="123">H81+K81</f>
        <v>1200</v>
      </c>
      <c r="O81" s="18"/>
      <c r="P81" s="18"/>
      <c r="Q81" s="18"/>
      <c r="R81" s="18">
        <f t="shared" ref="R81:R144" si="124">L81+O81</f>
        <v>1200</v>
      </c>
      <c r="S81" s="18">
        <f t="shared" ref="S81:S144" si="125">M81+P81</f>
        <v>1200</v>
      </c>
      <c r="T81" s="18">
        <f t="shared" ref="T81:T144" si="126">N81+Q81</f>
        <v>1200</v>
      </c>
      <c r="U81" s="18"/>
      <c r="V81" s="18">
        <f t="shared" ref="V81:V144" si="127">R81+U81</f>
        <v>1200</v>
      </c>
      <c r="W81" s="18">
        <f t="shared" ref="W81:W144" si="128">S81</f>
        <v>1200</v>
      </c>
      <c r="X81" s="18">
        <f t="shared" ref="X81:X144" si="129">T81</f>
        <v>1200</v>
      </c>
      <c r="Y81" s="18"/>
      <c r="Z81" s="18"/>
      <c r="AA81" s="18"/>
      <c r="AB81" s="18">
        <f t="shared" si="118"/>
        <v>1200</v>
      </c>
      <c r="AC81" s="18">
        <f t="shared" si="119"/>
        <v>1200</v>
      </c>
      <c r="AD81" s="18">
        <f t="shared" si="120"/>
        <v>1200</v>
      </c>
      <c r="AE81" s="18"/>
      <c r="AF81" s="31"/>
      <c r="AG81" s="22"/>
      <c r="AH81" s="2"/>
    </row>
    <row r="82" spans="1:34" ht="47.25" x14ac:dyDescent="0.25">
      <c r="A82" s="36" t="s">
        <v>27</v>
      </c>
      <c r="B82" s="32">
        <v>630</v>
      </c>
      <c r="C82" s="36"/>
      <c r="D82" s="36"/>
      <c r="E82" s="14" t="s">
        <v>597</v>
      </c>
      <c r="F82" s="18">
        <f t="shared" ref="F82:K82" si="130">F83</f>
        <v>3977</v>
      </c>
      <c r="G82" s="18">
        <f t="shared" si="130"/>
        <v>3977</v>
      </c>
      <c r="H82" s="18">
        <f t="shared" si="130"/>
        <v>3977</v>
      </c>
      <c r="I82" s="18">
        <f t="shared" si="130"/>
        <v>0</v>
      </c>
      <c r="J82" s="18">
        <f t="shared" si="130"/>
        <v>0</v>
      </c>
      <c r="K82" s="18">
        <f t="shared" si="130"/>
        <v>0</v>
      </c>
      <c r="L82" s="18">
        <f t="shared" si="121"/>
        <v>3977</v>
      </c>
      <c r="M82" s="18">
        <f t="shared" si="122"/>
        <v>3977</v>
      </c>
      <c r="N82" s="18">
        <f t="shared" si="123"/>
        <v>3977</v>
      </c>
      <c r="O82" s="18">
        <f t="shared" ref="O82:Q82" si="131">O83</f>
        <v>0</v>
      </c>
      <c r="P82" s="18">
        <f t="shared" si="131"/>
        <v>0</v>
      </c>
      <c r="Q82" s="18">
        <f t="shared" si="131"/>
        <v>0</v>
      </c>
      <c r="R82" s="18">
        <f t="shared" si="124"/>
        <v>3977</v>
      </c>
      <c r="S82" s="18">
        <f t="shared" si="125"/>
        <v>3977</v>
      </c>
      <c r="T82" s="18">
        <f t="shared" si="126"/>
        <v>3977</v>
      </c>
      <c r="U82" s="18">
        <f t="shared" ref="U82:AE82" si="132">U83</f>
        <v>0</v>
      </c>
      <c r="V82" s="18">
        <f t="shared" si="127"/>
        <v>3977</v>
      </c>
      <c r="W82" s="18">
        <f t="shared" si="128"/>
        <v>3977</v>
      </c>
      <c r="X82" s="18">
        <f t="shared" si="129"/>
        <v>3977</v>
      </c>
      <c r="Y82" s="18">
        <f t="shared" si="132"/>
        <v>0</v>
      </c>
      <c r="Z82" s="18">
        <f t="shared" si="132"/>
        <v>0</v>
      </c>
      <c r="AA82" s="18">
        <f t="shared" si="132"/>
        <v>0</v>
      </c>
      <c r="AB82" s="18">
        <f t="shared" si="118"/>
        <v>3977</v>
      </c>
      <c r="AC82" s="18">
        <f t="shared" si="119"/>
        <v>3977</v>
      </c>
      <c r="AD82" s="18">
        <f t="shared" si="120"/>
        <v>3977</v>
      </c>
      <c r="AE82" s="18">
        <f t="shared" si="132"/>
        <v>0</v>
      </c>
      <c r="AF82" s="31"/>
      <c r="AG82" s="22"/>
      <c r="AH82" s="2"/>
    </row>
    <row r="83" spans="1:34" x14ac:dyDescent="0.25">
      <c r="A83" s="36" t="s">
        <v>27</v>
      </c>
      <c r="B83" s="32">
        <v>630</v>
      </c>
      <c r="C83" s="36" t="s">
        <v>5</v>
      </c>
      <c r="D83" s="36" t="s">
        <v>6</v>
      </c>
      <c r="E83" s="14" t="s">
        <v>543</v>
      </c>
      <c r="F83" s="18">
        <v>3977</v>
      </c>
      <c r="G83" s="18">
        <v>3977</v>
      </c>
      <c r="H83" s="18">
        <v>3977</v>
      </c>
      <c r="I83" s="18"/>
      <c r="J83" s="18"/>
      <c r="K83" s="18"/>
      <c r="L83" s="18">
        <f t="shared" si="121"/>
        <v>3977</v>
      </c>
      <c r="M83" s="18">
        <f t="shared" si="122"/>
        <v>3977</v>
      </c>
      <c r="N83" s="18">
        <f t="shared" si="123"/>
        <v>3977</v>
      </c>
      <c r="O83" s="18"/>
      <c r="P83" s="18"/>
      <c r="Q83" s="18"/>
      <c r="R83" s="18">
        <f t="shared" si="124"/>
        <v>3977</v>
      </c>
      <c r="S83" s="18">
        <f t="shared" si="125"/>
        <v>3977</v>
      </c>
      <c r="T83" s="18">
        <f t="shared" si="126"/>
        <v>3977</v>
      </c>
      <c r="U83" s="18"/>
      <c r="V83" s="18">
        <f t="shared" si="127"/>
        <v>3977</v>
      </c>
      <c r="W83" s="18">
        <f t="shared" si="128"/>
        <v>3977</v>
      </c>
      <c r="X83" s="18">
        <f t="shared" si="129"/>
        <v>3977</v>
      </c>
      <c r="Y83" s="18"/>
      <c r="Z83" s="18"/>
      <c r="AA83" s="18"/>
      <c r="AB83" s="18">
        <f t="shared" si="118"/>
        <v>3977</v>
      </c>
      <c r="AC83" s="18">
        <f t="shared" si="119"/>
        <v>3977</v>
      </c>
      <c r="AD83" s="18">
        <f t="shared" si="120"/>
        <v>3977</v>
      </c>
      <c r="AE83" s="18"/>
      <c r="AF83" s="31"/>
      <c r="AG83" s="22"/>
      <c r="AH83" s="2"/>
    </row>
    <row r="84" spans="1:34" ht="47.25" x14ac:dyDescent="0.25">
      <c r="A84" s="36" t="s">
        <v>29</v>
      </c>
      <c r="B84" s="32"/>
      <c r="C84" s="36"/>
      <c r="D84" s="36"/>
      <c r="E84" s="14" t="s">
        <v>635</v>
      </c>
      <c r="F84" s="18">
        <f t="shared" ref="F84:K86" si="133">F85</f>
        <v>250</v>
      </c>
      <c r="G84" s="18">
        <f t="shared" si="133"/>
        <v>250</v>
      </c>
      <c r="H84" s="18">
        <f t="shared" si="133"/>
        <v>250</v>
      </c>
      <c r="I84" s="18">
        <f t="shared" si="133"/>
        <v>0</v>
      </c>
      <c r="J84" s="18">
        <f t="shared" si="133"/>
        <v>0</v>
      </c>
      <c r="K84" s="18">
        <f t="shared" si="133"/>
        <v>0</v>
      </c>
      <c r="L84" s="18">
        <f t="shared" si="121"/>
        <v>250</v>
      </c>
      <c r="M84" s="18">
        <f t="shared" si="122"/>
        <v>250</v>
      </c>
      <c r="N84" s="18">
        <f t="shared" si="123"/>
        <v>250</v>
      </c>
      <c r="O84" s="18">
        <f t="shared" ref="O84:Q86" si="134">O85</f>
        <v>0</v>
      </c>
      <c r="P84" s="18">
        <f t="shared" si="134"/>
        <v>0</v>
      </c>
      <c r="Q84" s="18">
        <f t="shared" si="134"/>
        <v>0</v>
      </c>
      <c r="R84" s="18">
        <f t="shared" si="124"/>
        <v>250</v>
      </c>
      <c r="S84" s="18">
        <f t="shared" si="125"/>
        <v>250</v>
      </c>
      <c r="T84" s="18">
        <f t="shared" si="126"/>
        <v>250</v>
      </c>
      <c r="U84" s="18">
        <f t="shared" ref="U84:AE86" si="135">U85</f>
        <v>0</v>
      </c>
      <c r="V84" s="18">
        <f t="shared" si="127"/>
        <v>250</v>
      </c>
      <c r="W84" s="18">
        <f t="shared" si="128"/>
        <v>250</v>
      </c>
      <c r="X84" s="18">
        <f t="shared" si="129"/>
        <v>250</v>
      </c>
      <c r="Y84" s="18">
        <f t="shared" si="135"/>
        <v>0</v>
      </c>
      <c r="Z84" s="18">
        <f t="shared" si="135"/>
        <v>0</v>
      </c>
      <c r="AA84" s="18">
        <f t="shared" si="135"/>
        <v>0</v>
      </c>
      <c r="AB84" s="18">
        <f t="shared" si="118"/>
        <v>250</v>
      </c>
      <c r="AC84" s="18">
        <f t="shared" si="119"/>
        <v>250</v>
      </c>
      <c r="AD84" s="18">
        <f t="shared" si="120"/>
        <v>250</v>
      </c>
      <c r="AE84" s="18">
        <f t="shared" si="135"/>
        <v>0</v>
      </c>
      <c r="AF84" s="31"/>
      <c r="AG84" s="22"/>
      <c r="AH84" s="2"/>
    </row>
    <row r="85" spans="1:34" ht="47.25" x14ac:dyDescent="0.25">
      <c r="A85" s="36" t="s">
        <v>29</v>
      </c>
      <c r="B85" s="32">
        <v>200</v>
      </c>
      <c r="C85" s="36"/>
      <c r="D85" s="36"/>
      <c r="E85" s="14" t="s">
        <v>578</v>
      </c>
      <c r="F85" s="18">
        <f t="shared" si="133"/>
        <v>250</v>
      </c>
      <c r="G85" s="18">
        <f t="shared" si="133"/>
        <v>250</v>
      </c>
      <c r="H85" s="18">
        <f t="shared" si="133"/>
        <v>250</v>
      </c>
      <c r="I85" s="18">
        <f t="shared" si="133"/>
        <v>0</v>
      </c>
      <c r="J85" s="18">
        <f t="shared" si="133"/>
        <v>0</v>
      </c>
      <c r="K85" s="18">
        <f t="shared" si="133"/>
        <v>0</v>
      </c>
      <c r="L85" s="18">
        <f t="shared" si="121"/>
        <v>250</v>
      </c>
      <c r="M85" s="18">
        <f t="shared" si="122"/>
        <v>250</v>
      </c>
      <c r="N85" s="18">
        <f t="shared" si="123"/>
        <v>250</v>
      </c>
      <c r="O85" s="18">
        <f t="shared" si="134"/>
        <v>0</v>
      </c>
      <c r="P85" s="18">
        <f t="shared" si="134"/>
        <v>0</v>
      </c>
      <c r="Q85" s="18">
        <f t="shared" si="134"/>
        <v>0</v>
      </c>
      <c r="R85" s="18">
        <f t="shared" si="124"/>
        <v>250</v>
      </c>
      <c r="S85" s="18">
        <f t="shared" si="125"/>
        <v>250</v>
      </c>
      <c r="T85" s="18">
        <f t="shared" si="126"/>
        <v>250</v>
      </c>
      <c r="U85" s="18">
        <f t="shared" si="135"/>
        <v>0</v>
      </c>
      <c r="V85" s="18">
        <f t="shared" si="127"/>
        <v>250</v>
      </c>
      <c r="W85" s="18">
        <f t="shared" si="128"/>
        <v>250</v>
      </c>
      <c r="X85" s="18">
        <f t="shared" si="129"/>
        <v>250</v>
      </c>
      <c r="Y85" s="18">
        <f t="shared" si="135"/>
        <v>0</v>
      </c>
      <c r="Z85" s="18">
        <f t="shared" si="135"/>
        <v>0</v>
      </c>
      <c r="AA85" s="18">
        <f t="shared" si="135"/>
        <v>0</v>
      </c>
      <c r="AB85" s="18">
        <f t="shared" si="118"/>
        <v>250</v>
      </c>
      <c r="AC85" s="18">
        <f t="shared" si="119"/>
        <v>250</v>
      </c>
      <c r="AD85" s="18">
        <f t="shared" si="120"/>
        <v>250</v>
      </c>
      <c r="AE85" s="18">
        <f t="shared" si="135"/>
        <v>0</v>
      </c>
      <c r="AF85" s="31"/>
      <c r="AG85" s="22"/>
      <c r="AH85" s="2"/>
    </row>
    <row r="86" spans="1:34" ht="47.25" x14ac:dyDescent="0.25">
      <c r="A86" s="36" t="s">
        <v>29</v>
      </c>
      <c r="B86" s="32">
        <v>240</v>
      </c>
      <c r="C86" s="36"/>
      <c r="D86" s="36"/>
      <c r="E86" s="14" t="s">
        <v>586</v>
      </c>
      <c r="F86" s="18">
        <f t="shared" si="133"/>
        <v>250</v>
      </c>
      <c r="G86" s="18">
        <f t="shared" si="133"/>
        <v>250</v>
      </c>
      <c r="H86" s="18">
        <f t="shared" si="133"/>
        <v>250</v>
      </c>
      <c r="I86" s="18">
        <f t="shared" si="133"/>
        <v>0</v>
      </c>
      <c r="J86" s="18">
        <f t="shared" si="133"/>
        <v>0</v>
      </c>
      <c r="K86" s="18">
        <f t="shared" si="133"/>
        <v>0</v>
      </c>
      <c r="L86" s="18">
        <f t="shared" si="121"/>
        <v>250</v>
      </c>
      <c r="M86" s="18">
        <f t="shared" si="122"/>
        <v>250</v>
      </c>
      <c r="N86" s="18">
        <f t="shared" si="123"/>
        <v>250</v>
      </c>
      <c r="O86" s="18">
        <f t="shared" si="134"/>
        <v>0</v>
      </c>
      <c r="P86" s="18">
        <f t="shared" si="134"/>
        <v>0</v>
      </c>
      <c r="Q86" s="18">
        <f t="shared" si="134"/>
        <v>0</v>
      </c>
      <c r="R86" s="18">
        <f t="shared" si="124"/>
        <v>250</v>
      </c>
      <c r="S86" s="18">
        <f t="shared" si="125"/>
        <v>250</v>
      </c>
      <c r="T86" s="18">
        <f t="shared" si="126"/>
        <v>250</v>
      </c>
      <c r="U86" s="18">
        <f t="shared" si="135"/>
        <v>0</v>
      </c>
      <c r="V86" s="18">
        <f t="shared" si="127"/>
        <v>250</v>
      </c>
      <c r="W86" s="18">
        <f t="shared" si="128"/>
        <v>250</v>
      </c>
      <c r="X86" s="18">
        <f t="shared" si="129"/>
        <v>250</v>
      </c>
      <c r="Y86" s="18">
        <f t="shared" si="135"/>
        <v>0</v>
      </c>
      <c r="Z86" s="18">
        <f t="shared" si="135"/>
        <v>0</v>
      </c>
      <c r="AA86" s="18">
        <f t="shared" si="135"/>
        <v>0</v>
      </c>
      <c r="AB86" s="18">
        <f t="shared" si="118"/>
        <v>250</v>
      </c>
      <c r="AC86" s="18">
        <f t="shared" si="119"/>
        <v>250</v>
      </c>
      <c r="AD86" s="18">
        <f t="shared" si="120"/>
        <v>250</v>
      </c>
      <c r="AE86" s="18">
        <f t="shared" si="135"/>
        <v>0</v>
      </c>
      <c r="AF86" s="31"/>
      <c r="AG86" s="22"/>
      <c r="AH86" s="2"/>
    </row>
    <row r="87" spans="1:34" x14ac:dyDescent="0.25">
      <c r="A87" s="36" t="s">
        <v>29</v>
      </c>
      <c r="B87" s="32">
        <v>240</v>
      </c>
      <c r="C87" s="36" t="s">
        <v>5</v>
      </c>
      <c r="D87" s="36" t="s">
        <v>6</v>
      </c>
      <c r="E87" s="14" t="s">
        <v>543</v>
      </c>
      <c r="F87" s="18">
        <v>250</v>
      </c>
      <c r="G87" s="18">
        <v>250</v>
      </c>
      <c r="H87" s="18">
        <v>250</v>
      </c>
      <c r="I87" s="18"/>
      <c r="J87" s="18"/>
      <c r="K87" s="18"/>
      <c r="L87" s="18">
        <f t="shared" si="121"/>
        <v>250</v>
      </c>
      <c r="M87" s="18">
        <f t="shared" si="122"/>
        <v>250</v>
      </c>
      <c r="N87" s="18">
        <f t="shared" si="123"/>
        <v>250</v>
      </c>
      <c r="O87" s="18"/>
      <c r="P87" s="18"/>
      <c r="Q87" s="18"/>
      <c r="R87" s="18">
        <f t="shared" si="124"/>
        <v>250</v>
      </c>
      <c r="S87" s="18">
        <f t="shared" si="125"/>
        <v>250</v>
      </c>
      <c r="T87" s="18">
        <f t="shared" si="126"/>
        <v>250</v>
      </c>
      <c r="U87" s="18"/>
      <c r="V87" s="18">
        <f t="shared" si="127"/>
        <v>250</v>
      </c>
      <c r="W87" s="18">
        <f t="shared" si="128"/>
        <v>250</v>
      </c>
      <c r="X87" s="18">
        <f t="shared" si="129"/>
        <v>250</v>
      </c>
      <c r="Y87" s="18"/>
      <c r="Z87" s="18"/>
      <c r="AA87" s="18"/>
      <c r="AB87" s="18">
        <f t="shared" si="118"/>
        <v>250</v>
      </c>
      <c r="AC87" s="18">
        <f t="shared" si="119"/>
        <v>250</v>
      </c>
      <c r="AD87" s="18">
        <f t="shared" si="120"/>
        <v>250</v>
      </c>
      <c r="AE87" s="18"/>
      <c r="AF87" s="31"/>
      <c r="AG87" s="22"/>
      <c r="AH87" s="2"/>
    </row>
    <row r="88" spans="1:34" s="8" customFormat="1" ht="31.5" x14ac:dyDescent="0.25">
      <c r="A88" s="7" t="s">
        <v>32</v>
      </c>
      <c r="B88" s="13"/>
      <c r="C88" s="7"/>
      <c r="D88" s="7"/>
      <c r="E88" s="33" t="s">
        <v>1034</v>
      </c>
      <c r="F88" s="11">
        <f>F89+F108+F167</f>
        <v>271854.10000000003</v>
      </c>
      <c r="G88" s="11">
        <f>G89+G108+G167</f>
        <v>212977.6</v>
      </c>
      <c r="H88" s="11">
        <f>H89+H108+H167</f>
        <v>179664.7</v>
      </c>
      <c r="I88" s="11">
        <f t="shared" ref="I88:K88" si="136">I89+I108+I167</f>
        <v>6926.3</v>
      </c>
      <c r="J88" s="11">
        <f t="shared" si="136"/>
        <v>0</v>
      </c>
      <c r="K88" s="11">
        <f t="shared" si="136"/>
        <v>-2117.1</v>
      </c>
      <c r="L88" s="11">
        <f t="shared" si="121"/>
        <v>278780.40000000002</v>
      </c>
      <c r="M88" s="11">
        <f t="shared" si="122"/>
        <v>212977.6</v>
      </c>
      <c r="N88" s="11">
        <f t="shared" si="123"/>
        <v>177547.6</v>
      </c>
      <c r="O88" s="11">
        <f t="shared" ref="O88:Q88" si="137">O89+O108+O167</f>
        <v>23302.324999999997</v>
      </c>
      <c r="P88" s="11">
        <f t="shared" si="137"/>
        <v>1443.1</v>
      </c>
      <c r="Q88" s="11">
        <f t="shared" si="137"/>
        <v>1443.1</v>
      </c>
      <c r="R88" s="11">
        <f t="shared" si="124"/>
        <v>302082.72500000003</v>
      </c>
      <c r="S88" s="11">
        <f t="shared" si="125"/>
        <v>214420.7</v>
      </c>
      <c r="T88" s="11">
        <f t="shared" si="126"/>
        <v>178990.7</v>
      </c>
      <c r="U88" s="11">
        <f>U89+U108+U167</f>
        <v>0</v>
      </c>
      <c r="V88" s="11">
        <f t="shared" si="127"/>
        <v>302082.72500000003</v>
      </c>
      <c r="W88" s="11">
        <f t="shared" si="128"/>
        <v>214420.7</v>
      </c>
      <c r="X88" s="11">
        <f t="shared" si="129"/>
        <v>178990.7</v>
      </c>
      <c r="Y88" s="11">
        <f t="shared" ref="Y88:AA88" si="138">Y89+Y108+Y167</f>
        <v>244.03</v>
      </c>
      <c r="Z88" s="11">
        <f t="shared" si="138"/>
        <v>0</v>
      </c>
      <c r="AA88" s="11">
        <f t="shared" si="138"/>
        <v>0</v>
      </c>
      <c r="AB88" s="11">
        <f t="shared" si="118"/>
        <v>302326.75500000006</v>
      </c>
      <c r="AC88" s="11">
        <f t="shared" si="119"/>
        <v>214420.7</v>
      </c>
      <c r="AD88" s="11">
        <f t="shared" si="120"/>
        <v>178990.7</v>
      </c>
      <c r="AE88" s="11">
        <f>AE89+AE108+AE167</f>
        <v>0</v>
      </c>
      <c r="AF88" s="21"/>
      <c r="AG88" s="24"/>
    </row>
    <row r="89" spans="1:34" s="10" customFormat="1" ht="31.5" x14ac:dyDescent="0.25">
      <c r="A89" s="9" t="s">
        <v>33</v>
      </c>
      <c r="B89" s="16"/>
      <c r="C89" s="9"/>
      <c r="D89" s="9"/>
      <c r="E89" s="15" t="s">
        <v>1035</v>
      </c>
      <c r="F89" s="17">
        <f>F90+F95+F100</f>
        <v>11001.4</v>
      </c>
      <c r="G89" s="17">
        <f t="shared" ref="G89:AE89" si="139">G90+G95+G100</f>
        <v>11001.4</v>
      </c>
      <c r="H89" s="17">
        <f t="shared" si="139"/>
        <v>11001.4</v>
      </c>
      <c r="I89" s="17">
        <f t="shared" ref="I89:K89" si="140">I90+I95+I100</f>
        <v>3500</v>
      </c>
      <c r="J89" s="17">
        <f t="shared" si="140"/>
        <v>0</v>
      </c>
      <c r="K89" s="17">
        <f t="shared" si="140"/>
        <v>0</v>
      </c>
      <c r="L89" s="17">
        <f t="shared" si="121"/>
        <v>14501.4</v>
      </c>
      <c r="M89" s="17">
        <f t="shared" si="122"/>
        <v>11001.4</v>
      </c>
      <c r="N89" s="17">
        <f t="shared" si="123"/>
        <v>11001.4</v>
      </c>
      <c r="O89" s="17">
        <f t="shared" ref="O89:Q89" si="141">O90+O95+O100</f>
        <v>1443.1</v>
      </c>
      <c r="P89" s="17">
        <f t="shared" si="141"/>
        <v>1443.1</v>
      </c>
      <c r="Q89" s="17">
        <f t="shared" si="141"/>
        <v>1443.1</v>
      </c>
      <c r="R89" s="17">
        <f t="shared" si="124"/>
        <v>15944.5</v>
      </c>
      <c r="S89" s="17">
        <f t="shared" si="125"/>
        <v>12444.5</v>
      </c>
      <c r="T89" s="17">
        <f t="shared" si="126"/>
        <v>12444.5</v>
      </c>
      <c r="U89" s="17">
        <f t="shared" ref="U89" si="142">U90+U95+U100</f>
        <v>0</v>
      </c>
      <c r="V89" s="17">
        <f t="shared" si="127"/>
        <v>15944.5</v>
      </c>
      <c r="W89" s="17">
        <f t="shared" si="128"/>
        <v>12444.5</v>
      </c>
      <c r="X89" s="17">
        <f t="shared" si="129"/>
        <v>12444.5</v>
      </c>
      <c r="Y89" s="17">
        <f t="shared" ref="Y89:AA89" si="143">Y90+Y95+Y100</f>
        <v>0</v>
      </c>
      <c r="Z89" s="17">
        <f t="shared" si="143"/>
        <v>0</v>
      </c>
      <c r="AA89" s="17">
        <f t="shared" si="143"/>
        <v>0</v>
      </c>
      <c r="AB89" s="17">
        <f t="shared" si="118"/>
        <v>15944.5</v>
      </c>
      <c r="AC89" s="17">
        <f t="shared" si="119"/>
        <v>12444.5</v>
      </c>
      <c r="AD89" s="17">
        <f t="shared" si="120"/>
        <v>12444.5</v>
      </c>
      <c r="AE89" s="17">
        <f t="shared" si="139"/>
        <v>0</v>
      </c>
      <c r="AF89" s="30"/>
      <c r="AG89" s="25"/>
    </row>
    <row r="90" spans="1:34" ht="47.25" x14ac:dyDescent="0.25">
      <c r="A90" s="36" t="s">
        <v>34</v>
      </c>
      <c r="B90" s="32"/>
      <c r="C90" s="36"/>
      <c r="D90" s="36"/>
      <c r="E90" s="14" t="s">
        <v>1036</v>
      </c>
      <c r="F90" s="18">
        <f t="shared" ref="F90:K93" si="144">F91</f>
        <v>4441.7</v>
      </c>
      <c r="G90" s="18">
        <f t="shared" si="144"/>
        <v>4441.7</v>
      </c>
      <c r="H90" s="18">
        <f t="shared" si="144"/>
        <v>4441.7</v>
      </c>
      <c r="I90" s="18">
        <f t="shared" si="144"/>
        <v>0</v>
      </c>
      <c r="J90" s="18">
        <f t="shared" si="144"/>
        <v>0</v>
      </c>
      <c r="K90" s="18">
        <f t="shared" si="144"/>
        <v>0</v>
      </c>
      <c r="L90" s="18">
        <f t="shared" si="121"/>
        <v>4441.7</v>
      </c>
      <c r="M90" s="18">
        <f t="shared" si="122"/>
        <v>4441.7</v>
      </c>
      <c r="N90" s="18">
        <f t="shared" si="123"/>
        <v>4441.7</v>
      </c>
      <c r="O90" s="18">
        <f t="shared" ref="O90:Q93" si="145">O91</f>
        <v>1443.1</v>
      </c>
      <c r="P90" s="18">
        <f t="shared" si="145"/>
        <v>1443.1</v>
      </c>
      <c r="Q90" s="18">
        <f t="shared" si="145"/>
        <v>1443.1</v>
      </c>
      <c r="R90" s="18">
        <f t="shared" si="124"/>
        <v>5884.7999999999993</v>
      </c>
      <c r="S90" s="18">
        <f t="shared" si="125"/>
        <v>5884.7999999999993</v>
      </c>
      <c r="T90" s="18">
        <f t="shared" si="126"/>
        <v>5884.7999999999993</v>
      </c>
      <c r="U90" s="18">
        <f t="shared" ref="U90:AE93" si="146">U91</f>
        <v>0</v>
      </c>
      <c r="V90" s="18">
        <f t="shared" si="127"/>
        <v>5884.7999999999993</v>
      </c>
      <c r="W90" s="18">
        <f t="shared" si="128"/>
        <v>5884.7999999999993</v>
      </c>
      <c r="X90" s="18">
        <f t="shared" si="129"/>
        <v>5884.7999999999993</v>
      </c>
      <c r="Y90" s="18">
        <f t="shared" si="146"/>
        <v>0</v>
      </c>
      <c r="Z90" s="18">
        <f t="shared" si="146"/>
        <v>0</v>
      </c>
      <c r="AA90" s="18">
        <f t="shared" si="146"/>
        <v>0</v>
      </c>
      <c r="AB90" s="18">
        <f t="shared" si="118"/>
        <v>5884.7999999999993</v>
      </c>
      <c r="AC90" s="18">
        <f t="shared" si="119"/>
        <v>5884.7999999999993</v>
      </c>
      <c r="AD90" s="18">
        <f t="shared" si="120"/>
        <v>5884.7999999999993</v>
      </c>
      <c r="AE90" s="18">
        <f t="shared" si="146"/>
        <v>0</v>
      </c>
      <c r="AF90" s="31"/>
      <c r="AG90" s="22"/>
      <c r="AH90" s="2"/>
    </row>
    <row r="91" spans="1:34" ht="47.25" x14ac:dyDescent="0.25">
      <c r="A91" s="36" t="s">
        <v>31</v>
      </c>
      <c r="B91" s="32"/>
      <c r="C91" s="36"/>
      <c r="D91" s="36"/>
      <c r="E91" s="14" t="s">
        <v>636</v>
      </c>
      <c r="F91" s="18">
        <f t="shared" si="144"/>
        <v>4441.7</v>
      </c>
      <c r="G91" s="18">
        <f t="shared" si="144"/>
        <v>4441.7</v>
      </c>
      <c r="H91" s="18">
        <f t="shared" si="144"/>
        <v>4441.7</v>
      </c>
      <c r="I91" s="18">
        <f t="shared" si="144"/>
        <v>0</v>
      </c>
      <c r="J91" s="18">
        <f t="shared" si="144"/>
        <v>0</v>
      </c>
      <c r="K91" s="18">
        <f t="shared" si="144"/>
        <v>0</v>
      </c>
      <c r="L91" s="18">
        <f t="shared" si="121"/>
        <v>4441.7</v>
      </c>
      <c r="M91" s="18">
        <f t="shared" si="122"/>
        <v>4441.7</v>
      </c>
      <c r="N91" s="18">
        <f t="shared" si="123"/>
        <v>4441.7</v>
      </c>
      <c r="O91" s="18">
        <f t="shared" si="145"/>
        <v>1443.1</v>
      </c>
      <c r="P91" s="18">
        <f t="shared" si="145"/>
        <v>1443.1</v>
      </c>
      <c r="Q91" s="18">
        <f t="shared" si="145"/>
        <v>1443.1</v>
      </c>
      <c r="R91" s="18">
        <f t="shared" si="124"/>
        <v>5884.7999999999993</v>
      </c>
      <c r="S91" s="18">
        <f t="shared" si="125"/>
        <v>5884.7999999999993</v>
      </c>
      <c r="T91" s="18">
        <f t="shared" si="126"/>
        <v>5884.7999999999993</v>
      </c>
      <c r="U91" s="18">
        <f t="shared" si="146"/>
        <v>0</v>
      </c>
      <c r="V91" s="18">
        <f t="shared" si="127"/>
        <v>5884.7999999999993</v>
      </c>
      <c r="W91" s="18">
        <f t="shared" si="128"/>
        <v>5884.7999999999993</v>
      </c>
      <c r="X91" s="18">
        <f t="shared" si="129"/>
        <v>5884.7999999999993</v>
      </c>
      <c r="Y91" s="18">
        <f t="shared" si="146"/>
        <v>0</v>
      </c>
      <c r="Z91" s="18">
        <f t="shared" si="146"/>
        <v>0</v>
      </c>
      <c r="AA91" s="18">
        <f t="shared" si="146"/>
        <v>0</v>
      </c>
      <c r="AB91" s="18">
        <f t="shared" si="118"/>
        <v>5884.7999999999993</v>
      </c>
      <c r="AC91" s="18">
        <f t="shared" si="119"/>
        <v>5884.7999999999993</v>
      </c>
      <c r="AD91" s="18">
        <f t="shared" si="120"/>
        <v>5884.7999999999993</v>
      </c>
      <c r="AE91" s="18">
        <f t="shared" si="146"/>
        <v>0</v>
      </c>
      <c r="AF91" s="31"/>
      <c r="AG91" s="22"/>
      <c r="AH91" s="2"/>
    </row>
    <row r="92" spans="1:34" ht="47.25" x14ac:dyDescent="0.25">
      <c r="A92" s="36" t="s">
        <v>31</v>
      </c>
      <c r="B92" s="32">
        <v>600</v>
      </c>
      <c r="C92" s="36"/>
      <c r="D92" s="36"/>
      <c r="E92" s="14" t="s">
        <v>581</v>
      </c>
      <c r="F92" s="18">
        <f t="shared" si="144"/>
        <v>4441.7</v>
      </c>
      <c r="G92" s="18">
        <f t="shared" si="144"/>
        <v>4441.7</v>
      </c>
      <c r="H92" s="18">
        <f t="shared" si="144"/>
        <v>4441.7</v>
      </c>
      <c r="I92" s="18">
        <f t="shared" si="144"/>
        <v>0</v>
      </c>
      <c r="J92" s="18">
        <f t="shared" si="144"/>
        <v>0</v>
      </c>
      <c r="K92" s="18">
        <f t="shared" si="144"/>
        <v>0</v>
      </c>
      <c r="L92" s="18">
        <f t="shared" si="121"/>
        <v>4441.7</v>
      </c>
      <c r="M92" s="18">
        <f t="shared" si="122"/>
        <v>4441.7</v>
      </c>
      <c r="N92" s="18">
        <f t="shared" si="123"/>
        <v>4441.7</v>
      </c>
      <c r="O92" s="18">
        <f t="shared" si="145"/>
        <v>1443.1</v>
      </c>
      <c r="P92" s="18">
        <f t="shared" si="145"/>
        <v>1443.1</v>
      </c>
      <c r="Q92" s="18">
        <f t="shared" si="145"/>
        <v>1443.1</v>
      </c>
      <c r="R92" s="18">
        <f t="shared" si="124"/>
        <v>5884.7999999999993</v>
      </c>
      <c r="S92" s="18">
        <f t="shared" si="125"/>
        <v>5884.7999999999993</v>
      </c>
      <c r="T92" s="18">
        <f t="shared" si="126"/>
        <v>5884.7999999999993</v>
      </c>
      <c r="U92" s="18">
        <f t="shared" si="146"/>
        <v>0</v>
      </c>
      <c r="V92" s="18">
        <f t="shared" si="127"/>
        <v>5884.7999999999993</v>
      </c>
      <c r="W92" s="18">
        <f t="shared" si="128"/>
        <v>5884.7999999999993</v>
      </c>
      <c r="X92" s="18">
        <f t="shared" si="129"/>
        <v>5884.7999999999993</v>
      </c>
      <c r="Y92" s="18">
        <f t="shared" si="146"/>
        <v>0</v>
      </c>
      <c r="Z92" s="18">
        <f t="shared" si="146"/>
        <v>0</v>
      </c>
      <c r="AA92" s="18">
        <f t="shared" si="146"/>
        <v>0</v>
      </c>
      <c r="AB92" s="18">
        <f t="shared" si="118"/>
        <v>5884.7999999999993</v>
      </c>
      <c r="AC92" s="18">
        <f t="shared" si="119"/>
        <v>5884.7999999999993</v>
      </c>
      <c r="AD92" s="18">
        <f t="shared" si="120"/>
        <v>5884.7999999999993</v>
      </c>
      <c r="AE92" s="18">
        <f t="shared" si="146"/>
        <v>0</v>
      </c>
      <c r="AF92" s="31"/>
      <c r="AG92" s="22"/>
      <c r="AH92" s="2"/>
    </row>
    <row r="93" spans="1:34" ht="47.25" x14ac:dyDescent="0.25">
      <c r="A93" s="36" t="s">
        <v>31</v>
      </c>
      <c r="B93" s="32">
        <v>630</v>
      </c>
      <c r="C93" s="36"/>
      <c r="D93" s="36"/>
      <c r="E93" s="14" t="s">
        <v>597</v>
      </c>
      <c r="F93" s="18">
        <f t="shared" si="144"/>
        <v>4441.7</v>
      </c>
      <c r="G93" s="18">
        <f t="shared" si="144"/>
        <v>4441.7</v>
      </c>
      <c r="H93" s="18">
        <f t="shared" si="144"/>
        <v>4441.7</v>
      </c>
      <c r="I93" s="18">
        <f t="shared" si="144"/>
        <v>0</v>
      </c>
      <c r="J93" s="18">
        <f t="shared" si="144"/>
        <v>0</v>
      </c>
      <c r="K93" s="18">
        <f t="shared" si="144"/>
        <v>0</v>
      </c>
      <c r="L93" s="18">
        <f t="shared" si="121"/>
        <v>4441.7</v>
      </c>
      <c r="M93" s="18">
        <f t="shared" si="122"/>
        <v>4441.7</v>
      </c>
      <c r="N93" s="18">
        <f t="shared" si="123"/>
        <v>4441.7</v>
      </c>
      <c r="O93" s="18">
        <f t="shared" si="145"/>
        <v>1443.1</v>
      </c>
      <c r="P93" s="18">
        <f t="shared" si="145"/>
        <v>1443.1</v>
      </c>
      <c r="Q93" s="18">
        <f t="shared" si="145"/>
        <v>1443.1</v>
      </c>
      <c r="R93" s="18">
        <f t="shared" si="124"/>
        <v>5884.7999999999993</v>
      </c>
      <c r="S93" s="18">
        <f t="shared" si="125"/>
        <v>5884.7999999999993</v>
      </c>
      <c r="T93" s="18">
        <f t="shared" si="126"/>
        <v>5884.7999999999993</v>
      </c>
      <c r="U93" s="18">
        <f t="shared" si="146"/>
        <v>0</v>
      </c>
      <c r="V93" s="18">
        <f t="shared" si="127"/>
        <v>5884.7999999999993</v>
      </c>
      <c r="W93" s="18">
        <f t="shared" si="128"/>
        <v>5884.7999999999993</v>
      </c>
      <c r="X93" s="18">
        <f t="shared" si="129"/>
        <v>5884.7999999999993</v>
      </c>
      <c r="Y93" s="18">
        <f t="shared" si="146"/>
        <v>0</v>
      </c>
      <c r="Z93" s="18">
        <f t="shared" si="146"/>
        <v>0</v>
      </c>
      <c r="AA93" s="18">
        <f t="shared" si="146"/>
        <v>0</v>
      </c>
      <c r="AB93" s="18">
        <f t="shared" si="118"/>
        <v>5884.7999999999993</v>
      </c>
      <c r="AC93" s="18">
        <f t="shared" si="119"/>
        <v>5884.7999999999993</v>
      </c>
      <c r="AD93" s="18">
        <f t="shared" si="120"/>
        <v>5884.7999999999993</v>
      </c>
      <c r="AE93" s="18">
        <f t="shared" si="146"/>
        <v>0</v>
      </c>
      <c r="AF93" s="31"/>
      <c r="AG93" s="22"/>
      <c r="AH93" s="2"/>
    </row>
    <row r="94" spans="1:34" ht="47.25" x14ac:dyDescent="0.25">
      <c r="A94" s="36" t="s">
        <v>31</v>
      </c>
      <c r="B94" s="32">
        <v>630</v>
      </c>
      <c r="C94" s="36" t="s">
        <v>20</v>
      </c>
      <c r="D94" s="36" t="s">
        <v>35</v>
      </c>
      <c r="E94" s="14" t="s">
        <v>546</v>
      </c>
      <c r="F94" s="18">
        <v>4441.7</v>
      </c>
      <c r="G94" s="18">
        <v>4441.7</v>
      </c>
      <c r="H94" s="18">
        <v>4441.7</v>
      </c>
      <c r="I94" s="18"/>
      <c r="J94" s="18"/>
      <c r="K94" s="18"/>
      <c r="L94" s="18">
        <f t="shared" si="121"/>
        <v>4441.7</v>
      </c>
      <c r="M94" s="18">
        <f t="shared" si="122"/>
        <v>4441.7</v>
      </c>
      <c r="N94" s="18">
        <f t="shared" si="123"/>
        <v>4441.7</v>
      </c>
      <c r="O94" s="18">
        <v>1443.1</v>
      </c>
      <c r="P94" s="18">
        <v>1443.1</v>
      </c>
      <c r="Q94" s="18">
        <v>1443.1</v>
      </c>
      <c r="R94" s="18">
        <f t="shared" si="124"/>
        <v>5884.7999999999993</v>
      </c>
      <c r="S94" s="18">
        <f t="shared" si="125"/>
        <v>5884.7999999999993</v>
      </c>
      <c r="T94" s="18">
        <f t="shared" si="126"/>
        <v>5884.7999999999993</v>
      </c>
      <c r="U94" s="18"/>
      <c r="V94" s="18">
        <f t="shared" si="127"/>
        <v>5884.7999999999993</v>
      </c>
      <c r="W94" s="18">
        <f t="shared" si="128"/>
        <v>5884.7999999999993</v>
      </c>
      <c r="X94" s="18">
        <f t="shared" si="129"/>
        <v>5884.7999999999993</v>
      </c>
      <c r="Y94" s="18"/>
      <c r="Z94" s="18"/>
      <c r="AA94" s="18"/>
      <c r="AB94" s="18">
        <f t="shared" si="118"/>
        <v>5884.7999999999993</v>
      </c>
      <c r="AC94" s="18">
        <f t="shared" si="119"/>
        <v>5884.7999999999993</v>
      </c>
      <c r="AD94" s="18">
        <f t="shared" si="120"/>
        <v>5884.7999999999993</v>
      </c>
      <c r="AE94" s="18"/>
      <c r="AF94" s="31"/>
      <c r="AG94" s="22"/>
      <c r="AH94" s="2"/>
    </row>
    <row r="95" spans="1:34" ht="78.75" x14ac:dyDescent="0.25">
      <c r="A95" s="36" t="s">
        <v>37</v>
      </c>
      <c r="B95" s="32"/>
      <c r="C95" s="36"/>
      <c r="D95" s="36"/>
      <c r="E95" s="14" t="s">
        <v>1037</v>
      </c>
      <c r="F95" s="18">
        <f t="shared" ref="F95:K98" si="147">F96</f>
        <v>100</v>
      </c>
      <c r="G95" s="18">
        <f t="shared" si="147"/>
        <v>100</v>
      </c>
      <c r="H95" s="18">
        <f t="shared" si="147"/>
        <v>100</v>
      </c>
      <c r="I95" s="18">
        <f t="shared" si="147"/>
        <v>0</v>
      </c>
      <c r="J95" s="18">
        <f t="shared" si="147"/>
        <v>0</v>
      </c>
      <c r="K95" s="18">
        <f t="shared" si="147"/>
        <v>0</v>
      </c>
      <c r="L95" s="18">
        <f t="shared" si="121"/>
        <v>100</v>
      </c>
      <c r="M95" s="18">
        <f t="shared" si="122"/>
        <v>100</v>
      </c>
      <c r="N95" s="18">
        <f t="shared" si="123"/>
        <v>100</v>
      </c>
      <c r="O95" s="18">
        <f t="shared" ref="O95:Q98" si="148">O96</f>
        <v>0</v>
      </c>
      <c r="P95" s="18">
        <f t="shared" si="148"/>
        <v>0</v>
      </c>
      <c r="Q95" s="18">
        <f t="shared" si="148"/>
        <v>0</v>
      </c>
      <c r="R95" s="18">
        <f t="shared" si="124"/>
        <v>100</v>
      </c>
      <c r="S95" s="18">
        <f t="shared" si="125"/>
        <v>100</v>
      </c>
      <c r="T95" s="18">
        <f t="shared" si="126"/>
        <v>100</v>
      </c>
      <c r="U95" s="18">
        <f t="shared" ref="U95:AE98" si="149">U96</f>
        <v>0</v>
      </c>
      <c r="V95" s="18">
        <f t="shared" si="127"/>
        <v>100</v>
      </c>
      <c r="W95" s="18">
        <f t="shared" si="128"/>
        <v>100</v>
      </c>
      <c r="X95" s="18">
        <f t="shared" si="129"/>
        <v>100</v>
      </c>
      <c r="Y95" s="18">
        <f t="shared" si="149"/>
        <v>0</v>
      </c>
      <c r="Z95" s="18">
        <f t="shared" si="149"/>
        <v>0</v>
      </c>
      <c r="AA95" s="18">
        <f t="shared" si="149"/>
        <v>0</v>
      </c>
      <c r="AB95" s="18">
        <f t="shared" si="118"/>
        <v>100</v>
      </c>
      <c r="AC95" s="18">
        <f t="shared" si="119"/>
        <v>100</v>
      </c>
      <c r="AD95" s="18">
        <f t="shared" si="120"/>
        <v>100</v>
      </c>
      <c r="AE95" s="18">
        <f t="shared" si="149"/>
        <v>0</v>
      </c>
      <c r="AF95" s="31"/>
      <c r="AG95" s="22"/>
      <c r="AH95" s="2"/>
    </row>
    <row r="96" spans="1:34" ht="31.5" x14ac:dyDescent="0.25">
      <c r="A96" s="36" t="s">
        <v>36</v>
      </c>
      <c r="B96" s="32"/>
      <c r="C96" s="36"/>
      <c r="D96" s="36"/>
      <c r="E96" s="14" t="s">
        <v>637</v>
      </c>
      <c r="F96" s="18">
        <f t="shared" si="147"/>
        <v>100</v>
      </c>
      <c r="G96" s="18">
        <f t="shared" si="147"/>
        <v>100</v>
      </c>
      <c r="H96" s="18">
        <f t="shared" si="147"/>
        <v>100</v>
      </c>
      <c r="I96" s="18">
        <f t="shared" si="147"/>
        <v>0</v>
      </c>
      <c r="J96" s="18">
        <f t="shared" si="147"/>
        <v>0</v>
      </c>
      <c r="K96" s="18">
        <f t="shared" si="147"/>
        <v>0</v>
      </c>
      <c r="L96" s="18">
        <f t="shared" si="121"/>
        <v>100</v>
      </c>
      <c r="M96" s="18">
        <f t="shared" si="122"/>
        <v>100</v>
      </c>
      <c r="N96" s="18">
        <f t="shared" si="123"/>
        <v>100</v>
      </c>
      <c r="O96" s="18">
        <f t="shared" si="148"/>
        <v>0</v>
      </c>
      <c r="P96" s="18">
        <f t="shared" si="148"/>
        <v>0</v>
      </c>
      <c r="Q96" s="18">
        <f t="shared" si="148"/>
        <v>0</v>
      </c>
      <c r="R96" s="18">
        <f t="shared" si="124"/>
        <v>100</v>
      </c>
      <c r="S96" s="18">
        <f t="shared" si="125"/>
        <v>100</v>
      </c>
      <c r="T96" s="18">
        <f t="shared" si="126"/>
        <v>100</v>
      </c>
      <c r="U96" s="18">
        <f t="shared" si="149"/>
        <v>0</v>
      </c>
      <c r="V96" s="18">
        <f t="shared" si="127"/>
        <v>100</v>
      </c>
      <c r="W96" s="18">
        <f t="shared" si="128"/>
        <v>100</v>
      </c>
      <c r="X96" s="18">
        <f t="shared" si="129"/>
        <v>100</v>
      </c>
      <c r="Y96" s="18">
        <f t="shared" si="149"/>
        <v>0</v>
      </c>
      <c r="Z96" s="18">
        <f t="shared" si="149"/>
        <v>0</v>
      </c>
      <c r="AA96" s="18">
        <f t="shared" si="149"/>
        <v>0</v>
      </c>
      <c r="AB96" s="18">
        <f t="shared" si="118"/>
        <v>100</v>
      </c>
      <c r="AC96" s="18">
        <f t="shared" si="119"/>
        <v>100</v>
      </c>
      <c r="AD96" s="18">
        <f t="shared" si="120"/>
        <v>100</v>
      </c>
      <c r="AE96" s="18">
        <f t="shared" si="149"/>
        <v>0</v>
      </c>
      <c r="AF96" s="31"/>
      <c r="AG96" s="22"/>
      <c r="AH96" s="2"/>
    </row>
    <row r="97" spans="1:34" ht="47.25" x14ac:dyDescent="0.25">
      <c r="A97" s="36" t="s">
        <v>36</v>
      </c>
      <c r="B97" s="32">
        <v>200</v>
      </c>
      <c r="C97" s="36"/>
      <c r="D97" s="36"/>
      <c r="E97" s="14" t="s">
        <v>578</v>
      </c>
      <c r="F97" s="18">
        <f t="shared" si="147"/>
        <v>100</v>
      </c>
      <c r="G97" s="18">
        <f t="shared" si="147"/>
        <v>100</v>
      </c>
      <c r="H97" s="18">
        <f t="shared" si="147"/>
        <v>100</v>
      </c>
      <c r="I97" s="18">
        <f t="shared" si="147"/>
        <v>0</v>
      </c>
      <c r="J97" s="18">
        <f t="shared" si="147"/>
        <v>0</v>
      </c>
      <c r="K97" s="18">
        <f t="shared" si="147"/>
        <v>0</v>
      </c>
      <c r="L97" s="18">
        <f t="shared" si="121"/>
        <v>100</v>
      </c>
      <c r="M97" s="18">
        <f t="shared" si="122"/>
        <v>100</v>
      </c>
      <c r="N97" s="18">
        <f t="shared" si="123"/>
        <v>100</v>
      </c>
      <c r="O97" s="18">
        <f t="shared" si="148"/>
        <v>0</v>
      </c>
      <c r="P97" s="18">
        <f t="shared" si="148"/>
        <v>0</v>
      </c>
      <c r="Q97" s="18">
        <f t="shared" si="148"/>
        <v>0</v>
      </c>
      <c r="R97" s="18">
        <f t="shared" si="124"/>
        <v>100</v>
      </c>
      <c r="S97" s="18">
        <f t="shared" si="125"/>
        <v>100</v>
      </c>
      <c r="T97" s="18">
        <f t="shared" si="126"/>
        <v>100</v>
      </c>
      <c r="U97" s="18">
        <f t="shared" si="149"/>
        <v>0</v>
      </c>
      <c r="V97" s="18">
        <f t="shared" si="127"/>
        <v>100</v>
      </c>
      <c r="W97" s="18">
        <f t="shared" si="128"/>
        <v>100</v>
      </c>
      <c r="X97" s="18">
        <f t="shared" si="129"/>
        <v>100</v>
      </c>
      <c r="Y97" s="18">
        <f t="shared" si="149"/>
        <v>0</v>
      </c>
      <c r="Z97" s="18">
        <f t="shared" si="149"/>
        <v>0</v>
      </c>
      <c r="AA97" s="18">
        <f t="shared" si="149"/>
        <v>0</v>
      </c>
      <c r="AB97" s="18">
        <f t="shared" si="118"/>
        <v>100</v>
      </c>
      <c r="AC97" s="18">
        <f t="shared" si="119"/>
        <v>100</v>
      </c>
      <c r="AD97" s="18">
        <f t="shared" si="120"/>
        <v>100</v>
      </c>
      <c r="AE97" s="18">
        <f t="shared" si="149"/>
        <v>0</v>
      </c>
      <c r="AF97" s="31"/>
      <c r="AG97" s="22"/>
      <c r="AH97" s="2"/>
    </row>
    <row r="98" spans="1:34" ht="47.25" x14ac:dyDescent="0.25">
      <c r="A98" s="36" t="s">
        <v>36</v>
      </c>
      <c r="B98" s="32">
        <v>240</v>
      </c>
      <c r="C98" s="36"/>
      <c r="D98" s="36"/>
      <c r="E98" s="14" t="s">
        <v>586</v>
      </c>
      <c r="F98" s="18">
        <f t="shared" si="147"/>
        <v>100</v>
      </c>
      <c r="G98" s="18">
        <f t="shared" si="147"/>
        <v>100</v>
      </c>
      <c r="H98" s="18">
        <f t="shared" si="147"/>
        <v>100</v>
      </c>
      <c r="I98" s="18">
        <f t="shared" si="147"/>
        <v>0</v>
      </c>
      <c r="J98" s="18">
        <f t="shared" si="147"/>
        <v>0</v>
      </c>
      <c r="K98" s="18">
        <f t="shared" si="147"/>
        <v>0</v>
      </c>
      <c r="L98" s="18">
        <f t="shared" si="121"/>
        <v>100</v>
      </c>
      <c r="M98" s="18">
        <f t="shared" si="122"/>
        <v>100</v>
      </c>
      <c r="N98" s="18">
        <f t="shared" si="123"/>
        <v>100</v>
      </c>
      <c r="O98" s="18">
        <f t="shared" si="148"/>
        <v>0</v>
      </c>
      <c r="P98" s="18">
        <f t="shared" si="148"/>
        <v>0</v>
      </c>
      <c r="Q98" s="18">
        <f t="shared" si="148"/>
        <v>0</v>
      </c>
      <c r="R98" s="18">
        <f t="shared" si="124"/>
        <v>100</v>
      </c>
      <c r="S98" s="18">
        <f t="shared" si="125"/>
        <v>100</v>
      </c>
      <c r="T98" s="18">
        <f t="shared" si="126"/>
        <v>100</v>
      </c>
      <c r="U98" s="18">
        <f t="shared" si="149"/>
        <v>0</v>
      </c>
      <c r="V98" s="18">
        <f t="shared" si="127"/>
        <v>100</v>
      </c>
      <c r="W98" s="18">
        <f t="shared" si="128"/>
        <v>100</v>
      </c>
      <c r="X98" s="18">
        <f t="shared" si="129"/>
        <v>100</v>
      </c>
      <c r="Y98" s="18">
        <f t="shared" si="149"/>
        <v>0</v>
      </c>
      <c r="Z98" s="18">
        <f t="shared" si="149"/>
        <v>0</v>
      </c>
      <c r="AA98" s="18">
        <f t="shared" si="149"/>
        <v>0</v>
      </c>
      <c r="AB98" s="18">
        <f t="shared" si="118"/>
        <v>100</v>
      </c>
      <c r="AC98" s="18">
        <f t="shared" si="119"/>
        <v>100</v>
      </c>
      <c r="AD98" s="18">
        <f t="shared" si="120"/>
        <v>100</v>
      </c>
      <c r="AE98" s="18">
        <f t="shared" si="149"/>
        <v>0</v>
      </c>
      <c r="AF98" s="31"/>
      <c r="AG98" s="22"/>
      <c r="AH98" s="2"/>
    </row>
    <row r="99" spans="1:34" ht="47.25" x14ac:dyDescent="0.25">
      <c r="A99" s="36" t="s">
        <v>36</v>
      </c>
      <c r="B99" s="32">
        <v>240</v>
      </c>
      <c r="C99" s="36" t="s">
        <v>20</v>
      </c>
      <c r="D99" s="36" t="s">
        <v>35</v>
      </c>
      <c r="E99" s="14" t="s">
        <v>546</v>
      </c>
      <c r="F99" s="18">
        <v>100</v>
      </c>
      <c r="G99" s="18">
        <v>100</v>
      </c>
      <c r="H99" s="18">
        <v>100</v>
      </c>
      <c r="I99" s="18"/>
      <c r="J99" s="18"/>
      <c r="K99" s="18"/>
      <c r="L99" s="18">
        <f t="shared" si="121"/>
        <v>100</v>
      </c>
      <c r="M99" s="18">
        <f t="shared" si="122"/>
        <v>100</v>
      </c>
      <c r="N99" s="18">
        <f t="shared" si="123"/>
        <v>100</v>
      </c>
      <c r="O99" s="18"/>
      <c r="P99" s="18"/>
      <c r="Q99" s="18"/>
      <c r="R99" s="18">
        <f t="shared" si="124"/>
        <v>100</v>
      </c>
      <c r="S99" s="18">
        <f t="shared" si="125"/>
        <v>100</v>
      </c>
      <c r="T99" s="18">
        <f t="shared" si="126"/>
        <v>100</v>
      </c>
      <c r="U99" s="18"/>
      <c r="V99" s="18">
        <f t="shared" si="127"/>
        <v>100</v>
      </c>
      <c r="W99" s="18">
        <f t="shared" si="128"/>
        <v>100</v>
      </c>
      <c r="X99" s="18">
        <f t="shared" si="129"/>
        <v>100</v>
      </c>
      <c r="Y99" s="18"/>
      <c r="Z99" s="18"/>
      <c r="AA99" s="18"/>
      <c r="AB99" s="18">
        <f t="shared" si="118"/>
        <v>100</v>
      </c>
      <c r="AC99" s="18">
        <f t="shared" si="119"/>
        <v>100</v>
      </c>
      <c r="AD99" s="18">
        <f t="shared" si="120"/>
        <v>100</v>
      </c>
      <c r="AE99" s="18"/>
      <c r="AF99" s="31"/>
      <c r="AG99" s="22"/>
      <c r="AH99" s="2"/>
    </row>
    <row r="100" spans="1:34" ht="31.5" x14ac:dyDescent="0.25">
      <c r="A100" s="36" t="s">
        <v>39</v>
      </c>
      <c r="B100" s="32"/>
      <c r="C100" s="36"/>
      <c r="D100" s="36"/>
      <c r="E100" s="14" t="s">
        <v>1038</v>
      </c>
      <c r="F100" s="18">
        <f t="shared" ref="F100:K101" si="150">F101</f>
        <v>6459.7</v>
      </c>
      <c r="G100" s="18">
        <f t="shared" si="150"/>
        <v>6459.7</v>
      </c>
      <c r="H100" s="18">
        <f t="shared" si="150"/>
        <v>6459.7</v>
      </c>
      <c r="I100" s="18">
        <f t="shared" si="150"/>
        <v>3500</v>
      </c>
      <c r="J100" s="18">
        <f t="shared" si="150"/>
        <v>0</v>
      </c>
      <c r="K100" s="18">
        <f t="shared" si="150"/>
        <v>0</v>
      </c>
      <c r="L100" s="18">
        <f t="shared" si="121"/>
        <v>9959.7000000000007</v>
      </c>
      <c r="M100" s="18">
        <f t="shared" si="122"/>
        <v>6459.7</v>
      </c>
      <c r="N100" s="18">
        <f t="shared" si="123"/>
        <v>6459.7</v>
      </c>
      <c r="O100" s="18">
        <f t="shared" ref="O100:Q101" si="151">O101</f>
        <v>0</v>
      </c>
      <c r="P100" s="18">
        <f t="shared" si="151"/>
        <v>0</v>
      </c>
      <c r="Q100" s="18">
        <f t="shared" si="151"/>
        <v>0</v>
      </c>
      <c r="R100" s="18">
        <f t="shared" si="124"/>
        <v>9959.7000000000007</v>
      </c>
      <c r="S100" s="18">
        <f t="shared" si="125"/>
        <v>6459.7</v>
      </c>
      <c r="T100" s="18">
        <f t="shared" si="126"/>
        <v>6459.7</v>
      </c>
      <c r="U100" s="18">
        <f t="shared" ref="U100:AE101" si="152">U101</f>
        <v>0</v>
      </c>
      <c r="V100" s="18">
        <f t="shared" si="127"/>
        <v>9959.7000000000007</v>
      </c>
      <c r="W100" s="18">
        <f t="shared" si="128"/>
        <v>6459.7</v>
      </c>
      <c r="X100" s="18">
        <f t="shared" si="129"/>
        <v>6459.7</v>
      </c>
      <c r="Y100" s="18">
        <f t="shared" si="152"/>
        <v>0</v>
      </c>
      <c r="Z100" s="18">
        <f t="shared" si="152"/>
        <v>0</v>
      </c>
      <c r="AA100" s="18">
        <f t="shared" si="152"/>
        <v>0</v>
      </c>
      <c r="AB100" s="18">
        <f t="shared" si="118"/>
        <v>9959.7000000000007</v>
      </c>
      <c r="AC100" s="18">
        <f t="shared" si="119"/>
        <v>6459.7</v>
      </c>
      <c r="AD100" s="18">
        <f t="shared" si="120"/>
        <v>6459.7</v>
      </c>
      <c r="AE100" s="18">
        <f t="shared" si="152"/>
        <v>0</v>
      </c>
      <c r="AF100" s="31"/>
      <c r="AG100" s="22"/>
      <c r="AH100" s="2"/>
    </row>
    <row r="101" spans="1:34" ht="47.25" x14ac:dyDescent="0.25">
      <c r="A101" s="36" t="s">
        <v>38</v>
      </c>
      <c r="B101" s="32"/>
      <c r="C101" s="36"/>
      <c r="D101" s="36"/>
      <c r="E101" s="14" t="s">
        <v>638</v>
      </c>
      <c r="F101" s="18">
        <f t="shared" si="150"/>
        <v>6459.7</v>
      </c>
      <c r="G101" s="18">
        <f t="shared" si="150"/>
        <v>6459.7</v>
      </c>
      <c r="H101" s="18">
        <f t="shared" si="150"/>
        <v>6459.7</v>
      </c>
      <c r="I101" s="18">
        <f t="shared" si="150"/>
        <v>3500</v>
      </c>
      <c r="J101" s="18">
        <f t="shared" si="150"/>
        <v>0</v>
      </c>
      <c r="K101" s="18">
        <f t="shared" si="150"/>
        <v>0</v>
      </c>
      <c r="L101" s="18">
        <f t="shared" si="121"/>
        <v>9959.7000000000007</v>
      </c>
      <c r="M101" s="18">
        <f t="shared" si="122"/>
        <v>6459.7</v>
      </c>
      <c r="N101" s="18">
        <f t="shared" si="123"/>
        <v>6459.7</v>
      </c>
      <c r="O101" s="18">
        <f t="shared" si="151"/>
        <v>0</v>
      </c>
      <c r="P101" s="18">
        <f t="shared" si="151"/>
        <v>0</v>
      </c>
      <c r="Q101" s="18">
        <f t="shared" si="151"/>
        <v>0</v>
      </c>
      <c r="R101" s="18">
        <f t="shared" si="124"/>
        <v>9959.7000000000007</v>
      </c>
      <c r="S101" s="18">
        <f t="shared" si="125"/>
        <v>6459.7</v>
      </c>
      <c r="T101" s="18">
        <f t="shared" si="126"/>
        <v>6459.7</v>
      </c>
      <c r="U101" s="18">
        <f t="shared" si="152"/>
        <v>0</v>
      </c>
      <c r="V101" s="18">
        <f t="shared" si="127"/>
        <v>9959.7000000000007</v>
      </c>
      <c r="W101" s="18">
        <f t="shared" si="128"/>
        <v>6459.7</v>
      </c>
      <c r="X101" s="18">
        <f t="shared" si="129"/>
        <v>6459.7</v>
      </c>
      <c r="Y101" s="18">
        <f t="shared" si="152"/>
        <v>0</v>
      </c>
      <c r="Z101" s="18">
        <f t="shared" si="152"/>
        <v>0</v>
      </c>
      <c r="AA101" s="18">
        <f t="shared" si="152"/>
        <v>0</v>
      </c>
      <c r="AB101" s="18">
        <f t="shared" si="118"/>
        <v>9959.7000000000007</v>
      </c>
      <c r="AC101" s="18">
        <f t="shared" si="119"/>
        <v>6459.7</v>
      </c>
      <c r="AD101" s="18">
        <f t="shared" si="120"/>
        <v>6459.7</v>
      </c>
      <c r="AE101" s="18">
        <f t="shared" si="152"/>
        <v>0</v>
      </c>
      <c r="AF101" s="31"/>
      <c r="AG101" s="22"/>
      <c r="AH101" s="2"/>
    </row>
    <row r="102" spans="1:34" ht="47.25" x14ac:dyDescent="0.25">
      <c r="A102" s="36" t="s">
        <v>38</v>
      </c>
      <c r="B102" s="32">
        <v>600</v>
      </c>
      <c r="C102" s="36"/>
      <c r="D102" s="36"/>
      <c r="E102" s="14" t="s">
        <v>581</v>
      </c>
      <c r="F102" s="18">
        <f t="shared" ref="F102:K102" si="153">F103+F105</f>
        <v>6459.7</v>
      </c>
      <c r="G102" s="18">
        <f t="shared" si="153"/>
        <v>6459.7</v>
      </c>
      <c r="H102" s="18">
        <f t="shared" si="153"/>
        <v>6459.7</v>
      </c>
      <c r="I102" s="18">
        <f t="shared" si="153"/>
        <v>3500</v>
      </c>
      <c r="J102" s="18">
        <f t="shared" si="153"/>
        <v>0</v>
      </c>
      <c r="K102" s="18">
        <f t="shared" si="153"/>
        <v>0</v>
      </c>
      <c r="L102" s="18">
        <f t="shared" si="121"/>
        <v>9959.7000000000007</v>
      </c>
      <c r="M102" s="18">
        <f t="shared" si="122"/>
        <v>6459.7</v>
      </c>
      <c r="N102" s="18">
        <f t="shared" si="123"/>
        <v>6459.7</v>
      </c>
      <c r="O102" s="18">
        <f t="shared" ref="O102:Q102" si="154">O103+O105</f>
        <v>0</v>
      </c>
      <c r="P102" s="18">
        <f t="shared" si="154"/>
        <v>0</v>
      </c>
      <c r="Q102" s="18">
        <f t="shared" si="154"/>
        <v>0</v>
      </c>
      <c r="R102" s="18">
        <f t="shared" si="124"/>
        <v>9959.7000000000007</v>
      </c>
      <c r="S102" s="18">
        <f t="shared" si="125"/>
        <v>6459.7</v>
      </c>
      <c r="T102" s="18">
        <f t="shared" si="126"/>
        <v>6459.7</v>
      </c>
      <c r="U102" s="18">
        <f t="shared" ref="U102:AE102" si="155">U103+U105</f>
        <v>0</v>
      </c>
      <c r="V102" s="18">
        <f t="shared" si="127"/>
        <v>9959.7000000000007</v>
      </c>
      <c r="W102" s="18">
        <f t="shared" si="128"/>
        <v>6459.7</v>
      </c>
      <c r="X102" s="18">
        <f t="shared" si="129"/>
        <v>6459.7</v>
      </c>
      <c r="Y102" s="18">
        <f t="shared" ref="Y102:AA102" si="156">Y103+Y105</f>
        <v>0</v>
      </c>
      <c r="Z102" s="18">
        <f t="shared" si="156"/>
        <v>0</v>
      </c>
      <c r="AA102" s="18">
        <f t="shared" si="156"/>
        <v>0</v>
      </c>
      <c r="AB102" s="18">
        <f t="shared" si="118"/>
        <v>9959.7000000000007</v>
      </c>
      <c r="AC102" s="18">
        <f t="shared" si="119"/>
        <v>6459.7</v>
      </c>
      <c r="AD102" s="18">
        <f t="shared" si="120"/>
        <v>6459.7</v>
      </c>
      <c r="AE102" s="18">
        <f t="shared" si="155"/>
        <v>0</v>
      </c>
      <c r="AF102" s="31"/>
      <c r="AG102" s="22"/>
      <c r="AH102" s="2"/>
    </row>
    <row r="103" spans="1:34" x14ac:dyDescent="0.25">
      <c r="A103" s="36" t="s">
        <v>38</v>
      </c>
      <c r="B103" s="32">
        <v>610</v>
      </c>
      <c r="C103" s="36"/>
      <c r="D103" s="36"/>
      <c r="E103" s="14" t="s">
        <v>595</v>
      </c>
      <c r="F103" s="18">
        <f t="shared" ref="F103:K103" si="157">F104</f>
        <v>2629.5</v>
      </c>
      <c r="G103" s="18">
        <f t="shared" si="157"/>
        <v>2629.5</v>
      </c>
      <c r="H103" s="18">
        <f t="shared" si="157"/>
        <v>2629.5</v>
      </c>
      <c r="I103" s="18">
        <f t="shared" si="157"/>
        <v>997</v>
      </c>
      <c r="J103" s="18">
        <f t="shared" si="157"/>
        <v>0</v>
      </c>
      <c r="K103" s="18">
        <f t="shared" si="157"/>
        <v>0</v>
      </c>
      <c r="L103" s="18">
        <f t="shared" si="121"/>
        <v>3626.5</v>
      </c>
      <c r="M103" s="18">
        <f t="shared" si="122"/>
        <v>2629.5</v>
      </c>
      <c r="N103" s="18">
        <f t="shared" si="123"/>
        <v>2629.5</v>
      </c>
      <c r="O103" s="18">
        <f t="shared" ref="O103:Q103" si="158">O104</f>
        <v>0</v>
      </c>
      <c r="P103" s="18">
        <f t="shared" si="158"/>
        <v>0</v>
      </c>
      <c r="Q103" s="18">
        <f t="shared" si="158"/>
        <v>0</v>
      </c>
      <c r="R103" s="18">
        <f t="shared" si="124"/>
        <v>3626.5</v>
      </c>
      <c r="S103" s="18">
        <f t="shared" si="125"/>
        <v>2629.5</v>
      </c>
      <c r="T103" s="18">
        <f t="shared" si="126"/>
        <v>2629.5</v>
      </c>
      <c r="U103" s="18">
        <f t="shared" ref="U103:AE103" si="159">U104</f>
        <v>0</v>
      </c>
      <c r="V103" s="18">
        <f t="shared" si="127"/>
        <v>3626.5</v>
      </c>
      <c r="W103" s="18">
        <f t="shared" si="128"/>
        <v>2629.5</v>
      </c>
      <c r="X103" s="18">
        <f t="shared" si="129"/>
        <v>2629.5</v>
      </c>
      <c r="Y103" s="18">
        <f t="shared" si="159"/>
        <v>0</v>
      </c>
      <c r="Z103" s="18">
        <f t="shared" si="159"/>
        <v>0</v>
      </c>
      <c r="AA103" s="18">
        <f t="shared" si="159"/>
        <v>0</v>
      </c>
      <c r="AB103" s="18">
        <f t="shared" si="118"/>
        <v>3626.5</v>
      </c>
      <c r="AC103" s="18">
        <f t="shared" si="119"/>
        <v>2629.5</v>
      </c>
      <c r="AD103" s="18">
        <f t="shared" si="120"/>
        <v>2629.5</v>
      </c>
      <c r="AE103" s="18">
        <f t="shared" si="159"/>
        <v>0</v>
      </c>
      <c r="AF103" s="31"/>
      <c r="AG103" s="22"/>
      <c r="AH103" s="2"/>
    </row>
    <row r="104" spans="1:34" x14ac:dyDescent="0.25">
      <c r="A104" s="36" t="s">
        <v>38</v>
      </c>
      <c r="B104" s="32">
        <v>610</v>
      </c>
      <c r="C104" s="36" t="s">
        <v>28</v>
      </c>
      <c r="D104" s="36" t="s">
        <v>30</v>
      </c>
      <c r="E104" s="14" t="s">
        <v>562</v>
      </c>
      <c r="F104" s="18">
        <v>2629.5</v>
      </c>
      <c r="G104" s="18">
        <v>2629.5</v>
      </c>
      <c r="H104" s="18">
        <v>2629.5</v>
      </c>
      <c r="I104" s="18">
        <v>997</v>
      </c>
      <c r="J104" s="18"/>
      <c r="K104" s="18"/>
      <c r="L104" s="18">
        <f t="shared" si="121"/>
        <v>3626.5</v>
      </c>
      <c r="M104" s="18">
        <f t="shared" si="122"/>
        <v>2629.5</v>
      </c>
      <c r="N104" s="18">
        <f t="shared" si="123"/>
        <v>2629.5</v>
      </c>
      <c r="O104" s="18"/>
      <c r="P104" s="18"/>
      <c r="Q104" s="18"/>
      <c r="R104" s="18">
        <f t="shared" si="124"/>
        <v>3626.5</v>
      </c>
      <c r="S104" s="18">
        <f t="shared" si="125"/>
        <v>2629.5</v>
      </c>
      <c r="T104" s="18">
        <f t="shared" si="126"/>
        <v>2629.5</v>
      </c>
      <c r="U104" s="18"/>
      <c r="V104" s="18">
        <f t="shared" si="127"/>
        <v>3626.5</v>
      </c>
      <c r="W104" s="18">
        <f t="shared" si="128"/>
        <v>2629.5</v>
      </c>
      <c r="X104" s="18">
        <f t="shared" si="129"/>
        <v>2629.5</v>
      </c>
      <c r="Y104" s="18"/>
      <c r="Z104" s="18"/>
      <c r="AA104" s="18"/>
      <c r="AB104" s="18">
        <f t="shared" si="118"/>
        <v>3626.5</v>
      </c>
      <c r="AC104" s="18">
        <f t="shared" si="119"/>
        <v>2629.5</v>
      </c>
      <c r="AD104" s="18">
        <f t="shared" si="120"/>
        <v>2629.5</v>
      </c>
      <c r="AE104" s="18"/>
      <c r="AF104" s="31"/>
      <c r="AG104" s="22" t="s">
        <v>1320</v>
      </c>
      <c r="AH104" s="2"/>
    </row>
    <row r="105" spans="1:34" x14ac:dyDescent="0.25">
      <c r="A105" s="36" t="s">
        <v>38</v>
      </c>
      <c r="B105" s="32">
        <v>620</v>
      </c>
      <c r="C105" s="36"/>
      <c r="D105" s="36"/>
      <c r="E105" s="14" t="s">
        <v>596</v>
      </c>
      <c r="F105" s="18">
        <f t="shared" ref="F105:K105" si="160">F106+F107</f>
        <v>3830.2</v>
      </c>
      <c r="G105" s="18">
        <f t="shared" si="160"/>
        <v>3830.2</v>
      </c>
      <c r="H105" s="18">
        <f t="shared" si="160"/>
        <v>3830.2</v>
      </c>
      <c r="I105" s="18">
        <f t="shared" si="160"/>
        <v>2503</v>
      </c>
      <c r="J105" s="18">
        <f t="shared" si="160"/>
        <v>0</v>
      </c>
      <c r="K105" s="18">
        <f t="shared" si="160"/>
        <v>0</v>
      </c>
      <c r="L105" s="18">
        <f t="shared" si="121"/>
        <v>6333.2</v>
      </c>
      <c r="M105" s="18">
        <f t="shared" si="122"/>
        <v>3830.2</v>
      </c>
      <c r="N105" s="18">
        <f t="shared" si="123"/>
        <v>3830.2</v>
      </c>
      <c r="O105" s="18">
        <f t="shared" ref="O105:Q105" si="161">O106+O107</f>
        <v>0</v>
      </c>
      <c r="P105" s="18">
        <f t="shared" si="161"/>
        <v>0</v>
      </c>
      <c r="Q105" s="18">
        <f t="shared" si="161"/>
        <v>0</v>
      </c>
      <c r="R105" s="18">
        <f t="shared" si="124"/>
        <v>6333.2</v>
      </c>
      <c r="S105" s="18">
        <f t="shared" si="125"/>
        <v>3830.2</v>
      </c>
      <c r="T105" s="18">
        <f t="shared" si="126"/>
        <v>3830.2</v>
      </c>
      <c r="U105" s="18">
        <f t="shared" ref="U105:AE105" si="162">U106+U107</f>
        <v>0</v>
      </c>
      <c r="V105" s="18">
        <f t="shared" si="127"/>
        <v>6333.2</v>
      </c>
      <c r="W105" s="18">
        <f t="shared" si="128"/>
        <v>3830.2</v>
      </c>
      <c r="X105" s="18">
        <f t="shared" si="129"/>
        <v>3830.2</v>
      </c>
      <c r="Y105" s="18">
        <f t="shared" ref="Y105:AA105" si="163">Y106+Y107</f>
        <v>0</v>
      </c>
      <c r="Z105" s="18">
        <f t="shared" si="163"/>
        <v>0</v>
      </c>
      <c r="AA105" s="18">
        <f t="shared" si="163"/>
        <v>0</v>
      </c>
      <c r="AB105" s="18">
        <f t="shared" si="118"/>
        <v>6333.2</v>
      </c>
      <c r="AC105" s="18">
        <f t="shared" si="119"/>
        <v>3830.2</v>
      </c>
      <c r="AD105" s="18">
        <f t="shared" si="120"/>
        <v>3830.2</v>
      </c>
      <c r="AE105" s="18">
        <f t="shared" si="162"/>
        <v>0</v>
      </c>
      <c r="AF105" s="31"/>
      <c r="AG105" s="22"/>
      <c r="AH105" s="2"/>
    </row>
    <row r="106" spans="1:34" x14ac:dyDescent="0.25">
      <c r="A106" s="36" t="s">
        <v>38</v>
      </c>
      <c r="B106" s="32">
        <v>620</v>
      </c>
      <c r="C106" s="36" t="s">
        <v>28</v>
      </c>
      <c r="D106" s="36" t="s">
        <v>28</v>
      </c>
      <c r="E106" s="14" t="s">
        <v>561</v>
      </c>
      <c r="F106" s="18">
        <v>2447.1999999999998</v>
      </c>
      <c r="G106" s="18">
        <v>2447.1999999999998</v>
      </c>
      <c r="H106" s="18">
        <v>2447.1999999999998</v>
      </c>
      <c r="I106" s="18">
        <v>2503</v>
      </c>
      <c r="J106" s="18"/>
      <c r="K106" s="18"/>
      <c r="L106" s="18">
        <f t="shared" si="121"/>
        <v>4950.2</v>
      </c>
      <c r="M106" s="18">
        <f t="shared" si="122"/>
        <v>2447.1999999999998</v>
      </c>
      <c r="N106" s="18">
        <f t="shared" si="123"/>
        <v>2447.1999999999998</v>
      </c>
      <c r="O106" s="18"/>
      <c r="P106" s="18"/>
      <c r="Q106" s="18"/>
      <c r="R106" s="18">
        <f t="shared" si="124"/>
        <v>4950.2</v>
      </c>
      <c r="S106" s="18">
        <f t="shared" si="125"/>
        <v>2447.1999999999998</v>
      </c>
      <c r="T106" s="18">
        <f t="shared" si="126"/>
        <v>2447.1999999999998</v>
      </c>
      <c r="U106" s="18"/>
      <c r="V106" s="18">
        <f t="shared" si="127"/>
        <v>4950.2</v>
      </c>
      <c r="W106" s="18">
        <f t="shared" si="128"/>
        <v>2447.1999999999998</v>
      </c>
      <c r="X106" s="18">
        <f t="shared" si="129"/>
        <v>2447.1999999999998</v>
      </c>
      <c r="Y106" s="18"/>
      <c r="Z106" s="18"/>
      <c r="AA106" s="18"/>
      <c r="AB106" s="18">
        <f t="shared" si="118"/>
        <v>4950.2</v>
      </c>
      <c r="AC106" s="18">
        <f t="shared" si="119"/>
        <v>2447.1999999999998</v>
      </c>
      <c r="AD106" s="18">
        <f t="shared" si="120"/>
        <v>2447.1999999999998</v>
      </c>
      <c r="AE106" s="18"/>
      <c r="AF106" s="31"/>
      <c r="AG106" s="22" t="s">
        <v>1319</v>
      </c>
      <c r="AH106" s="2"/>
    </row>
    <row r="107" spans="1:34" x14ac:dyDescent="0.25">
      <c r="A107" s="36" t="s">
        <v>38</v>
      </c>
      <c r="B107" s="32">
        <v>620</v>
      </c>
      <c r="C107" s="36" t="s">
        <v>28</v>
      </c>
      <c r="D107" s="36" t="s">
        <v>30</v>
      </c>
      <c r="E107" s="14" t="s">
        <v>562</v>
      </c>
      <c r="F107" s="18">
        <v>1383</v>
      </c>
      <c r="G107" s="18">
        <v>1383</v>
      </c>
      <c r="H107" s="18">
        <v>1383</v>
      </c>
      <c r="I107" s="18"/>
      <c r="J107" s="18"/>
      <c r="K107" s="18"/>
      <c r="L107" s="18">
        <f t="shared" si="121"/>
        <v>1383</v>
      </c>
      <c r="M107" s="18">
        <f t="shared" si="122"/>
        <v>1383</v>
      </c>
      <c r="N107" s="18">
        <f t="shared" si="123"/>
        <v>1383</v>
      </c>
      <c r="O107" s="18"/>
      <c r="P107" s="18"/>
      <c r="Q107" s="18"/>
      <c r="R107" s="18">
        <f t="shared" si="124"/>
        <v>1383</v>
      </c>
      <c r="S107" s="18">
        <f t="shared" si="125"/>
        <v>1383</v>
      </c>
      <c r="T107" s="18">
        <f t="shared" si="126"/>
        <v>1383</v>
      </c>
      <c r="U107" s="18"/>
      <c r="V107" s="18">
        <f t="shared" si="127"/>
        <v>1383</v>
      </c>
      <c r="W107" s="18">
        <f t="shared" si="128"/>
        <v>1383</v>
      </c>
      <c r="X107" s="18">
        <f t="shared" si="129"/>
        <v>1383</v>
      </c>
      <c r="Y107" s="18"/>
      <c r="Z107" s="18"/>
      <c r="AA107" s="18"/>
      <c r="AB107" s="18">
        <f t="shared" si="118"/>
        <v>1383</v>
      </c>
      <c r="AC107" s="18">
        <f t="shared" si="119"/>
        <v>1383</v>
      </c>
      <c r="AD107" s="18">
        <f t="shared" si="120"/>
        <v>1383</v>
      </c>
      <c r="AE107" s="18"/>
      <c r="AF107" s="31"/>
      <c r="AG107" s="22"/>
      <c r="AH107" s="2"/>
    </row>
    <row r="108" spans="1:34" s="10" customFormat="1" ht="78.75" x14ac:dyDescent="0.25">
      <c r="A108" s="9" t="s">
        <v>43</v>
      </c>
      <c r="B108" s="16"/>
      <c r="C108" s="9"/>
      <c r="D108" s="9"/>
      <c r="E108" s="15" t="s">
        <v>1039</v>
      </c>
      <c r="F108" s="17">
        <f>F109+F131+F140+F158</f>
        <v>243446.30000000002</v>
      </c>
      <c r="G108" s="17">
        <f>G109+G131+G140+G158</f>
        <v>180705.1</v>
      </c>
      <c r="H108" s="17">
        <f>H109+H131+H140+H158</f>
        <v>151115.40000000002</v>
      </c>
      <c r="I108" s="17">
        <f t="shared" ref="I108:K108" si="164">I109+I131+I140+I158</f>
        <v>3426.3</v>
      </c>
      <c r="J108" s="17">
        <f t="shared" si="164"/>
        <v>0</v>
      </c>
      <c r="K108" s="17">
        <f t="shared" si="164"/>
        <v>-2117.1</v>
      </c>
      <c r="L108" s="17">
        <f t="shared" si="121"/>
        <v>246872.6</v>
      </c>
      <c r="M108" s="17">
        <f t="shared" si="122"/>
        <v>180705.1</v>
      </c>
      <c r="N108" s="17">
        <f t="shared" si="123"/>
        <v>148998.30000000002</v>
      </c>
      <c r="O108" s="17">
        <f t="shared" ref="O108:Q108" si="165">O109+O131+O140+O158</f>
        <v>17099.817999999999</v>
      </c>
      <c r="P108" s="17">
        <f t="shared" si="165"/>
        <v>0</v>
      </c>
      <c r="Q108" s="17">
        <f t="shared" si="165"/>
        <v>0</v>
      </c>
      <c r="R108" s="17">
        <f t="shared" si="124"/>
        <v>263972.41800000001</v>
      </c>
      <c r="S108" s="17">
        <f t="shared" si="125"/>
        <v>180705.1</v>
      </c>
      <c r="T108" s="17">
        <f t="shared" si="126"/>
        <v>148998.30000000002</v>
      </c>
      <c r="U108" s="17">
        <f>U109+U131+U140+U158</f>
        <v>0</v>
      </c>
      <c r="V108" s="17">
        <f t="shared" si="127"/>
        <v>263972.41800000001</v>
      </c>
      <c r="W108" s="17">
        <f t="shared" si="128"/>
        <v>180705.1</v>
      </c>
      <c r="X108" s="17">
        <f t="shared" si="129"/>
        <v>148998.30000000002</v>
      </c>
      <c r="Y108" s="17">
        <f t="shared" ref="Y108:AA108" si="166">Y109+Y131+Y140+Y158</f>
        <v>0</v>
      </c>
      <c r="Z108" s="17">
        <f t="shared" si="166"/>
        <v>0</v>
      </c>
      <c r="AA108" s="17">
        <f t="shared" si="166"/>
        <v>0</v>
      </c>
      <c r="AB108" s="17">
        <f t="shared" si="118"/>
        <v>263972.41800000001</v>
      </c>
      <c r="AC108" s="17">
        <f t="shared" si="119"/>
        <v>180705.1</v>
      </c>
      <c r="AD108" s="17">
        <f t="shared" si="120"/>
        <v>148998.30000000002</v>
      </c>
      <c r="AE108" s="17">
        <f>AE109+AE131+AE140+AE158</f>
        <v>0</v>
      </c>
      <c r="AF108" s="30"/>
      <c r="AG108" s="25"/>
    </row>
    <row r="109" spans="1:34" ht="78.75" x14ac:dyDescent="0.25">
      <c r="A109" s="36" t="s">
        <v>44</v>
      </c>
      <c r="B109" s="32"/>
      <c r="C109" s="36"/>
      <c r="D109" s="36"/>
      <c r="E109" s="14" t="s">
        <v>1040</v>
      </c>
      <c r="F109" s="18">
        <f t="shared" ref="F109:K109" si="167">F110+F120+F127</f>
        <v>53552.600000000006</v>
      </c>
      <c r="G109" s="18">
        <f t="shared" si="167"/>
        <v>48971.000000000007</v>
      </c>
      <c r="H109" s="18">
        <f t="shared" si="167"/>
        <v>48971.000000000007</v>
      </c>
      <c r="I109" s="18">
        <f t="shared" si="167"/>
        <v>0</v>
      </c>
      <c r="J109" s="18">
        <f t="shared" si="167"/>
        <v>0</v>
      </c>
      <c r="K109" s="18">
        <f t="shared" si="167"/>
        <v>0</v>
      </c>
      <c r="L109" s="18">
        <f t="shared" si="121"/>
        <v>53552.600000000006</v>
      </c>
      <c r="M109" s="18">
        <f t="shared" si="122"/>
        <v>48971.000000000007</v>
      </c>
      <c r="N109" s="18">
        <f t="shared" si="123"/>
        <v>48971.000000000007</v>
      </c>
      <c r="O109" s="18">
        <f t="shared" ref="O109:Q109" si="168">O110+O120+O127</f>
        <v>1765.5219999999999</v>
      </c>
      <c r="P109" s="18">
        <f t="shared" si="168"/>
        <v>0</v>
      </c>
      <c r="Q109" s="18">
        <f t="shared" si="168"/>
        <v>0</v>
      </c>
      <c r="R109" s="18">
        <f t="shared" si="124"/>
        <v>55318.122000000003</v>
      </c>
      <c r="S109" s="18">
        <f t="shared" si="125"/>
        <v>48971.000000000007</v>
      </c>
      <c r="T109" s="18">
        <f t="shared" si="126"/>
        <v>48971.000000000007</v>
      </c>
      <c r="U109" s="18">
        <f t="shared" ref="U109:AE109" si="169">U110+U120+U127</f>
        <v>0</v>
      </c>
      <c r="V109" s="18">
        <f t="shared" si="127"/>
        <v>55318.122000000003</v>
      </c>
      <c r="W109" s="18">
        <f t="shared" si="128"/>
        <v>48971.000000000007</v>
      </c>
      <c r="X109" s="18">
        <f t="shared" si="129"/>
        <v>48971.000000000007</v>
      </c>
      <c r="Y109" s="18">
        <f t="shared" ref="Y109:AA109" si="170">Y110+Y120+Y127</f>
        <v>0</v>
      </c>
      <c r="Z109" s="18">
        <f t="shared" si="170"/>
        <v>0</v>
      </c>
      <c r="AA109" s="18">
        <f t="shared" si="170"/>
        <v>0</v>
      </c>
      <c r="AB109" s="18">
        <f t="shared" si="118"/>
        <v>55318.122000000003</v>
      </c>
      <c r="AC109" s="18">
        <f t="shared" si="119"/>
        <v>48971.000000000007</v>
      </c>
      <c r="AD109" s="18">
        <f t="shared" si="120"/>
        <v>48971.000000000007</v>
      </c>
      <c r="AE109" s="18">
        <f t="shared" si="169"/>
        <v>0</v>
      </c>
      <c r="AF109" s="31"/>
      <c r="AG109" s="22"/>
      <c r="AH109" s="2"/>
    </row>
    <row r="110" spans="1:34" ht="47.25" x14ac:dyDescent="0.25">
      <c r="A110" s="36" t="s">
        <v>40</v>
      </c>
      <c r="B110" s="32"/>
      <c r="C110" s="36"/>
      <c r="D110" s="36"/>
      <c r="E110" s="14" t="s">
        <v>627</v>
      </c>
      <c r="F110" s="18">
        <f t="shared" ref="F110:K110" si="171">F111+F114+F117</f>
        <v>48208.700000000004</v>
      </c>
      <c r="G110" s="18">
        <f t="shared" si="171"/>
        <v>43627.100000000006</v>
      </c>
      <c r="H110" s="18">
        <f t="shared" si="171"/>
        <v>43627.100000000006</v>
      </c>
      <c r="I110" s="18">
        <f t="shared" si="171"/>
        <v>0</v>
      </c>
      <c r="J110" s="18">
        <f t="shared" si="171"/>
        <v>0</v>
      </c>
      <c r="K110" s="18">
        <f t="shared" si="171"/>
        <v>0</v>
      </c>
      <c r="L110" s="18">
        <f t="shared" si="121"/>
        <v>48208.700000000004</v>
      </c>
      <c r="M110" s="18">
        <f t="shared" si="122"/>
        <v>43627.100000000006</v>
      </c>
      <c r="N110" s="18">
        <f t="shared" si="123"/>
        <v>43627.100000000006</v>
      </c>
      <c r="O110" s="18">
        <f t="shared" ref="O110:Q110" si="172">O111+O114+O117</f>
        <v>1765.5219999999999</v>
      </c>
      <c r="P110" s="18">
        <f t="shared" si="172"/>
        <v>0</v>
      </c>
      <c r="Q110" s="18">
        <f t="shared" si="172"/>
        <v>0</v>
      </c>
      <c r="R110" s="18">
        <f t="shared" si="124"/>
        <v>49974.222000000002</v>
      </c>
      <c r="S110" s="18">
        <f t="shared" si="125"/>
        <v>43627.100000000006</v>
      </c>
      <c r="T110" s="18">
        <f t="shared" si="126"/>
        <v>43627.100000000006</v>
      </c>
      <c r="U110" s="18">
        <f t="shared" ref="U110:AE110" si="173">U111+U114+U117</f>
        <v>0</v>
      </c>
      <c r="V110" s="18">
        <f t="shared" si="127"/>
        <v>49974.222000000002</v>
      </c>
      <c r="W110" s="18">
        <f t="shared" si="128"/>
        <v>43627.100000000006</v>
      </c>
      <c r="X110" s="18">
        <f t="shared" si="129"/>
        <v>43627.100000000006</v>
      </c>
      <c r="Y110" s="18">
        <f t="shared" ref="Y110:AA110" si="174">Y111+Y114+Y117</f>
        <v>0</v>
      </c>
      <c r="Z110" s="18">
        <f t="shared" si="174"/>
        <v>0</v>
      </c>
      <c r="AA110" s="18">
        <f t="shared" si="174"/>
        <v>0</v>
      </c>
      <c r="AB110" s="18">
        <f t="shared" si="118"/>
        <v>49974.222000000002</v>
      </c>
      <c r="AC110" s="18">
        <f t="shared" si="119"/>
        <v>43627.100000000006</v>
      </c>
      <c r="AD110" s="18">
        <f t="shared" si="120"/>
        <v>43627.100000000006</v>
      </c>
      <c r="AE110" s="18">
        <f t="shared" si="173"/>
        <v>0</v>
      </c>
      <c r="AF110" s="31"/>
      <c r="AG110" s="22"/>
      <c r="AH110" s="2"/>
    </row>
    <row r="111" spans="1:34" ht="94.5" x14ac:dyDescent="0.25">
      <c r="A111" s="36" t="s">
        <v>40</v>
      </c>
      <c r="B111" s="32">
        <v>100</v>
      </c>
      <c r="C111" s="36"/>
      <c r="D111" s="36"/>
      <c r="E111" s="14" t="s">
        <v>577</v>
      </c>
      <c r="F111" s="18">
        <f t="shared" ref="F111:K112" si="175">F112</f>
        <v>41147.5</v>
      </c>
      <c r="G111" s="18">
        <f t="shared" si="175"/>
        <v>37278.400000000001</v>
      </c>
      <c r="H111" s="18">
        <f t="shared" si="175"/>
        <v>37278.400000000001</v>
      </c>
      <c r="I111" s="18">
        <f t="shared" si="175"/>
        <v>0</v>
      </c>
      <c r="J111" s="18">
        <f t="shared" si="175"/>
        <v>0</v>
      </c>
      <c r="K111" s="18">
        <f t="shared" si="175"/>
        <v>0</v>
      </c>
      <c r="L111" s="18">
        <f t="shared" si="121"/>
        <v>41147.5</v>
      </c>
      <c r="M111" s="18">
        <f t="shared" si="122"/>
        <v>37278.400000000001</v>
      </c>
      <c r="N111" s="18">
        <f t="shared" si="123"/>
        <v>37278.400000000001</v>
      </c>
      <c r="O111" s="18">
        <f t="shared" ref="O111:Q112" si="176">O112</f>
        <v>1663.0219999999999</v>
      </c>
      <c r="P111" s="18">
        <f t="shared" si="176"/>
        <v>0</v>
      </c>
      <c r="Q111" s="18">
        <f t="shared" si="176"/>
        <v>0</v>
      </c>
      <c r="R111" s="18">
        <f t="shared" si="124"/>
        <v>42810.521999999997</v>
      </c>
      <c r="S111" s="18">
        <f t="shared" si="125"/>
        <v>37278.400000000001</v>
      </c>
      <c r="T111" s="18">
        <f t="shared" si="126"/>
        <v>37278.400000000001</v>
      </c>
      <c r="U111" s="18">
        <f t="shared" ref="U111:AE112" si="177">U112</f>
        <v>0</v>
      </c>
      <c r="V111" s="18">
        <f t="shared" si="127"/>
        <v>42810.521999999997</v>
      </c>
      <c r="W111" s="18">
        <f t="shared" si="128"/>
        <v>37278.400000000001</v>
      </c>
      <c r="X111" s="18">
        <f t="shared" si="129"/>
        <v>37278.400000000001</v>
      </c>
      <c r="Y111" s="18">
        <f t="shared" si="177"/>
        <v>0</v>
      </c>
      <c r="Z111" s="18">
        <f t="shared" si="177"/>
        <v>0</v>
      </c>
      <c r="AA111" s="18">
        <f t="shared" si="177"/>
        <v>0</v>
      </c>
      <c r="AB111" s="18">
        <f t="shared" si="118"/>
        <v>42810.521999999997</v>
      </c>
      <c r="AC111" s="18">
        <f t="shared" si="119"/>
        <v>37278.400000000001</v>
      </c>
      <c r="AD111" s="18">
        <f t="shared" si="120"/>
        <v>37278.400000000001</v>
      </c>
      <c r="AE111" s="18">
        <f t="shared" si="177"/>
        <v>0</v>
      </c>
      <c r="AF111" s="31"/>
      <c r="AG111" s="22"/>
      <c r="AH111" s="2"/>
    </row>
    <row r="112" spans="1:34" ht="31.5" x14ac:dyDescent="0.25">
      <c r="A112" s="36" t="s">
        <v>40</v>
      </c>
      <c r="B112" s="32">
        <v>110</v>
      </c>
      <c r="C112" s="36"/>
      <c r="D112" s="36"/>
      <c r="E112" s="14" t="s">
        <v>584</v>
      </c>
      <c r="F112" s="18">
        <f t="shared" si="175"/>
        <v>41147.5</v>
      </c>
      <c r="G112" s="18">
        <f t="shared" si="175"/>
        <v>37278.400000000001</v>
      </c>
      <c r="H112" s="18">
        <f t="shared" si="175"/>
        <v>37278.400000000001</v>
      </c>
      <c r="I112" s="18">
        <f t="shared" si="175"/>
        <v>0</v>
      </c>
      <c r="J112" s="18">
        <f t="shared" si="175"/>
        <v>0</v>
      </c>
      <c r="K112" s="18">
        <f t="shared" si="175"/>
        <v>0</v>
      </c>
      <c r="L112" s="18">
        <f t="shared" si="121"/>
        <v>41147.5</v>
      </c>
      <c r="M112" s="18">
        <f t="shared" si="122"/>
        <v>37278.400000000001</v>
      </c>
      <c r="N112" s="18">
        <f t="shared" si="123"/>
        <v>37278.400000000001</v>
      </c>
      <c r="O112" s="18">
        <f t="shared" si="176"/>
        <v>1663.0219999999999</v>
      </c>
      <c r="P112" s="18">
        <f t="shared" si="176"/>
        <v>0</v>
      </c>
      <c r="Q112" s="18">
        <f t="shared" si="176"/>
        <v>0</v>
      </c>
      <c r="R112" s="18">
        <f t="shared" si="124"/>
        <v>42810.521999999997</v>
      </c>
      <c r="S112" s="18">
        <f t="shared" si="125"/>
        <v>37278.400000000001</v>
      </c>
      <c r="T112" s="18">
        <f t="shared" si="126"/>
        <v>37278.400000000001</v>
      </c>
      <c r="U112" s="18">
        <f t="shared" si="177"/>
        <v>0</v>
      </c>
      <c r="V112" s="18">
        <f t="shared" si="127"/>
        <v>42810.521999999997</v>
      </c>
      <c r="W112" s="18">
        <f t="shared" si="128"/>
        <v>37278.400000000001</v>
      </c>
      <c r="X112" s="18">
        <f t="shared" si="129"/>
        <v>37278.400000000001</v>
      </c>
      <c r="Y112" s="18">
        <f t="shared" si="177"/>
        <v>0</v>
      </c>
      <c r="Z112" s="18">
        <f t="shared" si="177"/>
        <v>0</v>
      </c>
      <c r="AA112" s="18">
        <f t="shared" si="177"/>
        <v>0</v>
      </c>
      <c r="AB112" s="18">
        <f t="shared" si="118"/>
        <v>42810.521999999997</v>
      </c>
      <c r="AC112" s="18">
        <f t="shared" si="119"/>
        <v>37278.400000000001</v>
      </c>
      <c r="AD112" s="18">
        <f t="shared" si="120"/>
        <v>37278.400000000001</v>
      </c>
      <c r="AE112" s="18">
        <f t="shared" si="177"/>
        <v>0</v>
      </c>
      <c r="AF112" s="31"/>
      <c r="AG112" s="22"/>
      <c r="AH112" s="2"/>
    </row>
    <row r="113" spans="1:34" ht="47.25" x14ac:dyDescent="0.25">
      <c r="A113" s="36" t="s">
        <v>40</v>
      </c>
      <c r="B113" s="32">
        <v>110</v>
      </c>
      <c r="C113" s="36" t="s">
        <v>20</v>
      </c>
      <c r="D113" s="36" t="s">
        <v>30</v>
      </c>
      <c r="E113" s="14" t="s">
        <v>544</v>
      </c>
      <c r="F113" s="18">
        <v>41147.5</v>
      </c>
      <c r="G113" s="18">
        <v>37278.400000000001</v>
      </c>
      <c r="H113" s="18">
        <v>37278.400000000001</v>
      </c>
      <c r="I113" s="18"/>
      <c r="J113" s="18"/>
      <c r="K113" s="18"/>
      <c r="L113" s="18">
        <f t="shared" si="121"/>
        <v>41147.5</v>
      </c>
      <c r="M113" s="18">
        <f t="shared" si="122"/>
        <v>37278.400000000001</v>
      </c>
      <c r="N113" s="18">
        <f t="shared" si="123"/>
        <v>37278.400000000001</v>
      </c>
      <c r="O113" s="18">
        <v>1663.0219999999999</v>
      </c>
      <c r="P113" s="18"/>
      <c r="Q113" s="18"/>
      <c r="R113" s="18">
        <f t="shared" si="124"/>
        <v>42810.521999999997</v>
      </c>
      <c r="S113" s="18">
        <f t="shared" si="125"/>
        <v>37278.400000000001</v>
      </c>
      <c r="T113" s="18">
        <f t="shared" si="126"/>
        <v>37278.400000000001</v>
      </c>
      <c r="U113" s="18"/>
      <c r="V113" s="18">
        <f t="shared" si="127"/>
        <v>42810.521999999997</v>
      </c>
      <c r="W113" s="18">
        <f t="shared" si="128"/>
        <v>37278.400000000001</v>
      </c>
      <c r="X113" s="18">
        <f t="shared" si="129"/>
        <v>37278.400000000001</v>
      </c>
      <c r="Y113" s="18"/>
      <c r="Z113" s="18"/>
      <c r="AA113" s="18"/>
      <c r="AB113" s="18">
        <f t="shared" si="118"/>
        <v>42810.521999999997</v>
      </c>
      <c r="AC113" s="18">
        <f t="shared" si="119"/>
        <v>37278.400000000001</v>
      </c>
      <c r="AD113" s="18">
        <f t="shared" si="120"/>
        <v>37278.400000000001</v>
      </c>
      <c r="AE113" s="18"/>
      <c r="AF113" s="31"/>
      <c r="AG113" s="22"/>
      <c r="AH113" s="2"/>
    </row>
    <row r="114" spans="1:34" ht="47.25" x14ac:dyDescent="0.25">
      <c r="A114" s="36" t="s">
        <v>40</v>
      </c>
      <c r="B114" s="32">
        <v>200</v>
      </c>
      <c r="C114" s="36"/>
      <c r="D114" s="36"/>
      <c r="E114" s="14" t="s">
        <v>578</v>
      </c>
      <c r="F114" s="18">
        <f t="shared" ref="F114:K115" si="178">F115</f>
        <v>7026.9</v>
      </c>
      <c r="G114" s="18">
        <f t="shared" si="178"/>
        <v>6314.4</v>
      </c>
      <c r="H114" s="18">
        <f t="shared" si="178"/>
        <v>6314.4</v>
      </c>
      <c r="I114" s="18">
        <f t="shared" si="178"/>
        <v>0</v>
      </c>
      <c r="J114" s="18">
        <f t="shared" si="178"/>
        <v>0</v>
      </c>
      <c r="K114" s="18">
        <f t="shared" si="178"/>
        <v>0</v>
      </c>
      <c r="L114" s="18">
        <f t="shared" si="121"/>
        <v>7026.9</v>
      </c>
      <c r="M114" s="18">
        <f t="shared" si="122"/>
        <v>6314.4</v>
      </c>
      <c r="N114" s="18">
        <f t="shared" si="123"/>
        <v>6314.4</v>
      </c>
      <c r="O114" s="18">
        <f t="shared" ref="O114:Q115" si="179">O115</f>
        <v>102.5</v>
      </c>
      <c r="P114" s="18">
        <f t="shared" si="179"/>
        <v>0</v>
      </c>
      <c r="Q114" s="18">
        <f t="shared" si="179"/>
        <v>0</v>
      </c>
      <c r="R114" s="18">
        <f t="shared" si="124"/>
        <v>7129.4</v>
      </c>
      <c r="S114" s="18">
        <f t="shared" si="125"/>
        <v>6314.4</v>
      </c>
      <c r="T114" s="18">
        <f t="shared" si="126"/>
        <v>6314.4</v>
      </c>
      <c r="U114" s="18">
        <f t="shared" ref="U114:AE115" si="180">U115</f>
        <v>0</v>
      </c>
      <c r="V114" s="18">
        <f t="shared" si="127"/>
        <v>7129.4</v>
      </c>
      <c r="W114" s="18">
        <f t="shared" si="128"/>
        <v>6314.4</v>
      </c>
      <c r="X114" s="18">
        <f t="shared" si="129"/>
        <v>6314.4</v>
      </c>
      <c r="Y114" s="18">
        <f t="shared" si="180"/>
        <v>0</v>
      </c>
      <c r="Z114" s="18">
        <f t="shared" si="180"/>
        <v>0</v>
      </c>
      <c r="AA114" s="18">
        <f t="shared" si="180"/>
        <v>0</v>
      </c>
      <c r="AB114" s="18">
        <f t="shared" si="118"/>
        <v>7129.4</v>
      </c>
      <c r="AC114" s="18">
        <f t="shared" si="119"/>
        <v>6314.4</v>
      </c>
      <c r="AD114" s="18">
        <f t="shared" si="120"/>
        <v>6314.4</v>
      </c>
      <c r="AE114" s="18">
        <f t="shared" si="180"/>
        <v>0</v>
      </c>
      <c r="AF114" s="31"/>
      <c r="AG114" s="22"/>
      <c r="AH114" s="2"/>
    </row>
    <row r="115" spans="1:34" ht="47.25" x14ac:dyDescent="0.25">
      <c r="A115" s="36" t="s">
        <v>40</v>
      </c>
      <c r="B115" s="32">
        <v>240</v>
      </c>
      <c r="C115" s="36"/>
      <c r="D115" s="36"/>
      <c r="E115" s="14" t="s">
        <v>586</v>
      </c>
      <c r="F115" s="18">
        <f t="shared" si="178"/>
        <v>7026.9</v>
      </c>
      <c r="G115" s="18">
        <f t="shared" si="178"/>
        <v>6314.4</v>
      </c>
      <c r="H115" s="18">
        <f t="shared" si="178"/>
        <v>6314.4</v>
      </c>
      <c r="I115" s="18">
        <f t="shared" si="178"/>
        <v>0</v>
      </c>
      <c r="J115" s="18">
        <f t="shared" si="178"/>
        <v>0</v>
      </c>
      <c r="K115" s="18">
        <f t="shared" si="178"/>
        <v>0</v>
      </c>
      <c r="L115" s="18">
        <f t="shared" si="121"/>
        <v>7026.9</v>
      </c>
      <c r="M115" s="18">
        <f t="shared" si="122"/>
        <v>6314.4</v>
      </c>
      <c r="N115" s="18">
        <f t="shared" si="123"/>
        <v>6314.4</v>
      </c>
      <c r="O115" s="18">
        <f t="shared" si="179"/>
        <v>102.5</v>
      </c>
      <c r="P115" s="18">
        <f t="shared" si="179"/>
        <v>0</v>
      </c>
      <c r="Q115" s="18">
        <f t="shared" si="179"/>
        <v>0</v>
      </c>
      <c r="R115" s="18">
        <f t="shared" si="124"/>
        <v>7129.4</v>
      </c>
      <c r="S115" s="18">
        <f t="shared" si="125"/>
        <v>6314.4</v>
      </c>
      <c r="T115" s="18">
        <f t="shared" si="126"/>
        <v>6314.4</v>
      </c>
      <c r="U115" s="18">
        <f t="shared" si="180"/>
        <v>0</v>
      </c>
      <c r="V115" s="18">
        <f t="shared" si="127"/>
        <v>7129.4</v>
      </c>
      <c r="W115" s="18">
        <f t="shared" si="128"/>
        <v>6314.4</v>
      </c>
      <c r="X115" s="18">
        <f t="shared" si="129"/>
        <v>6314.4</v>
      </c>
      <c r="Y115" s="18">
        <f t="shared" si="180"/>
        <v>0</v>
      </c>
      <c r="Z115" s="18">
        <f t="shared" si="180"/>
        <v>0</v>
      </c>
      <c r="AA115" s="18">
        <f t="shared" si="180"/>
        <v>0</v>
      </c>
      <c r="AB115" s="18">
        <f t="shared" si="118"/>
        <v>7129.4</v>
      </c>
      <c r="AC115" s="18">
        <f t="shared" si="119"/>
        <v>6314.4</v>
      </c>
      <c r="AD115" s="18">
        <f t="shared" si="120"/>
        <v>6314.4</v>
      </c>
      <c r="AE115" s="18">
        <f t="shared" si="180"/>
        <v>0</v>
      </c>
      <c r="AF115" s="31"/>
      <c r="AG115" s="22"/>
      <c r="AH115" s="2"/>
    </row>
    <row r="116" spans="1:34" ht="47.25" x14ac:dyDescent="0.25">
      <c r="A116" s="36" t="s">
        <v>40</v>
      </c>
      <c r="B116" s="32">
        <v>240</v>
      </c>
      <c r="C116" s="36" t="s">
        <v>20</v>
      </c>
      <c r="D116" s="36" t="s">
        <v>30</v>
      </c>
      <c r="E116" s="14" t="s">
        <v>544</v>
      </c>
      <c r="F116" s="18">
        <v>7026.9</v>
      </c>
      <c r="G116" s="18">
        <v>6314.4</v>
      </c>
      <c r="H116" s="18">
        <v>6314.4</v>
      </c>
      <c r="I116" s="18"/>
      <c r="J116" s="18"/>
      <c r="K116" s="18"/>
      <c r="L116" s="18">
        <f t="shared" si="121"/>
        <v>7026.9</v>
      </c>
      <c r="M116" s="18">
        <f t="shared" si="122"/>
        <v>6314.4</v>
      </c>
      <c r="N116" s="18">
        <f t="shared" si="123"/>
        <v>6314.4</v>
      </c>
      <c r="O116" s="18">
        <v>102.5</v>
      </c>
      <c r="P116" s="18"/>
      <c r="Q116" s="18"/>
      <c r="R116" s="18">
        <f t="shared" si="124"/>
        <v>7129.4</v>
      </c>
      <c r="S116" s="18">
        <f t="shared" si="125"/>
        <v>6314.4</v>
      </c>
      <c r="T116" s="18">
        <f t="shared" si="126"/>
        <v>6314.4</v>
      </c>
      <c r="U116" s="18"/>
      <c r="V116" s="18">
        <f t="shared" si="127"/>
        <v>7129.4</v>
      </c>
      <c r="W116" s="18">
        <f t="shared" si="128"/>
        <v>6314.4</v>
      </c>
      <c r="X116" s="18">
        <f t="shared" si="129"/>
        <v>6314.4</v>
      </c>
      <c r="Y116" s="18"/>
      <c r="Z116" s="18"/>
      <c r="AA116" s="18"/>
      <c r="AB116" s="18">
        <f t="shared" si="118"/>
        <v>7129.4</v>
      </c>
      <c r="AC116" s="18">
        <f t="shared" si="119"/>
        <v>6314.4</v>
      </c>
      <c r="AD116" s="18">
        <f t="shared" si="120"/>
        <v>6314.4</v>
      </c>
      <c r="AE116" s="18"/>
      <c r="AF116" s="31"/>
      <c r="AG116" s="22"/>
      <c r="AH116" s="2"/>
    </row>
    <row r="117" spans="1:34" x14ac:dyDescent="0.25">
      <c r="A117" s="36" t="s">
        <v>40</v>
      </c>
      <c r="B117" s="32">
        <v>800</v>
      </c>
      <c r="C117" s="36"/>
      <c r="D117" s="36"/>
      <c r="E117" s="14" t="s">
        <v>583</v>
      </c>
      <c r="F117" s="18">
        <f t="shared" ref="F117:K118" si="181">F118</f>
        <v>34.299999999999997</v>
      </c>
      <c r="G117" s="18">
        <f t="shared" si="181"/>
        <v>34.299999999999997</v>
      </c>
      <c r="H117" s="18">
        <f t="shared" si="181"/>
        <v>34.299999999999997</v>
      </c>
      <c r="I117" s="18">
        <f t="shared" si="181"/>
        <v>0</v>
      </c>
      <c r="J117" s="18">
        <f t="shared" si="181"/>
        <v>0</v>
      </c>
      <c r="K117" s="18">
        <f t="shared" si="181"/>
        <v>0</v>
      </c>
      <c r="L117" s="18">
        <f t="shared" si="121"/>
        <v>34.299999999999997</v>
      </c>
      <c r="M117" s="18">
        <f t="shared" si="122"/>
        <v>34.299999999999997</v>
      </c>
      <c r="N117" s="18">
        <f t="shared" si="123"/>
        <v>34.299999999999997</v>
      </c>
      <c r="O117" s="18">
        <f t="shared" ref="O117:Q118" si="182">O118</f>
        <v>0</v>
      </c>
      <c r="P117" s="18">
        <f t="shared" si="182"/>
        <v>0</v>
      </c>
      <c r="Q117" s="18">
        <f t="shared" si="182"/>
        <v>0</v>
      </c>
      <c r="R117" s="18">
        <f t="shared" si="124"/>
        <v>34.299999999999997</v>
      </c>
      <c r="S117" s="18">
        <f t="shared" si="125"/>
        <v>34.299999999999997</v>
      </c>
      <c r="T117" s="18">
        <f t="shared" si="126"/>
        <v>34.299999999999997</v>
      </c>
      <c r="U117" s="18">
        <f t="shared" ref="U117:AE118" si="183">U118</f>
        <v>0</v>
      </c>
      <c r="V117" s="18">
        <f t="shared" si="127"/>
        <v>34.299999999999997</v>
      </c>
      <c r="W117" s="18">
        <f t="shared" si="128"/>
        <v>34.299999999999997</v>
      </c>
      <c r="X117" s="18">
        <f t="shared" si="129"/>
        <v>34.299999999999997</v>
      </c>
      <c r="Y117" s="18">
        <f t="shared" si="183"/>
        <v>0</v>
      </c>
      <c r="Z117" s="18">
        <f t="shared" si="183"/>
        <v>0</v>
      </c>
      <c r="AA117" s="18">
        <f t="shared" si="183"/>
        <v>0</v>
      </c>
      <c r="AB117" s="18">
        <f t="shared" si="118"/>
        <v>34.299999999999997</v>
      </c>
      <c r="AC117" s="18">
        <f t="shared" si="119"/>
        <v>34.299999999999997</v>
      </c>
      <c r="AD117" s="18">
        <f t="shared" si="120"/>
        <v>34.299999999999997</v>
      </c>
      <c r="AE117" s="18">
        <f t="shared" si="183"/>
        <v>0</v>
      </c>
      <c r="AF117" s="31"/>
      <c r="AG117" s="22"/>
      <c r="AH117" s="2"/>
    </row>
    <row r="118" spans="1:34" x14ac:dyDescent="0.25">
      <c r="A118" s="36" t="s">
        <v>40</v>
      </c>
      <c r="B118" s="32">
        <v>850</v>
      </c>
      <c r="C118" s="36"/>
      <c r="D118" s="36"/>
      <c r="E118" s="14" t="s">
        <v>601</v>
      </c>
      <c r="F118" s="18">
        <f t="shared" si="181"/>
        <v>34.299999999999997</v>
      </c>
      <c r="G118" s="18">
        <f t="shared" si="181"/>
        <v>34.299999999999997</v>
      </c>
      <c r="H118" s="18">
        <f t="shared" si="181"/>
        <v>34.299999999999997</v>
      </c>
      <c r="I118" s="18">
        <f t="shared" si="181"/>
        <v>0</v>
      </c>
      <c r="J118" s="18">
        <f t="shared" si="181"/>
        <v>0</v>
      </c>
      <c r="K118" s="18">
        <f t="shared" si="181"/>
        <v>0</v>
      </c>
      <c r="L118" s="18">
        <f t="shared" si="121"/>
        <v>34.299999999999997</v>
      </c>
      <c r="M118" s="18">
        <f t="shared" si="122"/>
        <v>34.299999999999997</v>
      </c>
      <c r="N118" s="18">
        <f t="shared" si="123"/>
        <v>34.299999999999997</v>
      </c>
      <c r="O118" s="18">
        <f t="shared" si="182"/>
        <v>0</v>
      </c>
      <c r="P118" s="18">
        <f t="shared" si="182"/>
        <v>0</v>
      </c>
      <c r="Q118" s="18">
        <f t="shared" si="182"/>
        <v>0</v>
      </c>
      <c r="R118" s="18">
        <f t="shared" si="124"/>
        <v>34.299999999999997</v>
      </c>
      <c r="S118" s="18">
        <f t="shared" si="125"/>
        <v>34.299999999999997</v>
      </c>
      <c r="T118" s="18">
        <f t="shared" si="126"/>
        <v>34.299999999999997</v>
      </c>
      <c r="U118" s="18">
        <f t="shared" si="183"/>
        <v>0</v>
      </c>
      <c r="V118" s="18">
        <f t="shared" si="127"/>
        <v>34.299999999999997</v>
      </c>
      <c r="W118" s="18">
        <f t="shared" si="128"/>
        <v>34.299999999999997</v>
      </c>
      <c r="X118" s="18">
        <f t="shared" si="129"/>
        <v>34.299999999999997</v>
      </c>
      <c r="Y118" s="18">
        <f t="shared" si="183"/>
        <v>0</v>
      </c>
      <c r="Z118" s="18">
        <f t="shared" si="183"/>
        <v>0</v>
      </c>
      <c r="AA118" s="18">
        <f t="shared" si="183"/>
        <v>0</v>
      </c>
      <c r="AB118" s="18">
        <f t="shared" si="118"/>
        <v>34.299999999999997</v>
      </c>
      <c r="AC118" s="18">
        <f t="shared" si="119"/>
        <v>34.299999999999997</v>
      </c>
      <c r="AD118" s="18">
        <f t="shared" si="120"/>
        <v>34.299999999999997</v>
      </c>
      <c r="AE118" s="18">
        <f t="shared" si="183"/>
        <v>0</v>
      </c>
      <c r="AF118" s="31"/>
      <c r="AG118" s="22"/>
      <c r="AH118" s="2"/>
    </row>
    <row r="119" spans="1:34" ht="47.25" x14ac:dyDescent="0.25">
      <c r="A119" s="36" t="s">
        <v>40</v>
      </c>
      <c r="B119" s="32">
        <v>850</v>
      </c>
      <c r="C119" s="36" t="s">
        <v>20</v>
      </c>
      <c r="D119" s="36" t="s">
        <v>30</v>
      </c>
      <c r="E119" s="14" t="s">
        <v>544</v>
      </c>
      <c r="F119" s="18">
        <v>34.299999999999997</v>
      </c>
      <c r="G119" s="18">
        <v>34.299999999999997</v>
      </c>
      <c r="H119" s="18">
        <v>34.299999999999997</v>
      </c>
      <c r="I119" s="18"/>
      <c r="J119" s="18"/>
      <c r="K119" s="18"/>
      <c r="L119" s="18">
        <f t="shared" si="121"/>
        <v>34.299999999999997</v>
      </c>
      <c r="M119" s="18">
        <f t="shared" si="122"/>
        <v>34.299999999999997</v>
      </c>
      <c r="N119" s="18">
        <f t="shared" si="123"/>
        <v>34.299999999999997</v>
      </c>
      <c r="O119" s="18"/>
      <c r="P119" s="18"/>
      <c r="Q119" s="18"/>
      <c r="R119" s="18">
        <f t="shared" si="124"/>
        <v>34.299999999999997</v>
      </c>
      <c r="S119" s="18">
        <f t="shared" si="125"/>
        <v>34.299999999999997</v>
      </c>
      <c r="T119" s="18">
        <f t="shared" si="126"/>
        <v>34.299999999999997</v>
      </c>
      <c r="U119" s="18"/>
      <c r="V119" s="18">
        <f t="shared" si="127"/>
        <v>34.299999999999997</v>
      </c>
      <c r="W119" s="18">
        <f t="shared" si="128"/>
        <v>34.299999999999997</v>
      </c>
      <c r="X119" s="18">
        <f t="shared" si="129"/>
        <v>34.299999999999997</v>
      </c>
      <c r="Y119" s="18"/>
      <c r="Z119" s="18"/>
      <c r="AA119" s="18"/>
      <c r="AB119" s="18">
        <f t="shared" si="118"/>
        <v>34.299999999999997</v>
      </c>
      <c r="AC119" s="18">
        <f t="shared" si="119"/>
        <v>34.299999999999997</v>
      </c>
      <c r="AD119" s="18">
        <f t="shared" si="120"/>
        <v>34.299999999999997</v>
      </c>
      <c r="AE119" s="18"/>
      <c r="AF119" s="31"/>
      <c r="AG119" s="22"/>
      <c r="AH119" s="2"/>
    </row>
    <row r="120" spans="1:34" ht="78.75" x14ac:dyDescent="0.25">
      <c r="A120" s="36" t="s">
        <v>41</v>
      </c>
      <c r="B120" s="32"/>
      <c r="C120" s="36"/>
      <c r="D120" s="36"/>
      <c r="E120" s="14" t="s">
        <v>639</v>
      </c>
      <c r="F120" s="18">
        <f t="shared" ref="F120:K120" si="184">F121+F124</f>
        <v>2910</v>
      </c>
      <c r="G120" s="18">
        <f t="shared" si="184"/>
        <v>2910</v>
      </c>
      <c r="H120" s="18">
        <f t="shared" si="184"/>
        <v>2910</v>
      </c>
      <c r="I120" s="18">
        <f t="shared" si="184"/>
        <v>0</v>
      </c>
      <c r="J120" s="18">
        <f t="shared" si="184"/>
        <v>0</v>
      </c>
      <c r="K120" s="18">
        <f t="shared" si="184"/>
        <v>0</v>
      </c>
      <c r="L120" s="18">
        <f t="shared" si="121"/>
        <v>2910</v>
      </c>
      <c r="M120" s="18">
        <f t="shared" si="122"/>
        <v>2910</v>
      </c>
      <c r="N120" s="18">
        <f t="shared" si="123"/>
        <v>2910</v>
      </c>
      <c r="O120" s="18">
        <f t="shared" ref="O120:Q120" si="185">O121+O124</f>
        <v>0</v>
      </c>
      <c r="P120" s="18">
        <f t="shared" si="185"/>
        <v>0</v>
      </c>
      <c r="Q120" s="18">
        <f t="shared" si="185"/>
        <v>0</v>
      </c>
      <c r="R120" s="18">
        <f t="shared" si="124"/>
        <v>2910</v>
      </c>
      <c r="S120" s="18">
        <f t="shared" si="125"/>
        <v>2910</v>
      </c>
      <c r="T120" s="18">
        <f t="shared" si="126"/>
        <v>2910</v>
      </c>
      <c r="U120" s="18">
        <f t="shared" ref="U120:AE120" si="186">U121+U124</f>
        <v>0</v>
      </c>
      <c r="V120" s="18">
        <f t="shared" si="127"/>
        <v>2910</v>
      </c>
      <c r="W120" s="18">
        <f t="shared" si="128"/>
        <v>2910</v>
      </c>
      <c r="X120" s="18">
        <f t="shared" si="129"/>
        <v>2910</v>
      </c>
      <c r="Y120" s="18">
        <f t="shared" ref="Y120:AA120" si="187">Y121+Y124</f>
        <v>0</v>
      </c>
      <c r="Z120" s="18">
        <f t="shared" si="187"/>
        <v>0</v>
      </c>
      <c r="AA120" s="18">
        <f t="shared" si="187"/>
        <v>0</v>
      </c>
      <c r="AB120" s="18">
        <f t="shared" si="118"/>
        <v>2910</v>
      </c>
      <c r="AC120" s="18">
        <f t="shared" si="119"/>
        <v>2910</v>
      </c>
      <c r="AD120" s="18">
        <f t="shared" si="120"/>
        <v>2910</v>
      </c>
      <c r="AE120" s="18">
        <f t="shared" si="186"/>
        <v>0</v>
      </c>
      <c r="AF120" s="31"/>
      <c r="AG120" s="22"/>
      <c r="AH120" s="2"/>
    </row>
    <row r="121" spans="1:34" ht="94.5" x14ac:dyDescent="0.25">
      <c r="A121" s="36" t="s">
        <v>41</v>
      </c>
      <c r="B121" s="32">
        <v>100</v>
      </c>
      <c r="C121" s="36"/>
      <c r="D121" s="36"/>
      <c r="E121" s="14" t="s">
        <v>577</v>
      </c>
      <c r="F121" s="18">
        <f t="shared" ref="F121:K122" si="188">F122</f>
        <v>110.8</v>
      </c>
      <c r="G121" s="18">
        <f t="shared" si="188"/>
        <v>110.8</v>
      </c>
      <c r="H121" s="18">
        <f t="shared" si="188"/>
        <v>110.8</v>
      </c>
      <c r="I121" s="18">
        <f t="shared" si="188"/>
        <v>0</v>
      </c>
      <c r="J121" s="18">
        <f t="shared" si="188"/>
        <v>0</v>
      </c>
      <c r="K121" s="18">
        <f t="shared" si="188"/>
        <v>0</v>
      </c>
      <c r="L121" s="18">
        <f t="shared" si="121"/>
        <v>110.8</v>
      </c>
      <c r="M121" s="18">
        <f t="shared" si="122"/>
        <v>110.8</v>
      </c>
      <c r="N121" s="18">
        <f t="shared" si="123"/>
        <v>110.8</v>
      </c>
      <c r="O121" s="18">
        <f t="shared" ref="O121:Q122" si="189">O122</f>
        <v>0</v>
      </c>
      <c r="P121" s="18">
        <f t="shared" si="189"/>
        <v>0</v>
      </c>
      <c r="Q121" s="18">
        <f t="shared" si="189"/>
        <v>0</v>
      </c>
      <c r="R121" s="18">
        <f t="shared" si="124"/>
        <v>110.8</v>
      </c>
      <c r="S121" s="18">
        <f t="shared" si="125"/>
        <v>110.8</v>
      </c>
      <c r="T121" s="18">
        <f t="shared" si="126"/>
        <v>110.8</v>
      </c>
      <c r="U121" s="18">
        <f t="shared" ref="U121:AE122" si="190">U122</f>
        <v>0</v>
      </c>
      <c r="V121" s="18">
        <f t="shared" si="127"/>
        <v>110.8</v>
      </c>
      <c r="W121" s="18">
        <f t="shared" si="128"/>
        <v>110.8</v>
      </c>
      <c r="X121" s="18">
        <f t="shared" si="129"/>
        <v>110.8</v>
      </c>
      <c r="Y121" s="18">
        <f t="shared" si="190"/>
        <v>0</v>
      </c>
      <c r="Z121" s="18">
        <f t="shared" si="190"/>
        <v>0</v>
      </c>
      <c r="AA121" s="18">
        <f t="shared" si="190"/>
        <v>0</v>
      </c>
      <c r="AB121" s="18">
        <f t="shared" si="118"/>
        <v>110.8</v>
      </c>
      <c r="AC121" s="18">
        <f t="shared" si="119"/>
        <v>110.8</v>
      </c>
      <c r="AD121" s="18">
        <f t="shared" si="120"/>
        <v>110.8</v>
      </c>
      <c r="AE121" s="18">
        <f t="shared" si="190"/>
        <v>0</v>
      </c>
      <c r="AF121" s="31"/>
      <c r="AG121" s="22"/>
      <c r="AH121" s="2"/>
    </row>
    <row r="122" spans="1:34" ht="31.5" x14ac:dyDescent="0.25">
      <c r="A122" s="36" t="s">
        <v>41</v>
      </c>
      <c r="B122" s="32">
        <v>110</v>
      </c>
      <c r="C122" s="36"/>
      <c r="D122" s="36"/>
      <c r="E122" s="14" t="s">
        <v>584</v>
      </c>
      <c r="F122" s="18">
        <f t="shared" si="188"/>
        <v>110.8</v>
      </c>
      <c r="G122" s="18">
        <f t="shared" si="188"/>
        <v>110.8</v>
      </c>
      <c r="H122" s="18">
        <f t="shared" si="188"/>
        <v>110.8</v>
      </c>
      <c r="I122" s="18">
        <f t="shared" si="188"/>
        <v>0</v>
      </c>
      <c r="J122" s="18">
        <f t="shared" si="188"/>
        <v>0</v>
      </c>
      <c r="K122" s="18">
        <f t="shared" si="188"/>
        <v>0</v>
      </c>
      <c r="L122" s="18">
        <f t="shared" si="121"/>
        <v>110.8</v>
      </c>
      <c r="M122" s="18">
        <f t="shared" si="122"/>
        <v>110.8</v>
      </c>
      <c r="N122" s="18">
        <f t="shared" si="123"/>
        <v>110.8</v>
      </c>
      <c r="O122" s="18">
        <f t="shared" si="189"/>
        <v>0</v>
      </c>
      <c r="P122" s="18">
        <f t="shared" si="189"/>
        <v>0</v>
      </c>
      <c r="Q122" s="18">
        <f t="shared" si="189"/>
        <v>0</v>
      </c>
      <c r="R122" s="18">
        <f t="shared" si="124"/>
        <v>110.8</v>
      </c>
      <c r="S122" s="18">
        <f t="shared" si="125"/>
        <v>110.8</v>
      </c>
      <c r="T122" s="18">
        <f t="shared" si="126"/>
        <v>110.8</v>
      </c>
      <c r="U122" s="18">
        <f t="shared" si="190"/>
        <v>0</v>
      </c>
      <c r="V122" s="18">
        <f t="shared" si="127"/>
        <v>110.8</v>
      </c>
      <c r="W122" s="18">
        <f t="shared" si="128"/>
        <v>110.8</v>
      </c>
      <c r="X122" s="18">
        <f t="shared" si="129"/>
        <v>110.8</v>
      </c>
      <c r="Y122" s="18">
        <f t="shared" si="190"/>
        <v>0</v>
      </c>
      <c r="Z122" s="18">
        <f t="shared" si="190"/>
        <v>0</v>
      </c>
      <c r="AA122" s="18">
        <f t="shared" si="190"/>
        <v>0</v>
      </c>
      <c r="AB122" s="18">
        <f t="shared" si="118"/>
        <v>110.8</v>
      </c>
      <c r="AC122" s="18">
        <f t="shared" si="119"/>
        <v>110.8</v>
      </c>
      <c r="AD122" s="18">
        <f t="shared" si="120"/>
        <v>110.8</v>
      </c>
      <c r="AE122" s="18">
        <f t="shared" si="190"/>
        <v>0</v>
      </c>
      <c r="AF122" s="31"/>
      <c r="AG122" s="22"/>
      <c r="AH122" s="2"/>
    </row>
    <row r="123" spans="1:34" ht="47.25" x14ac:dyDescent="0.25">
      <c r="A123" s="36" t="s">
        <v>41</v>
      </c>
      <c r="B123" s="32">
        <v>110</v>
      </c>
      <c r="C123" s="36" t="s">
        <v>20</v>
      </c>
      <c r="D123" s="36" t="s">
        <v>30</v>
      </c>
      <c r="E123" s="14" t="s">
        <v>544</v>
      </c>
      <c r="F123" s="18">
        <v>110.8</v>
      </c>
      <c r="G123" s="18">
        <v>110.8</v>
      </c>
      <c r="H123" s="18">
        <v>110.8</v>
      </c>
      <c r="I123" s="18"/>
      <c r="J123" s="18"/>
      <c r="K123" s="18"/>
      <c r="L123" s="18">
        <f t="shared" si="121"/>
        <v>110.8</v>
      </c>
      <c r="M123" s="18">
        <f t="shared" si="122"/>
        <v>110.8</v>
      </c>
      <c r="N123" s="18">
        <f t="shared" si="123"/>
        <v>110.8</v>
      </c>
      <c r="O123" s="18"/>
      <c r="P123" s="18"/>
      <c r="Q123" s="18"/>
      <c r="R123" s="18">
        <f t="shared" si="124"/>
        <v>110.8</v>
      </c>
      <c r="S123" s="18">
        <f t="shared" si="125"/>
        <v>110.8</v>
      </c>
      <c r="T123" s="18">
        <f t="shared" si="126"/>
        <v>110.8</v>
      </c>
      <c r="U123" s="18"/>
      <c r="V123" s="18">
        <f t="shared" si="127"/>
        <v>110.8</v>
      </c>
      <c r="W123" s="18">
        <f t="shared" si="128"/>
        <v>110.8</v>
      </c>
      <c r="X123" s="18">
        <f t="shared" si="129"/>
        <v>110.8</v>
      </c>
      <c r="Y123" s="18"/>
      <c r="Z123" s="18"/>
      <c r="AA123" s="18"/>
      <c r="AB123" s="18">
        <f t="shared" si="118"/>
        <v>110.8</v>
      </c>
      <c r="AC123" s="18">
        <f t="shared" si="119"/>
        <v>110.8</v>
      </c>
      <c r="AD123" s="18">
        <f t="shared" si="120"/>
        <v>110.8</v>
      </c>
      <c r="AE123" s="18"/>
      <c r="AF123" s="31"/>
      <c r="AG123" s="22"/>
      <c r="AH123" s="2"/>
    </row>
    <row r="124" spans="1:34" ht="47.25" x14ac:dyDescent="0.25">
      <c r="A124" s="36" t="s">
        <v>41</v>
      </c>
      <c r="B124" s="32">
        <v>200</v>
      </c>
      <c r="C124" s="36"/>
      <c r="D124" s="36"/>
      <c r="E124" s="14" t="s">
        <v>578</v>
      </c>
      <c r="F124" s="18">
        <f t="shared" ref="F124:K125" si="191">F125</f>
        <v>2799.2</v>
      </c>
      <c r="G124" s="18">
        <f t="shared" si="191"/>
        <v>2799.2</v>
      </c>
      <c r="H124" s="18">
        <f t="shared" si="191"/>
        <v>2799.2</v>
      </c>
      <c r="I124" s="18">
        <f t="shared" si="191"/>
        <v>0</v>
      </c>
      <c r="J124" s="18">
        <f t="shared" si="191"/>
        <v>0</v>
      </c>
      <c r="K124" s="18">
        <f t="shared" si="191"/>
        <v>0</v>
      </c>
      <c r="L124" s="18">
        <f t="shared" si="121"/>
        <v>2799.2</v>
      </c>
      <c r="M124" s="18">
        <f t="shared" si="122"/>
        <v>2799.2</v>
      </c>
      <c r="N124" s="18">
        <f t="shared" si="123"/>
        <v>2799.2</v>
      </c>
      <c r="O124" s="18">
        <f t="shared" ref="O124:Q125" si="192">O125</f>
        <v>0</v>
      </c>
      <c r="P124" s="18">
        <f t="shared" si="192"/>
        <v>0</v>
      </c>
      <c r="Q124" s="18">
        <f t="shared" si="192"/>
        <v>0</v>
      </c>
      <c r="R124" s="18">
        <f t="shared" si="124"/>
        <v>2799.2</v>
      </c>
      <c r="S124" s="18">
        <f t="shared" si="125"/>
        <v>2799.2</v>
      </c>
      <c r="T124" s="18">
        <f t="shared" si="126"/>
        <v>2799.2</v>
      </c>
      <c r="U124" s="18">
        <f t="shared" ref="U124:AE125" si="193">U125</f>
        <v>0</v>
      </c>
      <c r="V124" s="18">
        <f t="shared" si="127"/>
        <v>2799.2</v>
      </c>
      <c r="W124" s="18">
        <f t="shared" si="128"/>
        <v>2799.2</v>
      </c>
      <c r="X124" s="18">
        <f t="shared" si="129"/>
        <v>2799.2</v>
      </c>
      <c r="Y124" s="18">
        <f t="shared" si="193"/>
        <v>0</v>
      </c>
      <c r="Z124" s="18">
        <f t="shared" si="193"/>
        <v>0</v>
      </c>
      <c r="AA124" s="18">
        <f t="shared" si="193"/>
        <v>0</v>
      </c>
      <c r="AB124" s="18">
        <f t="shared" si="118"/>
        <v>2799.2</v>
      </c>
      <c r="AC124" s="18">
        <f t="shared" si="119"/>
        <v>2799.2</v>
      </c>
      <c r="AD124" s="18">
        <f t="shared" si="120"/>
        <v>2799.2</v>
      </c>
      <c r="AE124" s="18">
        <f t="shared" si="193"/>
        <v>0</v>
      </c>
      <c r="AF124" s="31"/>
      <c r="AG124" s="22"/>
      <c r="AH124" s="2"/>
    </row>
    <row r="125" spans="1:34" ht="47.25" x14ac:dyDescent="0.25">
      <c r="A125" s="36" t="s">
        <v>41</v>
      </c>
      <c r="B125" s="32">
        <v>240</v>
      </c>
      <c r="C125" s="36"/>
      <c r="D125" s="36"/>
      <c r="E125" s="14" t="s">
        <v>586</v>
      </c>
      <c r="F125" s="18">
        <f t="shared" si="191"/>
        <v>2799.2</v>
      </c>
      <c r="G125" s="18">
        <f t="shared" si="191"/>
        <v>2799.2</v>
      </c>
      <c r="H125" s="18">
        <f t="shared" si="191"/>
        <v>2799.2</v>
      </c>
      <c r="I125" s="18">
        <f t="shared" si="191"/>
        <v>0</v>
      </c>
      <c r="J125" s="18">
        <f t="shared" si="191"/>
        <v>0</v>
      </c>
      <c r="K125" s="18">
        <f t="shared" si="191"/>
        <v>0</v>
      </c>
      <c r="L125" s="18">
        <f t="shared" si="121"/>
        <v>2799.2</v>
      </c>
      <c r="M125" s="18">
        <f t="shared" si="122"/>
        <v>2799.2</v>
      </c>
      <c r="N125" s="18">
        <f t="shared" si="123"/>
        <v>2799.2</v>
      </c>
      <c r="O125" s="18">
        <f t="shared" si="192"/>
        <v>0</v>
      </c>
      <c r="P125" s="18">
        <f t="shared" si="192"/>
        <v>0</v>
      </c>
      <c r="Q125" s="18">
        <f t="shared" si="192"/>
        <v>0</v>
      </c>
      <c r="R125" s="18">
        <f t="shared" si="124"/>
        <v>2799.2</v>
      </c>
      <c r="S125" s="18">
        <f t="shared" si="125"/>
        <v>2799.2</v>
      </c>
      <c r="T125" s="18">
        <f t="shared" si="126"/>
        <v>2799.2</v>
      </c>
      <c r="U125" s="18">
        <f t="shared" si="193"/>
        <v>0</v>
      </c>
      <c r="V125" s="18">
        <f t="shared" si="127"/>
        <v>2799.2</v>
      </c>
      <c r="W125" s="18">
        <f t="shared" si="128"/>
        <v>2799.2</v>
      </c>
      <c r="X125" s="18">
        <f t="shared" si="129"/>
        <v>2799.2</v>
      </c>
      <c r="Y125" s="18">
        <f t="shared" si="193"/>
        <v>0</v>
      </c>
      <c r="Z125" s="18">
        <f t="shared" si="193"/>
        <v>0</v>
      </c>
      <c r="AA125" s="18">
        <f t="shared" si="193"/>
        <v>0</v>
      </c>
      <c r="AB125" s="18">
        <f t="shared" si="118"/>
        <v>2799.2</v>
      </c>
      <c r="AC125" s="18">
        <f t="shared" si="119"/>
        <v>2799.2</v>
      </c>
      <c r="AD125" s="18">
        <f t="shared" si="120"/>
        <v>2799.2</v>
      </c>
      <c r="AE125" s="18">
        <f t="shared" si="193"/>
        <v>0</v>
      </c>
      <c r="AF125" s="31"/>
      <c r="AG125" s="22"/>
      <c r="AH125" s="2"/>
    </row>
    <row r="126" spans="1:34" ht="47.25" x14ac:dyDescent="0.25">
      <c r="A126" s="36" t="s">
        <v>41</v>
      </c>
      <c r="B126" s="32">
        <v>240</v>
      </c>
      <c r="C126" s="36" t="s">
        <v>20</v>
      </c>
      <c r="D126" s="36" t="s">
        <v>30</v>
      </c>
      <c r="E126" s="14" t="s">
        <v>544</v>
      </c>
      <c r="F126" s="18">
        <v>2799.2</v>
      </c>
      <c r="G126" s="18">
        <v>2799.2</v>
      </c>
      <c r="H126" s="18">
        <v>2799.2</v>
      </c>
      <c r="I126" s="18"/>
      <c r="J126" s="18"/>
      <c r="K126" s="18"/>
      <c r="L126" s="18">
        <f t="shared" si="121"/>
        <v>2799.2</v>
      </c>
      <c r="M126" s="18">
        <f t="shared" si="122"/>
        <v>2799.2</v>
      </c>
      <c r="N126" s="18">
        <f t="shared" si="123"/>
        <v>2799.2</v>
      </c>
      <c r="O126" s="18"/>
      <c r="P126" s="18"/>
      <c r="Q126" s="18"/>
      <c r="R126" s="18">
        <f t="shared" si="124"/>
        <v>2799.2</v>
      </c>
      <c r="S126" s="18">
        <f t="shared" si="125"/>
        <v>2799.2</v>
      </c>
      <c r="T126" s="18">
        <f t="shared" si="126"/>
        <v>2799.2</v>
      </c>
      <c r="U126" s="18"/>
      <c r="V126" s="18">
        <f t="shared" si="127"/>
        <v>2799.2</v>
      </c>
      <c r="W126" s="18">
        <f t="shared" si="128"/>
        <v>2799.2</v>
      </c>
      <c r="X126" s="18">
        <f t="shared" si="129"/>
        <v>2799.2</v>
      </c>
      <c r="Y126" s="18"/>
      <c r="Z126" s="18"/>
      <c r="AA126" s="18"/>
      <c r="AB126" s="18">
        <f t="shared" si="118"/>
        <v>2799.2</v>
      </c>
      <c r="AC126" s="18">
        <f t="shared" si="119"/>
        <v>2799.2</v>
      </c>
      <c r="AD126" s="18">
        <f t="shared" si="120"/>
        <v>2799.2</v>
      </c>
      <c r="AE126" s="18"/>
      <c r="AF126" s="31"/>
      <c r="AG126" s="22"/>
      <c r="AH126" s="2"/>
    </row>
    <row r="127" spans="1:34" ht="47.25" x14ac:dyDescent="0.25">
      <c r="A127" s="36" t="s">
        <v>42</v>
      </c>
      <c r="B127" s="32"/>
      <c r="C127" s="36"/>
      <c r="D127" s="36"/>
      <c r="E127" s="14" t="s">
        <v>640</v>
      </c>
      <c r="F127" s="18">
        <f t="shared" ref="F127:K129" si="194">F128</f>
        <v>2433.9</v>
      </c>
      <c r="G127" s="18">
        <f t="shared" si="194"/>
        <v>2433.9</v>
      </c>
      <c r="H127" s="18">
        <f t="shared" si="194"/>
        <v>2433.9</v>
      </c>
      <c r="I127" s="18">
        <f t="shared" si="194"/>
        <v>0</v>
      </c>
      <c r="J127" s="18">
        <f t="shared" si="194"/>
        <v>0</v>
      </c>
      <c r="K127" s="18">
        <f t="shared" si="194"/>
        <v>0</v>
      </c>
      <c r="L127" s="18">
        <f t="shared" si="121"/>
        <v>2433.9</v>
      </c>
      <c r="M127" s="18">
        <f t="shared" si="122"/>
        <v>2433.9</v>
      </c>
      <c r="N127" s="18">
        <f t="shared" si="123"/>
        <v>2433.9</v>
      </c>
      <c r="O127" s="18">
        <f t="shared" ref="O127:Q129" si="195">O128</f>
        <v>0</v>
      </c>
      <c r="P127" s="18">
        <f t="shared" si="195"/>
        <v>0</v>
      </c>
      <c r="Q127" s="18">
        <f t="shared" si="195"/>
        <v>0</v>
      </c>
      <c r="R127" s="18">
        <f t="shared" si="124"/>
        <v>2433.9</v>
      </c>
      <c r="S127" s="18">
        <f t="shared" si="125"/>
        <v>2433.9</v>
      </c>
      <c r="T127" s="18">
        <f t="shared" si="126"/>
        <v>2433.9</v>
      </c>
      <c r="U127" s="18">
        <f t="shared" ref="U127:AE129" si="196">U128</f>
        <v>0</v>
      </c>
      <c r="V127" s="18">
        <f t="shared" si="127"/>
        <v>2433.9</v>
      </c>
      <c r="W127" s="18">
        <f t="shared" si="128"/>
        <v>2433.9</v>
      </c>
      <c r="X127" s="18">
        <f t="shared" si="129"/>
        <v>2433.9</v>
      </c>
      <c r="Y127" s="18">
        <f t="shared" si="196"/>
        <v>0</v>
      </c>
      <c r="Z127" s="18">
        <f t="shared" si="196"/>
        <v>0</v>
      </c>
      <c r="AA127" s="18">
        <f t="shared" si="196"/>
        <v>0</v>
      </c>
      <c r="AB127" s="18">
        <f t="shared" si="118"/>
        <v>2433.9</v>
      </c>
      <c r="AC127" s="18">
        <f t="shared" si="119"/>
        <v>2433.9</v>
      </c>
      <c r="AD127" s="18">
        <f t="shared" si="120"/>
        <v>2433.9</v>
      </c>
      <c r="AE127" s="18">
        <f t="shared" si="196"/>
        <v>0</v>
      </c>
      <c r="AF127" s="31"/>
      <c r="AG127" s="22"/>
      <c r="AH127" s="2"/>
    </row>
    <row r="128" spans="1:34" ht="47.25" x14ac:dyDescent="0.25">
      <c r="A128" s="36" t="s">
        <v>42</v>
      </c>
      <c r="B128" s="32">
        <v>200</v>
      </c>
      <c r="C128" s="36"/>
      <c r="D128" s="36"/>
      <c r="E128" s="14" t="s">
        <v>578</v>
      </c>
      <c r="F128" s="18">
        <f t="shared" si="194"/>
        <v>2433.9</v>
      </c>
      <c r="G128" s="18">
        <f t="shared" si="194"/>
        <v>2433.9</v>
      </c>
      <c r="H128" s="18">
        <f t="shared" si="194"/>
        <v>2433.9</v>
      </c>
      <c r="I128" s="18">
        <f t="shared" si="194"/>
        <v>0</v>
      </c>
      <c r="J128" s="18">
        <f t="shared" si="194"/>
        <v>0</v>
      </c>
      <c r="K128" s="18">
        <f t="shared" si="194"/>
        <v>0</v>
      </c>
      <c r="L128" s="18">
        <f t="shared" si="121"/>
        <v>2433.9</v>
      </c>
      <c r="M128" s="18">
        <f t="shared" si="122"/>
        <v>2433.9</v>
      </c>
      <c r="N128" s="18">
        <f t="shared" si="123"/>
        <v>2433.9</v>
      </c>
      <c r="O128" s="18">
        <f t="shared" si="195"/>
        <v>0</v>
      </c>
      <c r="P128" s="18">
        <f t="shared" si="195"/>
        <v>0</v>
      </c>
      <c r="Q128" s="18">
        <f t="shared" si="195"/>
        <v>0</v>
      </c>
      <c r="R128" s="18">
        <f t="shared" si="124"/>
        <v>2433.9</v>
      </c>
      <c r="S128" s="18">
        <f t="shared" si="125"/>
        <v>2433.9</v>
      </c>
      <c r="T128" s="18">
        <f t="shared" si="126"/>
        <v>2433.9</v>
      </c>
      <c r="U128" s="18">
        <f t="shared" si="196"/>
        <v>0</v>
      </c>
      <c r="V128" s="18">
        <f t="shared" si="127"/>
        <v>2433.9</v>
      </c>
      <c r="W128" s="18">
        <f t="shared" si="128"/>
        <v>2433.9</v>
      </c>
      <c r="X128" s="18">
        <f t="shared" si="129"/>
        <v>2433.9</v>
      </c>
      <c r="Y128" s="18">
        <f t="shared" si="196"/>
        <v>0</v>
      </c>
      <c r="Z128" s="18">
        <f t="shared" si="196"/>
        <v>0</v>
      </c>
      <c r="AA128" s="18">
        <f t="shared" si="196"/>
        <v>0</v>
      </c>
      <c r="AB128" s="18">
        <f t="shared" si="118"/>
        <v>2433.9</v>
      </c>
      <c r="AC128" s="18">
        <f t="shared" si="119"/>
        <v>2433.9</v>
      </c>
      <c r="AD128" s="18">
        <f t="shared" si="120"/>
        <v>2433.9</v>
      </c>
      <c r="AE128" s="18">
        <f t="shared" si="196"/>
        <v>0</v>
      </c>
      <c r="AF128" s="31"/>
      <c r="AG128" s="22"/>
      <c r="AH128" s="2"/>
    </row>
    <row r="129" spans="1:34" ht="47.25" x14ac:dyDescent="0.25">
      <c r="A129" s="36" t="s">
        <v>42</v>
      </c>
      <c r="B129" s="32">
        <v>240</v>
      </c>
      <c r="C129" s="36"/>
      <c r="D129" s="36"/>
      <c r="E129" s="14" t="s">
        <v>586</v>
      </c>
      <c r="F129" s="18">
        <f t="shared" si="194"/>
        <v>2433.9</v>
      </c>
      <c r="G129" s="18">
        <f t="shared" si="194"/>
        <v>2433.9</v>
      </c>
      <c r="H129" s="18">
        <f t="shared" si="194"/>
        <v>2433.9</v>
      </c>
      <c r="I129" s="18">
        <f t="shared" si="194"/>
        <v>0</v>
      </c>
      <c r="J129" s="18">
        <f t="shared" si="194"/>
        <v>0</v>
      </c>
      <c r="K129" s="18">
        <f t="shared" si="194"/>
        <v>0</v>
      </c>
      <c r="L129" s="18">
        <f t="shared" si="121"/>
        <v>2433.9</v>
      </c>
      <c r="M129" s="18">
        <f t="shared" si="122"/>
        <v>2433.9</v>
      </c>
      <c r="N129" s="18">
        <f t="shared" si="123"/>
        <v>2433.9</v>
      </c>
      <c r="O129" s="18">
        <f t="shared" si="195"/>
        <v>0</v>
      </c>
      <c r="P129" s="18">
        <f t="shared" si="195"/>
        <v>0</v>
      </c>
      <c r="Q129" s="18">
        <f t="shared" si="195"/>
        <v>0</v>
      </c>
      <c r="R129" s="18">
        <f t="shared" si="124"/>
        <v>2433.9</v>
      </c>
      <c r="S129" s="18">
        <f t="shared" si="125"/>
        <v>2433.9</v>
      </c>
      <c r="T129" s="18">
        <f t="shared" si="126"/>
        <v>2433.9</v>
      </c>
      <c r="U129" s="18">
        <f t="shared" si="196"/>
        <v>0</v>
      </c>
      <c r="V129" s="18">
        <f t="shared" si="127"/>
        <v>2433.9</v>
      </c>
      <c r="W129" s="18">
        <f t="shared" si="128"/>
        <v>2433.9</v>
      </c>
      <c r="X129" s="18">
        <f t="shared" si="129"/>
        <v>2433.9</v>
      </c>
      <c r="Y129" s="18">
        <f t="shared" si="196"/>
        <v>0</v>
      </c>
      <c r="Z129" s="18">
        <f t="shared" si="196"/>
        <v>0</v>
      </c>
      <c r="AA129" s="18">
        <f t="shared" si="196"/>
        <v>0</v>
      </c>
      <c r="AB129" s="18">
        <f t="shared" si="118"/>
        <v>2433.9</v>
      </c>
      <c r="AC129" s="18">
        <f t="shared" si="119"/>
        <v>2433.9</v>
      </c>
      <c r="AD129" s="18">
        <f t="shared" si="120"/>
        <v>2433.9</v>
      </c>
      <c r="AE129" s="18">
        <f t="shared" si="196"/>
        <v>0</v>
      </c>
      <c r="AF129" s="31"/>
      <c r="AG129" s="22"/>
      <c r="AH129" s="2"/>
    </row>
    <row r="130" spans="1:34" ht="47.25" x14ac:dyDescent="0.25">
      <c r="A130" s="36" t="s">
        <v>42</v>
      </c>
      <c r="B130" s="32">
        <v>240</v>
      </c>
      <c r="C130" s="36" t="s">
        <v>20</v>
      </c>
      <c r="D130" s="36" t="s">
        <v>35</v>
      </c>
      <c r="E130" s="14" t="s">
        <v>546</v>
      </c>
      <c r="F130" s="18">
        <v>2433.9</v>
      </c>
      <c r="G130" s="18">
        <v>2433.9</v>
      </c>
      <c r="H130" s="18">
        <v>2433.9</v>
      </c>
      <c r="I130" s="18"/>
      <c r="J130" s="18"/>
      <c r="K130" s="18"/>
      <c r="L130" s="18">
        <f t="shared" si="121"/>
        <v>2433.9</v>
      </c>
      <c r="M130" s="18">
        <f t="shared" si="122"/>
        <v>2433.9</v>
      </c>
      <c r="N130" s="18">
        <f t="shared" si="123"/>
        <v>2433.9</v>
      </c>
      <c r="O130" s="18"/>
      <c r="P130" s="18"/>
      <c r="Q130" s="18"/>
      <c r="R130" s="18">
        <f t="shared" si="124"/>
        <v>2433.9</v>
      </c>
      <c r="S130" s="18">
        <f t="shared" si="125"/>
        <v>2433.9</v>
      </c>
      <c r="T130" s="18">
        <f t="shared" si="126"/>
        <v>2433.9</v>
      </c>
      <c r="U130" s="18"/>
      <c r="V130" s="18">
        <f t="shared" si="127"/>
        <v>2433.9</v>
      </c>
      <c r="W130" s="18">
        <f t="shared" si="128"/>
        <v>2433.9</v>
      </c>
      <c r="X130" s="18">
        <f t="shared" si="129"/>
        <v>2433.9</v>
      </c>
      <c r="Y130" s="18"/>
      <c r="Z130" s="18"/>
      <c r="AA130" s="18"/>
      <c r="AB130" s="18">
        <f t="shared" si="118"/>
        <v>2433.9</v>
      </c>
      <c r="AC130" s="18">
        <f t="shared" si="119"/>
        <v>2433.9</v>
      </c>
      <c r="AD130" s="18">
        <f t="shared" si="120"/>
        <v>2433.9</v>
      </c>
      <c r="AE130" s="18"/>
      <c r="AF130" s="31"/>
      <c r="AG130" s="22"/>
      <c r="AH130" s="2"/>
    </row>
    <row r="131" spans="1:34" ht="31.5" x14ac:dyDescent="0.25">
      <c r="A131" s="36" t="s">
        <v>47</v>
      </c>
      <c r="B131" s="32"/>
      <c r="C131" s="36"/>
      <c r="D131" s="36"/>
      <c r="E131" s="14" t="s">
        <v>1041</v>
      </c>
      <c r="F131" s="18">
        <f>F132+F136</f>
        <v>44333.899999999994</v>
      </c>
      <c r="G131" s="18">
        <f t="shared" ref="G131:AE131" si="197">G132+G136</f>
        <v>0</v>
      </c>
      <c r="H131" s="18">
        <f t="shared" si="197"/>
        <v>0</v>
      </c>
      <c r="I131" s="18">
        <f t="shared" ref="I131:K131" si="198">I132+I136</f>
        <v>0</v>
      </c>
      <c r="J131" s="18">
        <f t="shared" si="198"/>
        <v>0</v>
      </c>
      <c r="K131" s="18">
        <f t="shared" si="198"/>
        <v>0</v>
      </c>
      <c r="L131" s="18">
        <f t="shared" si="121"/>
        <v>44333.899999999994</v>
      </c>
      <c r="M131" s="18">
        <f t="shared" si="122"/>
        <v>0</v>
      </c>
      <c r="N131" s="18">
        <f t="shared" si="123"/>
        <v>0</v>
      </c>
      <c r="O131" s="18">
        <f t="shared" ref="O131:Q131" si="199">O132+O136</f>
        <v>11424.444</v>
      </c>
      <c r="P131" s="18">
        <f t="shared" si="199"/>
        <v>0</v>
      </c>
      <c r="Q131" s="18">
        <f t="shared" si="199"/>
        <v>0</v>
      </c>
      <c r="R131" s="18">
        <f t="shared" si="124"/>
        <v>55758.343999999997</v>
      </c>
      <c r="S131" s="18">
        <f t="shared" si="125"/>
        <v>0</v>
      </c>
      <c r="T131" s="18">
        <f t="shared" si="126"/>
        <v>0</v>
      </c>
      <c r="U131" s="18">
        <f t="shared" ref="U131" si="200">U132+U136</f>
        <v>0</v>
      </c>
      <c r="V131" s="18">
        <f t="shared" si="127"/>
        <v>55758.343999999997</v>
      </c>
      <c r="W131" s="18">
        <f t="shared" si="128"/>
        <v>0</v>
      </c>
      <c r="X131" s="18">
        <f t="shared" si="129"/>
        <v>0</v>
      </c>
      <c r="Y131" s="18">
        <f t="shared" ref="Y131:AA131" si="201">Y132+Y136</f>
        <v>0</v>
      </c>
      <c r="Z131" s="18">
        <f t="shared" si="201"/>
        <v>0</v>
      </c>
      <c r="AA131" s="18">
        <f t="shared" si="201"/>
        <v>0</v>
      </c>
      <c r="AB131" s="18">
        <f t="shared" si="118"/>
        <v>55758.343999999997</v>
      </c>
      <c r="AC131" s="18">
        <f t="shared" si="119"/>
        <v>0</v>
      </c>
      <c r="AD131" s="18">
        <f t="shared" si="120"/>
        <v>0</v>
      </c>
      <c r="AE131" s="18">
        <f t="shared" si="197"/>
        <v>0</v>
      </c>
      <c r="AF131" s="31"/>
      <c r="AG131" s="22"/>
      <c r="AH131" s="2"/>
    </row>
    <row r="132" spans="1:34" ht="31.5" x14ac:dyDescent="0.25">
      <c r="A132" s="36" t="s">
        <v>45</v>
      </c>
      <c r="B132" s="32"/>
      <c r="C132" s="36"/>
      <c r="D132" s="36"/>
      <c r="E132" s="14" t="s">
        <v>641</v>
      </c>
      <c r="F132" s="18">
        <f t="shared" ref="F132:K134" si="202">F133</f>
        <v>341.7</v>
      </c>
      <c r="G132" s="18">
        <f t="shared" si="202"/>
        <v>0</v>
      </c>
      <c r="H132" s="18">
        <f t="shared" si="202"/>
        <v>0</v>
      </c>
      <c r="I132" s="18">
        <f t="shared" si="202"/>
        <v>0</v>
      </c>
      <c r="J132" s="18">
        <f t="shared" si="202"/>
        <v>0</v>
      </c>
      <c r="K132" s="18">
        <f t="shared" si="202"/>
        <v>0</v>
      </c>
      <c r="L132" s="18">
        <f t="shared" si="121"/>
        <v>341.7</v>
      </c>
      <c r="M132" s="18">
        <f t="shared" si="122"/>
        <v>0</v>
      </c>
      <c r="N132" s="18">
        <f t="shared" si="123"/>
        <v>0</v>
      </c>
      <c r="O132" s="18">
        <f t="shared" ref="O132:Q134" si="203">O133</f>
        <v>0</v>
      </c>
      <c r="P132" s="18">
        <f t="shared" si="203"/>
        <v>0</v>
      </c>
      <c r="Q132" s="18">
        <f t="shared" si="203"/>
        <v>0</v>
      </c>
      <c r="R132" s="18">
        <f t="shared" si="124"/>
        <v>341.7</v>
      </c>
      <c r="S132" s="18">
        <f t="shared" si="125"/>
        <v>0</v>
      </c>
      <c r="T132" s="18">
        <f t="shared" si="126"/>
        <v>0</v>
      </c>
      <c r="U132" s="18">
        <f t="shared" ref="U132:AE134" si="204">U133</f>
        <v>0</v>
      </c>
      <c r="V132" s="18">
        <f t="shared" si="127"/>
        <v>341.7</v>
      </c>
      <c r="W132" s="18">
        <f t="shared" si="128"/>
        <v>0</v>
      </c>
      <c r="X132" s="18">
        <f t="shared" si="129"/>
        <v>0</v>
      </c>
      <c r="Y132" s="18">
        <f t="shared" si="204"/>
        <v>0</v>
      </c>
      <c r="Z132" s="18">
        <f t="shared" si="204"/>
        <v>0</v>
      </c>
      <c r="AA132" s="18">
        <f t="shared" si="204"/>
        <v>0</v>
      </c>
      <c r="AB132" s="18">
        <f t="shared" si="118"/>
        <v>341.7</v>
      </c>
      <c r="AC132" s="18">
        <f t="shared" si="119"/>
        <v>0</v>
      </c>
      <c r="AD132" s="18">
        <f t="shared" si="120"/>
        <v>0</v>
      </c>
      <c r="AE132" s="18">
        <f t="shared" si="204"/>
        <v>0</v>
      </c>
      <c r="AF132" s="31"/>
      <c r="AG132" s="22"/>
      <c r="AH132" s="2"/>
    </row>
    <row r="133" spans="1:34" x14ac:dyDescent="0.25">
      <c r="A133" s="36" t="s">
        <v>45</v>
      </c>
      <c r="B133" s="32">
        <v>800</v>
      </c>
      <c r="C133" s="36"/>
      <c r="D133" s="36"/>
      <c r="E133" s="14" t="s">
        <v>583</v>
      </c>
      <c r="F133" s="18">
        <f t="shared" si="202"/>
        <v>341.7</v>
      </c>
      <c r="G133" s="18">
        <f t="shared" si="202"/>
        <v>0</v>
      </c>
      <c r="H133" s="18">
        <f t="shared" si="202"/>
        <v>0</v>
      </c>
      <c r="I133" s="18">
        <f t="shared" si="202"/>
        <v>0</v>
      </c>
      <c r="J133" s="18">
        <f t="shared" si="202"/>
        <v>0</v>
      </c>
      <c r="K133" s="18">
        <f t="shared" si="202"/>
        <v>0</v>
      </c>
      <c r="L133" s="18">
        <f t="shared" si="121"/>
        <v>341.7</v>
      </c>
      <c r="M133" s="18">
        <f t="shared" si="122"/>
        <v>0</v>
      </c>
      <c r="N133" s="18">
        <f t="shared" si="123"/>
        <v>0</v>
      </c>
      <c r="O133" s="18">
        <f t="shared" si="203"/>
        <v>0</v>
      </c>
      <c r="P133" s="18">
        <f t="shared" si="203"/>
        <v>0</v>
      </c>
      <c r="Q133" s="18">
        <f t="shared" si="203"/>
        <v>0</v>
      </c>
      <c r="R133" s="18">
        <f t="shared" si="124"/>
        <v>341.7</v>
      </c>
      <c r="S133" s="18">
        <f t="shared" si="125"/>
        <v>0</v>
      </c>
      <c r="T133" s="18">
        <f t="shared" si="126"/>
        <v>0</v>
      </c>
      <c r="U133" s="18">
        <f t="shared" si="204"/>
        <v>0</v>
      </c>
      <c r="V133" s="18">
        <f t="shared" si="127"/>
        <v>341.7</v>
      </c>
      <c r="W133" s="18">
        <f t="shared" si="128"/>
        <v>0</v>
      </c>
      <c r="X133" s="18">
        <f t="shared" si="129"/>
        <v>0</v>
      </c>
      <c r="Y133" s="18">
        <f t="shared" si="204"/>
        <v>0</v>
      </c>
      <c r="Z133" s="18">
        <f t="shared" si="204"/>
        <v>0</v>
      </c>
      <c r="AA133" s="18">
        <f t="shared" si="204"/>
        <v>0</v>
      </c>
      <c r="AB133" s="18">
        <f t="shared" si="118"/>
        <v>341.7</v>
      </c>
      <c r="AC133" s="18">
        <f t="shared" si="119"/>
        <v>0</v>
      </c>
      <c r="AD133" s="18">
        <f t="shared" si="120"/>
        <v>0</v>
      </c>
      <c r="AE133" s="18">
        <f t="shared" si="204"/>
        <v>0</v>
      </c>
      <c r="AF133" s="31"/>
      <c r="AG133" s="22"/>
      <c r="AH133" s="2"/>
    </row>
    <row r="134" spans="1:34" x14ac:dyDescent="0.25">
      <c r="A134" s="36" t="s">
        <v>45</v>
      </c>
      <c r="B134" s="32">
        <v>850</v>
      </c>
      <c r="C134" s="36"/>
      <c r="D134" s="36"/>
      <c r="E134" s="14" t="s">
        <v>601</v>
      </c>
      <c r="F134" s="18">
        <f t="shared" si="202"/>
        <v>341.7</v>
      </c>
      <c r="G134" s="18">
        <f t="shared" si="202"/>
        <v>0</v>
      </c>
      <c r="H134" s="18">
        <f t="shared" si="202"/>
        <v>0</v>
      </c>
      <c r="I134" s="18">
        <f t="shared" si="202"/>
        <v>0</v>
      </c>
      <c r="J134" s="18">
        <f t="shared" si="202"/>
        <v>0</v>
      </c>
      <c r="K134" s="18">
        <f t="shared" si="202"/>
        <v>0</v>
      </c>
      <c r="L134" s="18">
        <f t="shared" si="121"/>
        <v>341.7</v>
      </c>
      <c r="M134" s="18">
        <f t="shared" si="122"/>
        <v>0</v>
      </c>
      <c r="N134" s="18">
        <f t="shared" si="123"/>
        <v>0</v>
      </c>
      <c r="O134" s="18">
        <f t="shared" si="203"/>
        <v>0</v>
      </c>
      <c r="P134" s="18">
        <f t="shared" si="203"/>
        <v>0</v>
      </c>
      <c r="Q134" s="18">
        <f t="shared" si="203"/>
        <v>0</v>
      </c>
      <c r="R134" s="18">
        <f t="shared" si="124"/>
        <v>341.7</v>
      </c>
      <c r="S134" s="18">
        <f t="shared" si="125"/>
        <v>0</v>
      </c>
      <c r="T134" s="18">
        <f t="shared" si="126"/>
        <v>0</v>
      </c>
      <c r="U134" s="18">
        <f t="shared" si="204"/>
        <v>0</v>
      </c>
      <c r="V134" s="18">
        <f t="shared" si="127"/>
        <v>341.7</v>
      </c>
      <c r="W134" s="18">
        <f t="shared" si="128"/>
        <v>0</v>
      </c>
      <c r="X134" s="18">
        <f t="shared" si="129"/>
        <v>0</v>
      </c>
      <c r="Y134" s="18">
        <f t="shared" si="204"/>
        <v>0</v>
      </c>
      <c r="Z134" s="18">
        <f t="shared" si="204"/>
        <v>0</v>
      </c>
      <c r="AA134" s="18">
        <f t="shared" si="204"/>
        <v>0</v>
      </c>
      <c r="AB134" s="18">
        <f t="shared" si="118"/>
        <v>341.7</v>
      </c>
      <c r="AC134" s="18">
        <f t="shared" si="119"/>
        <v>0</v>
      </c>
      <c r="AD134" s="18">
        <f t="shared" si="120"/>
        <v>0</v>
      </c>
      <c r="AE134" s="18">
        <f t="shared" si="204"/>
        <v>0</v>
      </c>
      <c r="AF134" s="31"/>
      <c r="AG134" s="22"/>
      <c r="AH134" s="2"/>
    </row>
    <row r="135" spans="1:34" ht="47.25" x14ac:dyDescent="0.25">
      <c r="A135" s="36" t="s">
        <v>45</v>
      </c>
      <c r="B135" s="32">
        <v>850</v>
      </c>
      <c r="C135" s="36" t="s">
        <v>20</v>
      </c>
      <c r="D135" s="36" t="s">
        <v>30</v>
      </c>
      <c r="E135" s="14" t="s">
        <v>544</v>
      </c>
      <c r="F135" s="18">
        <v>341.7</v>
      </c>
      <c r="G135" s="18">
        <v>0</v>
      </c>
      <c r="H135" s="18">
        <v>0</v>
      </c>
      <c r="I135" s="18"/>
      <c r="J135" s="18"/>
      <c r="K135" s="18"/>
      <c r="L135" s="18">
        <f t="shared" si="121"/>
        <v>341.7</v>
      </c>
      <c r="M135" s="18">
        <f t="shared" si="122"/>
        <v>0</v>
      </c>
      <c r="N135" s="18">
        <f t="shared" si="123"/>
        <v>0</v>
      </c>
      <c r="O135" s="18"/>
      <c r="P135" s="18"/>
      <c r="Q135" s="18"/>
      <c r="R135" s="18">
        <f t="shared" si="124"/>
        <v>341.7</v>
      </c>
      <c r="S135" s="18">
        <f t="shared" si="125"/>
        <v>0</v>
      </c>
      <c r="T135" s="18">
        <f t="shared" si="126"/>
        <v>0</v>
      </c>
      <c r="U135" s="18"/>
      <c r="V135" s="18">
        <f t="shared" si="127"/>
        <v>341.7</v>
      </c>
      <c r="W135" s="18">
        <f t="shared" si="128"/>
        <v>0</v>
      </c>
      <c r="X135" s="18">
        <f t="shared" si="129"/>
        <v>0</v>
      </c>
      <c r="Y135" s="18"/>
      <c r="Z135" s="18"/>
      <c r="AA135" s="18"/>
      <c r="AB135" s="18">
        <f t="shared" si="118"/>
        <v>341.7</v>
      </c>
      <c r="AC135" s="18">
        <f t="shared" si="119"/>
        <v>0</v>
      </c>
      <c r="AD135" s="18">
        <f t="shared" si="120"/>
        <v>0</v>
      </c>
      <c r="AE135" s="18"/>
      <c r="AF135" s="31"/>
      <c r="AG135" s="22"/>
      <c r="AH135" s="2"/>
    </row>
    <row r="136" spans="1:34" ht="63" x14ac:dyDescent="0.25">
      <c r="A136" s="36" t="s">
        <v>46</v>
      </c>
      <c r="B136" s="32"/>
      <c r="C136" s="36"/>
      <c r="D136" s="36"/>
      <c r="E136" s="14" t="s">
        <v>642</v>
      </c>
      <c r="F136" s="18">
        <f t="shared" ref="F136:K138" si="205">F137</f>
        <v>43992.2</v>
      </c>
      <c r="G136" s="18">
        <f t="shared" si="205"/>
        <v>0</v>
      </c>
      <c r="H136" s="18">
        <f t="shared" si="205"/>
        <v>0</v>
      </c>
      <c r="I136" s="18">
        <f t="shared" si="205"/>
        <v>0</v>
      </c>
      <c r="J136" s="18">
        <f t="shared" si="205"/>
        <v>0</v>
      </c>
      <c r="K136" s="18">
        <f t="shared" si="205"/>
        <v>0</v>
      </c>
      <c r="L136" s="18">
        <f t="shared" si="121"/>
        <v>43992.2</v>
      </c>
      <c r="M136" s="18">
        <f t="shared" si="122"/>
        <v>0</v>
      </c>
      <c r="N136" s="18">
        <f t="shared" si="123"/>
        <v>0</v>
      </c>
      <c r="O136" s="18">
        <f t="shared" ref="O136:Q138" si="206">O137</f>
        <v>11424.444</v>
      </c>
      <c r="P136" s="18">
        <f t="shared" si="206"/>
        <v>0</v>
      </c>
      <c r="Q136" s="18">
        <f t="shared" si="206"/>
        <v>0</v>
      </c>
      <c r="R136" s="18">
        <f t="shared" si="124"/>
        <v>55416.644</v>
      </c>
      <c r="S136" s="18">
        <f t="shared" si="125"/>
        <v>0</v>
      </c>
      <c r="T136" s="18">
        <f t="shared" si="126"/>
        <v>0</v>
      </c>
      <c r="U136" s="18">
        <f t="shared" ref="U136:AE138" si="207">U137</f>
        <v>0</v>
      </c>
      <c r="V136" s="18">
        <f t="shared" si="127"/>
        <v>55416.644</v>
      </c>
      <c r="W136" s="18">
        <f t="shared" si="128"/>
        <v>0</v>
      </c>
      <c r="X136" s="18">
        <f t="shared" si="129"/>
        <v>0</v>
      </c>
      <c r="Y136" s="18">
        <f t="shared" si="207"/>
        <v>0</v>
      </c>
      <c r="Z136" s="18">
        <f t="shared" si="207"/>
        <v>0</v>
      </c>
      <c r="AA136" s="18">
        <f t="shared" si="207"/>
        <v>0</v>
      </c>
      <c r="AB136" s="18">
        <f t="shared" si="118"/>
        <v>55416.644</v>
      </c>
      <c r="AC136" s="18">
        <f t="shared" si="119"/>
        <v>0</v>
      </c>
      <c r="AD136" s="18">
        <f t="shared" si="120"/>
        <v>0</v>
      </c>
      <c r="AE136" s="18">
        <f t="shared" si="207"/>
        <v>0</v>
      </c>
      <c r="AF136" s="31"/>
      <c r="AG136" s="22"/>
      <c r="AH136" s="2"/>
    </row>
    <row r="137" spans="1:34" ht="47.25" x14ac:dyDescent="0.25">
      <c r="A137" s="36" t="s">
        <v>46</v>
      </c>
      <c r="B137" s="32">
        <v>400</v>
      </c>
      <c r="C137" s="36"/>
      <c r="D137" s="36"/>
      <c r="E137" s="14" t="s">
        <v>580</v>
      </c>
      <c r="F137" s="18">
        <f t="shared" si="205"/>
        <v>43992.2</v>
      </c>
      <c r="G137" s="18">
        <f t="shared" si="205"/>
        <v>0</v>
      </c>
      <c r="H137" s="18">
        <f t="shared" si="205"/>
        <v>0</v>
      </c>
      <c r="I137" s="18">
        <f t="shared" si="205"/>
        <v>0</v>
      </c>
      <c r="J137" s="18">
        <f t="shared" si="205"/>
        <v>0</v>
      </c>
      <c r="K137" s="18">
        <f t="shared" si="205"/>
        <v>0</v>
      </c>
      <c r="L137" s="18">
        <f t="shared" si="121"/>
        <v>43992.2</v>
      </c>
      <c r="M137" s="18">
        <f t="shared" si="122"/>
        <v>0</v>
      </c>
      <c r="N137" s="18">
        <f t="shared" si="123"/>
        <v>0</v>
      </c>
      <c r="O137" s="18">
        <f t="shared" si="206"/>
        <v>11424.444</v>
      </c>
      <c r="P137" s="18">
        <f t="shared" si="206"/>
        <v>0</v>
      </c>
      <c r="Q137" s="18">
        <f t="shared" si="206"/>
        <v>0</v>
      </c>
      <c r="R137" s="18">
        <f t="shared" si="124"/>
        <v>55416.644</v>
      </c>
      <c r="S137" s="18">
        <f t="shared" si="125"/>
        <v>0</v>
      </c>
      <c r="T137" s="18">
        <f t="shared" si="126"/>
        <v>0</v>
      </c>
      <c r="U137" s="18">
        <f t="shared" si="207"/>
        <v>0</v>
      </c>
      <c r="V137" s="18">
        <f t="shared" si="127"/>
        <v>55416.644</v>
      </c>
      <c r="W137" s="18">
        <f t="shared" si="128"/>
        <v>0</v>
      </c>
      <c r="X137" s="18">
        <f t="shared" si="129"/>
        <v>0</v>
      </c>
      <c r="Y137" s="18">
        <f t="shared" si="207"/>
        <v>0</v>
      </c>
      <c r="Z137" s="18">
        <f t="shared" si="207"/>
        <v>0</v>
      </c>
      <c r="AA137" s="18">
        <f t="shared" si="207"/>
        <v>0</v>
      </c>
      <c r="AB137" s="18">
        <f t="shared" si="118"/>
        <v>55416.644</v>
      </c>
      <c r="AC137" s="18">
        <f t="shared" si="119"/>
        <v>0</v>
      </c>
      <c r="AD137" s="18">
        <f t="shared" si="120"/>
        <v>0</v>
      </c>
      <c r="AE137" s="18">
        <f t="shared" si="207"/>
        <v>0</v>
      </c>
      <c r="AF137" s="31"/>
      <c r="AG137" s="22"/>
      <c r="AH137" s="2"/>
    </row>
    <row r="138" spans="1:34" x14ac:dyDescent="0.25">
      <c r="A138" s="36" t="s">
        <v>46</v>
      </c>
      <c r="B138" s="32">
        <v>410</v>
      </c>
      <c r="C138" s="36"/>
      <c r="D138" s="36"/>
      <c r="E138" s="14" t="s">
        <v>593</v>
      </c>
      <c r="F138" s="18">
        <f t="shared" si="205"/>
        <v>43992.2</v>
      </c>
      <c r="G138" s="18">
        <f t="shared" si="205"/>
        <v>0</v>
      </c>
      <c r="H138" s="18">
        <f t="shared" si="205"/>
        <v>0</v>
      </c>
      <c r="I138" s="18">
        <f t="shared" si="205"/>
        <v>0</v>
      </c>
      <c r="J138" s="18">
        <f t="shared" si="205"/>
        <v>0</v>
      </c>
      <c r="K138" s="18">
        <f t="shared" si="205"/>
        <v>0</v>
      </c>
      <c r="L138" s="18">
        <f t="shared" si="121"/>
        <v>43992.2</v>
      </c>
      <c r="M138" s="18">
        <f t="shared" si="122"/>
        <v>0</v>
      </c>
      <c r="N138" s="18">
        <f t="shared" si="123"/>
        <v>0</v>
      </c>
      <c r="O138" s="18">
        <f t="shared" si="206"/>
        <v>11424.444</v>
      </c>
      <c r="P138" s="18">
        <f t="shared" si="206"/>
        <v>0</v>
      </c>
      <c r="Q138" s="18">
        <f t="shared" si="206"/>
        <v>0</v>
      </c>
      <c r="R138" s="18">
        <f t="shared" si="124"/>
        <v>55416.644</v>
      </c>
      <c r="S138" s="18">
        <f t="shared" si="125"/>
        <v>0</v>
      </c>
      <c r="T138" s="18">
        <f t="shared" si="126"/>
        <v>0</v>
      </c>
      <c r="U138" s="18">
        <f t="shared" si="207"/>
        <v>0</v>
      </c>
      <c r="V138" s="18">
        <f t="shared" si="127"/>
        <v>55416.644</v>
      </c>
      <c r="W138" s="18">
        <f t="shared" si="128"/>
        <v>0</v>
      </c>
      <c r="X138" s="18">
        <f t="shared" si="129"/>
        <v>0</v>
      </c>
      <c r="Y138" s="18">
        <f t="shared" si="207"/>
        <v>0</v>
      </c>
      <c r="Z138" s="18">
        <f t="shared" si="207"/>
        <v>0</v>
      </c>
      <c r="AA138" s="18">
        <f t="shared" si="207"/>
        <v>0</v>
      </c>
      <c r="AB138" s="18">
        <f t="shared" si="118"/>
        <v>55416.644</v>
      </c>
      <c r="AC138" s="18">
        <f t="shared" si="119"/>
        <v>0</v>
      </c>
      <c r="AD138" s="18">
        <f t="shared" si="120"/>
        <v>0</v>
      </c>
      <c r="AE138" s="18">
        <f t="shared" si="207"/>
        <v>0</v>
      </c>
      <c r="AF138" s="31"/>
      <c r="AG138" s="22"/>
      <c r="AH138" s="2"/>
    </row>
    <row r="139" spans="1:34" ht="47.25" x14ac:dyDescent="0.25">
      <c r="A139" s="36" t="s">
        <v>46</v>
      </c>
      <c r="B139" s="32">
        <v>410</v>
      </c>
      <c r="C139" s="36" t="s">
        <v>20</v>
      </c>
      <c r="D139" s="36" t="s">
        <v>30</v>
      </c>
      <c r="E139" s="14" t="s">
        <v>544</v>
      </c>
      <c r="F139" s="18">
        <v>43992.2</v>
      </c>
      <c r="G139" s="18">
        <v>0</v>
      </c>
      <c r="H139" s="18">
        <v>0</v>
      </c>
      <c r="I139" s="18"/>
      <c r="J139" s="18"/>
      <c r="K139" s="18"/>
      <c r="L139" s="18">
        <f t="shared" si="121"/>
        <v>43992.2</v>
      </c>
      <c r="M139" s="18">
        <f t="shared" si="122"/>
        <v>0</v>
      </c>
      <c r="N139" s="18">
        <f t="shared" si="123"/>
        <v>0</v>
      </c>
      <c r="O139" s="18">
        <v>11424.444</v>
      </c>
      <c r="P139" s="18"/>
      <c r="Q139" s="18"/>
      <c r="R139" s="18">
        <f t="shared" si="124"/>
        <v>55416.644</v>
      </c>
      <c r="S139" s="18">
        <f t="shared" si="125"/>
        <v>0</v>
      </c>
      <c r="T139" s="18">
        <f t="shared" si="126"/>
        <v>0</v>
      </c>
      <c r="U139" s="18"/>
      <c r="V139" s="18">
        <f t="shared" si="127"/>
        <v>55416.644</v>
      </c>
      <c r="W139" s="18">
        <f t="shared" si="128"/>
        <v>0</v>
      </c>
      <c r="X139" s="18">
        <f t="shared" si="129"/>
        <v>0</v>
      </c>
      <c r="Y139" s="18"/>
      <c r="Z139" s="18"/>
      <c r="AA139" s="18"/>
      <c r="AB139" s="18">
        <f t="shared" si="118"/>
        <v>55416.644</v>
      </c>
      <c r="AC139" s="18">
        <f t="shared" si="119"/>
        <v>0</v>
      </c>
      <c r="AD139" s="18">
        <f t="shared" si="120"/>
        <v>0</v>
      </c>
      <c r="AE139" s="18"/>
      <c r="AF139" s="31"/>
      <c r="AG139" s="22"/>
      <c r="AH139" s="2"/>
    </row>
    <row r="140" spans="1:34" ht="63" x14ac:dyDescent="0.25">
      <c r="A140" s="36" t="s">
        <v>50</v>
      </c>
      <c r="B140" s="32"/>
      <c r="C140" s="36"/>
      <c r="D140" s="36"/>
      <c r="E140" s="14" t="s">
        <v>1042</v>
      </c>
      <c r="F140" s="18">
        <f t="shared" ref="F140:K140" si="208">F141+F151</f>
        <v>113103.20000000001</v>
      </c>
      <c r="G140" s="18">
        <f t="shared" si="208"/>
        <v>102234.1</v>
      </c>
      <c r="H140" s="18">
        <f t="shared" si="208"/>
        <v>102144.40000000001</v>
      </c>
      <c r="I140" s="18">
        <f t="shared" si="208"/>
        <v>0</v>
      </c>
      <c r="J140" s="18">
        <f t="shared" si="208"/>
        <v>0</v>
      </c>
      <c r="K140" s="18">
        <f t="shared" si="208"/>
        <v>-2117.1</v>
      </c>
      <c r="L140" s="18">
        <f t="shared" si="121"/>
        <v>113103.20000000001</v>
      </c>
      <c r="M140" s="18">
        <f t="shared" si="122"/>
        <v>102234.1</v>
      </c>
      <c r="N140" s="18">
        <f t="shared" si="123"/>
        <v>100027.3</v>
      </c>
      <c r="O140" s="18">
        <f t="shared" ref="O140:Q140" si="209">O141+O151</f>
        <v>3909.8519999999999</v>
      </c>
      <c r="P140" s="18">
        <f t="shared" si="209"/>
        <v>0</v>
      </c>
      <c r="Q140" s="18">
        <f t="shared" si="209"/>
        <v>0</v>
      </c>
      <c r="R140" s="18">
        <f t="shared" si="124"/>
        <v>117013.05200000001</v>
      </c>
      <c r="S140" s="18">
        <f t="shared" si="125"/>
        <v>102234.1</v>
      </c>
      <c r="T140" s="18">
        <f t="shared" si="126"/>
        <v>100027.3</v>
      </c>
      <c r="U140" s="18">
        <f t="shared" ref="U140:AE140" si="210">U141+U151</f>
        <v>0</v>
      </c>
      <c r="V140" s="18">
        <f t="shared" si="127"/>
        <v>117013.05200000001</v>
      </c>
      <c r="W140" s="18">
        <f t="shared" si="128"/>
        <v>102234.1</v>
      </c>
      <c r="X140" s="18">
        <f t="shared" si="129"/>
        <v>100027.3</v>
      </c>
      <c r="Y140" s="18">
        <f t="shared" ref="Y140:AA140" si="211">Y141+Y151</f>
        <v>0</v>
      </c>
      <c r="Z140" s="18">
        <f t="shared" si="211"/>
        <v>0</v>
      </c>
      <c r="AA140" s="18">
        <f t="shared" si="211"/>
        <v>0</v>
      </c>
      <c r="AB140" s="18">
        <f t="shared" si="118"/>
        <v>117013.05200000001</v>
      </c>
      <c r="AC140" s="18">
        <f t="shared" si="119"/>
        <v>102234.1</v>
      </c>
      <c r="AD140" s="18">
        <f t="shared" si="120"/>
        <v>100027.3</v>
      </c>
      <c r="AE140" s="18">
        <f t="shared" si="210"/>
        <v>0</v>
      </c>
      <c r="AF140" s="31"/>
      <c r="AG140" s="22"/>
      <c r="AH140" s="2"/>
    </row>
    <row r="141" spans="1:34" ht="47.25" x14ac:dyDescent="0.25">
      <c r="A141" s="36" t="s">
        <v>48</v>
      </c>
      <c r="B141" s="32"/>
      <c r="C141" s="36"/>
      <c r="D141" s="36"/>
      <c r="E141" s="14" t="s">
        <v>627</v>
      </c>
      <c r="F141" s="18">
        <f t="shared" ref="F141:K141" si="212">F142+F145+F148</f>
        <v>106976.40000000001</v>
      </c>
      <c r="G141" s="18">
        <f t="shared" si="212"/>
        <v>96489.600000000006</v>
      </c>
      <c r="H141" s="18">
        <f t="shared" si="212"/>
        <v>96399.900000000009</v>
      </c>
      <c r="I141" s="18">
        <f t="shared" si="212"/>
        <v>0</v>
      </c>
      <c r="J141" s="18">
        <f t="shared" si="212"/>
        <v>0</v>
      </c>
      <c r="K141" s="18">
        <f t="shared" si="212"/>
        <v>-2117.1</v>
      </c>
      <c r="L141" s="18">
        <f t="shared" si="121"/>
        <v>106976.40000000001</v>
      </c>
      <c r="M141" s="18">
        <f t="shared" si="122"/>
        <v>96489.600000000006</v>
      </c>
      <c r="N141" s="18">
        <f t="shared" si="123"/>
        <v>94282.8</v>
      </c>
      <c r="O141" s="18">
        <f t="shared" ref="O141:Q141" si="213">O142+O145+O148</f>
        <v>3909.8519999999999</v>
      </c>
      <c r="P141" s="18">
        <f t="shared" si="213"/>
        <v>0</v>
      </c>
      <c r="Q141" s="18">
        <f t="shared" si="213"/>
        <v>0</v>
      </c>
      <c r="R141" s="18">
        <f t="shared" si="124"/>
        <v>110886.25200000001</v>
      </c>
      <c r="S141" s="18">
        <f t="shared" si="125"/>
        <v>96489.600000000006</v>
      </c>
      <c r="T141" s="18">
        <f t="shared" si="126"/>
        <v>94282.8</v>
      </c>
      <c r="U141" s="18">
        <f t="shared" ref="U141:AE141" si="214">U142+U145+U148</f>
        <v>0</v>
      </c>
      <c r="V141" s="18">
        <f t="shared" si="127"/>
        <v>110886.25200000001</v>
      </c>
      <c r="W141" s="18">
        <f t="shared" si="128"/>
        <v>96489.600000000006</v>
      </c>
      <c r="X141" s="18">
        <f t="shared" si="129"/>
        <v>94282.8</v>
      </c>
      <c r="Y141" s="18">
        <f t="shared" ref="Y141:AA141" si="215">Y142+Y145+Y148</f>
        <v>0</v>
      </c>
      <c r="Z141" s="18">
        <f t="shared" si="215"/>
        <v>0</v>
      </c>
      <c r="AA141" s="18">
        <f t="shared" si="215"/>
        <v>0</v>
      </c>
      <c r="AB141" s="18">
        <f t="shared" si="118"/>
        <v>110886.25200000001</v>
      </c>
      <c r="AC141" s="18">
        <f t="shared" si="119"/>
        <v>96489.600000000006</v>
      </c>
      <c r="AD141" s="18">
        <f t="shared" si="120"/>
        <v>94282.8</v>
      </c>
      <c r="AE141" s="18">
        <f t="shared" si="214"/>
        <v>0</v>
      </c>
      <c r="AF141" s="31"/>
      <c r="AG141" s="22"/>
      <c r="AH141" s="2"/>
    </row>
    <row r="142" spans="1:34" ht="94.5" x14ac:dyDescent="0.25">
      <c r="A142" s="36" t="s">
        <v>48</v>
      </c>
      <c r="B142" s="32">
        <v>100</v>
      </c>
      <c r="C142" s="36"/>
      <c r="D142" s="36"/>
      <c r="E142" s="14" t="s">
        <v>577</v>
      </c>
      <c r="F142" s="18">
        <f t="shared" ref="F142:K143" si="216">F143</f>
        <v>89272.1</v>
      </c>
      <c r="G142" s="18">
        <f t="shared" si="216"/>
        <v>81393.600000000006</v>
      </c>
      <c r="H142" s="18">
        <f t="shared" si="216"/>
        <v>81393.600000000006</v>
      </c>
      <c r="I142" s="18">
        <f t="shared" si="216"/>
        <v>0</v>
      </c>
      <c r="J142" s="18">
        <f t="shared" si="216"/>
        <v>0</v>
      </c>
      <c r="K142" s="18">
        <f t="shared" si="216"/>
        <v>0</v>
      </c>
      <c r="L142" s="18">
        <f t="shared" si="121"/>
        <v>89272.1</v>
      </c>
      <c r="M142" s="18">
        <f t="shared" si="122"/>
        <v>81393.600000000006</v>
      </c>
      <c r="N142" s="18">
        <f t="shared" si="123"/>
        <v>81393.600000000006</v>
      </c>
      <c r="O142" s="18">
        <f t="shared" ref="O142:Q143" si="217">O143</f>
        <v>0</v>
      </c>
      <c r="P142" s="18">
        <f t="shared" si="217"/>
        <v>0</v>
      </c>
      <c r="Q142" s="18">
        <f t="shared" si="217"/>
        <v>0</v>
      </c>
      <c r="R142" s="18">
        <f t="shared" si="124"/>
        <v>89272.1</v>
      </c>
      <c r="S142" s="18">
        <f t="shared" si="125"/>
        <v>81393.600000000006</v>
      </c>
      <c r="T142" s="18">
        <f t="shared" si="126"/>
        <v>81393.600000000006</v>
      </c>
      <c r="U142" s="18">
        <f t="shared" ref="U142:AE143" si="218">U143</f>
        <v>0</v>
      </c>
      <c r="V142" s="18">
        <f t="shared" si="127"/>
        <v>89272.1</v>
      </c>
      <c r="W142" s="18">
        <f t="shared" si="128"/>
        <v>81393.600000000006</v>
      </c>
      <c r="X142" s="18">
        <f t="shared" si="129"/>
        <v>81393.600000000006</v>
      </c>
      <c r="Y142" s="18">
        <f t="shared" si="218"/>
        <v>0</v>
      </c>
      <c r="Z142" s="18">
        <f t="shared" si="218"/>
        <v>0</v>
      </c>
      <c r="AA142" s="18">
        <f t="shared" si="218"/>
        <v>0</v>
      </c>
      <c r="AB142" s="18">
        <f t="shared" si="118"/>
        <v>89272.1</v>
      </c>
      <c r="AC142" s="18">
        <f t="shared" si="119"/>
        <v>81393.600000000006</v>
      </c>
      <c r="AD142" s="18">
        <f t="shared" si="120"/>
        <v>81393.600000000006</v>
      </c>
      <c r="AE142" s="18">
        <f t="shared" si="218"/>
        <v>0</v>
      </c>
      <c r="AF142" s="31"/>
      <c r="AG142" s="22"/>
      <c r="AH142" s="2"/>
    </row>
    <row r="143" spans="1:34" ht="31.5" x14ac:dyDescent="0.25">
      <c r="A143" s="36" t="s">
        <v>48</v>
      </c>
      <c r="B143" s="32">
        <v>110</v>
      </c>
      <c r="C143" s="36"/>
      <c r="D143" s="36"/>
      <c r="E143" s="14" t="s">
        <v>584</v>
      </c>
      <c r="F143" s="18">
        <f t="shared" si="216"/>
        <v>89272.1</v>
      </c>
      <c r="G143" s="18">
        <f t="shared" si="216"/>
        <v>81393.600000000006</v>
      </c>
      <c r="H143" s="18">
        <f t="shared" si="216"/>
        <v>81393.600000000006</v>
      </c>
      <c r="I143" s="18">
        <f t="shared" si="216"/>
        <v>0</v>
      </c>
      <c r="J143" s="18">
        <f t="shared" si="216"/>
        <v>0</v>
      </c>
      <c r="K143" s="18">
        <f t="shared" si="216"/>
        <v>0</v>
      </c>
      <c r="L143" s="18">
        <f t="shared" si="121"/>
        <v>89272.1</v>
      </c>
      <c r="M143" s="18">
        <f t="shared" si="122"/>
        <v>81393.600000000006</v>
      </c>
      <c r="N143" s="18">
        <f t="shared" si="123"/>
        <v>81393.600000000006</v>
      </c>
      <c r="O143" s="18">
        <f t="shared" si="217"/>
        <v>0</v>
      </c>
      <c r="P143" s="18">
        <f t="shared" si="217"/>
        <v>0</v>
      </c>
      <c r="Q143" s="18">
        <f t="shared" si="217"/>
        <v>0</v>
      </c>
      <c r="R143" s="18">
        <f t="shared" si="124"/>
        <v>89272.1</v>
      </c>
      <c r="S143" s="18">
        <f t="shared" si="125"/>
        <v>81393.600000000006</v>
      </c>
      <c r="T143" s="18">
        <f t="shared" si="126"/>
        <v>81393.600000000006</v>
      </c>
      <c r="U143" s="18">
        <f t="shared" si="218"/>
        <v>0</v>
      </c>
      <c r="V143" s="18">
        <f t="shared" si="127"/>
        <v>89272.1</v>
      </c>
      <c r="W143" s="18">
        <f t="shared" si="128"/>
        <v>81393.600000000006</v>
      </c>
      <c r="X143" s="18">
        <f t="shared" si="129"/>
        <v>81393.600000000006</v>
      </c>
      <c r="Y143" s="18">
        <f t="shared" si="218"/>
        <v>0</v>
      </c>
      <c r="Z143" s="18">
        <f t="shared" si="218"/>
        <v>0</v>
      </c>
      <c r="AA143" s="18">
        <f t="shared" si="218"/>
        <v>0</v>
      </c>
      <c r="AB143" s="18">
        <f t="shared" si="118"/>
        <v>89272.1</v>
      </c>
      <c r="AC143" s="18">
        <f t="shared" si="119"/>
        <v>81393.600000000006</v>
      </c>
      <c r="AD143" s="18">
        <f t="shared" si="120"/>
        <v>81393.600000000006</v>
      </c>
      <c r="AE143" s="18">
        <f t="shared" si="218"/>
        <v>0</v>
      </c>
      <c r="AF143" s="31"/>
      <c r="AG143" s="22"/>
      <c r="AH143" s="2"/>
    </row>
    <row r="144" spans="1:34" ht="47.25" x14ac:dyDescent="0.25">
      <c r="A144" s="36" t="s">
        <v>48</v>
      </c>
      <c r="B144" s="32">
        <v>110</v>
      </c>
      <c r="C144" s="36" t="s">
        <v>20</v>
      </c>
      <c r="D144" s="36" t="s">
        <v>30</v>
      </c>
      <c r="E144" s="14" t="s">
        <v>544</v>
      </c>
      <c r="F144" s="18">
        <v>89272.1</v>
      </c>
      <c r="G144" s="18">
        <v>81393.600000000006</v>
      </c>
      <c r="H144" s="18">
        <v>81393.600000000006</v>
      </c>
      <c r="I144" s="18"/>
      <c r="J144" s="18"/>
      <c r="K144" s="18"/>
      <c r="L144" s="18">
        <f t="shared" si="121"/>
        <v>89272.1</v>
      </c>
      <c r="M144" s="18">
        <f t="shared" si="122"/>
        <v>81393.600000000006</v>
      </c>
      <c r="N144" s="18">
        <f t="shared" si="123"/>
        <v>81393.600000000006</v>
      </c>
      <c r="O144" s="18"/>
      <c r="P144" s="18"/>
      <c r="Q144" s="18"/>
      <c r="R144" s="18">
        <f t="shared" si="124"/>
        <v>89272.1</v>
      </c>
      <c r="S144" s="18">
        <f t="shared" si="125"/>
        <v>81393.600000000006</v>
      </c>
      <c r="T144" s="18">
        <f t="shared" si="126"/>
        <v>81393.600000000006</v>
      </c>
      <c r="U144" s="18"/>
      <c r="V144" s="18">
        <f t="shared" si="127"/>
        <v>89272.1</v>
      </c>
      <c r="W144" s="18">
        <f t="shared" si="128"/>
        <v>81393.600000000006</v>
      </c>
      <c r="X144" s="18">
        <f t="shared" si="129"/>
        <v>81393.600000000006</v>
      </c>
      <c r="Y144" s="18"/>
      <c r="Z144" s="18"/>
      <c r="AA144" s="18"/>
      <c r="AB144" s="18">
        <f t="shared" ref="AB144:AB207" si="219">V144+Y144</f>
        <v>89272.1</v>
      </c>
      <c r="AC144" s="18">
        <f t="shared" ref="AC144:AC207" si="220">W144+Z144</f>
        <v>81393.600000000006</v>
      </c>
      <c r="AD144" s="18">
        <f t="shared" ref="AD144:AD207" si="221">X144+AA144</f>
        <v>81393.600000000006</v>
      </c>
      <c r="AE144" s="18"/>
      <c r="AF144" s="31"/>
      <c r="AG144" s="22"/>
      <c r="AH144" s="2"/>
    </row>
    <row r="145" spans="1:34" ht="47.25" x14ac:dyDescent="0.25">
      <c r="A145" s="36" t="s">
        <v>48</v>
      </c>
      <c r="B145" s="32">
        <v>200</v>
      </c>
      <c r="C145" s="36"/>
      <c r="D145" s="36"/>
      <c r="E145" s="14" t="s">
        <v>578</v>
      </c>
      <c r="F145" s="18">
        <f t="shared" ref="F145:K146" si="222">F146</f>
        <v>17641.7</v>
      </c>
      <c r="G145" s="18">
        <f t="shared" si="222"/>
        <v>15033.4</v>
      </c>
      <c r="H145" s="18">
        <f t="shared" si="222"/>
        <v>14943.7</v>
      </c>
      <c r="I145" s="18">
        <f t="shared" si="222"/>
        <v>0</v>
      </c>
      <c r="J145" s="18">
        <f t="shared" si="222"/>
        <v>0</v>
      </c>
      <c r="K145" s="18">
        <f t="shared" si="222"/>
        <v>-2117.1</v>
      </c>
      <c r="L145" s="18">
        <f t="shared" ref="L145:L208" si="223">F145+I145</f>
        <v>17641.7</v>
      </c>
      <c r="M145" s="18">
        <f t="shared" ref="M145:M208" si="224">G145+J145</f>
        <v>15033.4</v>
      </c>
      <c r="N145" s="18">
        <f t="shared" ref="N145:N208" si="225">H145+K145</f>
        <v>12826.6</v>
      </c>
      <c r="O145" s="18">
        <f t="shared" ref="O145:Q146" si="226">O146</f>
        <v>3909.8519999999999</v>
      </c>
      <c r="P145" s="18">
        <f t="shared" si="226"/>
        <v>0</v>
      </c>
      <c r="Q145" s="18">
        <f t="shared" si="226"/>
        <v>0</v>
      </c>
      <c r="R145" s="18">
        <f t="shared" ref="R145:R208" si="227">L145+O145</f>
        <v>21551.552</v>
      </c>
      <c r="S145" s="18">
        <f t="shared" ref="S145:S208" si="228">M145+P145</f>
        <v>15033.4</v>
      </c>
      <c r="T145" s="18">
        <f t="shared" ref="T145:T208" si="229">N145+Q145</f>
        <v>12826.6</v>
      </c>
      <c r="U145" s="18">
        <f t="shared" ref="U145:AE146" si="230">U146</f>
        <v>0</v>
      </c>
      <c r="V145" s="18">
        <f t="shared" ref="V145:V208" si="231">R145+U145</f>
        <v>21551.552</v>
      </c>
      <c r="W145" s="18">
        <f t="shared" ref="W145:W208" si="232">S145</f>
        <v>15033.4</v>
      </c>
      <c r="X145" s="18">
        <f t="shared" ref="X145:X208" si="233">T145</f>
        <v>12826.6</v>
      </c>
      <c r="Y145" s="18">
        <f t="shared" si="230"/>
        <v>0</v>
      </c>
      <c r="Z145" s="18">
        <f t="shared" si="230"/>
        <v>0</v>
      </c>
      <c r="AA145" s="18">
        <f t="shared" si="230"/>
        <v>0</v>
      </c>
      <c r="AB145" s="18">
        <f t="shared" si="219"/>
        <v>21551.552</v>
      </c>
      <c r="AC145" s="18">
        <f t="shared" si="220"/>
        <v>15033.4</v>
      </c>
      <c r="AD145" s="18">
        <f t="shared" si="221"/>
        <v>12826.6</v>
      </c>
      <c r="AE145" s="18">
        <f t="shared" si="230"/>
        <v>0</v>
      </c>
      <c r="AF145" s="31"/>
      <c r="AG145" s="22"/>
      <c r="AH145" s="2"/>
    </row>
    <row r="146" spans="1:34" ht="47.25" x14ac:dyDescent="0.25">
      <c r="A146" s="36" t="s">
        <v>48</v>
      </c>
      <c r="B146" s="32">
        <v>240</v>
      </c>
      <c r="C146" s="36"/>
      <c r="D146" s="36"/>
      <c r="E146" s="14" t="s">
        <v>586</v>
      </c>
      <c r="F146" s="18">
        <f t="shared" si="222"/>
        <v>17641.7</v>
      </c>
      <c r="G146" s="18">
        <f t="shared" si="222"/>
        <v>15033.4</v>
      </c>
      <c r="H146" s="18">
        <f t="shared" si="222"/>
        <v>14943.7</v>
      </c>
      <c r="I146" s="18">
        <f t="shared" si="222"/>
        <v>0</v>
      </c>
      <c r="J146" s="18">
        <f t="shared" si="222"/>
        <v>0</v>
      </c>
      <c r="K146" s="18">
        <f t="shared" si="222"/>
        <v>-2117.1</v>
      </c>
      <c r="L146" s="18">
        <f t="shared" si="223"/>
        <v>17641.7</v>
      </c>
      <c r="M146" s="18">
        <f t="shared" si="224"/>
        <v>15033.4</v>
      </c>
      <c r="N146" s="18">
        <f t="shared" si="225"/>
        <v>12826.6</v>
      </c>
      <c r="O146" s="18">
        <f t="shared" si="226"/>
        <v>3909.8519999999999</v>
      </c>
      <c r="P146" s="18">
        <f t="shared" si="226"/>
        <v>0</v>
      </c>
      <c r="Q146" s="18">
        <f t="shared" si="226"/>
        <v>0</v>
      </c>
      <c r="R146" s="18">
        <f t="shared" si="227"/>
        <v>21551.552</v>
      </c>
      <c r="S146" s="18">
        <f t="shared" si="228"/>
        <v>15033.4</v>
      </c>
      <c r="T146" s="18">
        <f t="shared" si="229"/>
        <v>12826.6</v>
      </c>
      <c r="U146" s="18">
        <f t="shared" si="230"/>
        <v>0</v>
      </c>
      <c r="V146" s="18">
        <f t="shared" si="231"/>
        <v>21551.552</v>
      </c>
      <c r="W146" s="18">
        <f t="shared" si="232"/>
        <v>15033.4</v>
      </c>
      <c r="X146" s="18">
        <f t="shared" si="233"/>
        <v>12826.6</v>
      </c>
      <c r="Y146" s="18">
        <f t="shared" si="230"/>
        <v>0</v>
      </c>
      <c r="Z146" s="18">
        <f t="shared" si="230"/>
        <v>0</v>
      </c>
      <c r="AA146" s="18">
        <f t="shared" si="230"/>
        <v>0</v>
      </c>
      <c r="AB146" s="18">
        <f t="shared" si="219"/>
        <v>21551.552</v>
      </c>
      <c r="AC146" s="18">
        <f t="shared" si="220"/>
        <v>15033.4</v>
      </c>
      <c r="AD146" s="18">
        <f t="shared" si="221"/>
        <v>12826.6</v>
      </c>
      <c r="AE146" s="18">
        <f t="shared" si="230"/>
        <v>0</v>
      </c>
      <c r="AF146" s="31"/>
      <c r="AG146" s="22"/>
      <c r="AH146" s="2"/>
    </row>
    <row r="147" spans="1:34" ht="47.25" x14ac:dyDescent="0.25">
      <c r="A147" s="36" t="s">
        <v>48</v>
      </c>
      <c r="B147" s="32">
        <v>240</v>
      </c>
      <c r="C147" s="36" t="s">
        <v>20</v>
      </c>
      <c r="D147" s="36" t="s">
        <v>30</v>
      </c>
      <c r="E147" s="14" t="s">
        <v>544</v>
      </c>
      <c r="F147" s="18">
        <v>17641.7</v>
      </c>
      <c r="G147" s="18">
        <v>15033.4</v>
      </c>
      <c r="H147" s="18">
        <v>14943.7</v>
      </c>
      <c r="I147" s="18"/>
      <c r="J147" s="18"/>
      <c r="K147" s="18">
        <v>-2117.1</v>
      </c>
      <c r="L147" s="18">
        <f t="shared" si="223"/>
        <v>17641.7</v>
      </c>
      <c r="M147" s="18">
        <f t="shared" si="224"/>
        <v>15033.4</v>
      </c>
      <c r="N147" s="18">
        <f t="shared" si="225"/>
        <v>12826.6</v>
      </c>
      <c r="O147" s="18">
        <v>3909.8519999999999</v>
      </c>
      <c r="P147" s="18"/>
      <c r="Q147" s="18"/>
      <c r="R147" s="18">
        <f t="shared" si="227"/>
        <v>21551.552</v>
      </c>
      <c r="S147" s="18">
        <f t="shared" si="228"/>
        <v>15033.4</v>
      </c>
      <c r="T147" s="18">
        <f t="shared" si="229"/>
        <v>12826.6</v>
      </c>
      <c r="U147" s="18"/>
      <c r="V147" s="18">
        <f t="shared" si="231"/>
        <v>21551.552</v>
      </c>
      <c r="W147" s="18">
        <f t="shared" si="232"/>
        <v>15033.4</v>
      </c>
      <c r="X147" s="18">
        <f t="shared" si="233"/>
        <v>12826.6</v>
      </c>
      <c r="Y147" s="18"/>
      <c r="Z147" s="18"/>
      <c r="AA147" s="18"/>
      <c r="AB147" s="18">
        <f t="shared" si="219"/>
        <v>21551.552</v>
      </c>
      <c r="AC147" s="18">
        <f t="shared" si="220"/>
        <v>15033.4</v>
      </c>
      <c r="AD147" s="18">
        <f t="shared" si="221"/>
        <v>12826.6</v>
      </c>
      <c r="AE147" s="18"/>
      <c r="AF147" s="31"/>
      <c r="AG147" s="22" t="s">
        <v>1353</v>
      </c>
      <c r="AH147" s="2"/>
    </row>
    <row r="148" spans="1:34" x14ac:dyDescent="0.25">
      <c r="A148" s="36" t="s">
        <v>48</v>
      </c>
      <c r="B148" s="32">
        <v>800</v>
      </c>
      <c r="C148" s="36"/>
      <c r="D148" s="36"/>
      <c r="E148" s="14" t="s">
        <v>583</v>
      </c>
      <c r="F148" s="18">
        <f t="shared" ref="F148:K149" si="234">F149</f>
        <v>62.6</v>
      </c>
      <c r="G148" s="18">
        <f t="shared" si="234"/>
        <v>62.6</v>
      </c>
      <c r="H148" s="18">
        <f t="shared" si="234"/>
        <v>62.6</v>
      </c>
      <c r="I148" s="18">
        <f t="shared" si="234"/>
        <v>0</v>
      </c>
      <c r="J148" s="18">
        <f t="shared" si="234"/>
        <v>0</v>
      </c>
      <c r="K148" s="18">
        <f t="shared" si="234"/>
        <v>0</v>
      </c>
      <c r="L148" s="18">
        <f t="shared" si="223"/>
        <v>62.6</v>
      </c>
      <c r="M148" s="18">
        <f t="shared" si="224"/>
        <v>62.6</v>
      </c>
      <c r="N148" s="18">
        <f t="shared" si="225"/>
        <v>62.6</v>
      </c>
      <c r="O148" s="18">
        <f t="shared" ref="O148:Q149" si="235">O149</f>
        <v>0</v>
      </c>
      <c r="P148" s="18">
        <f t="shared" si="235"/>
        <v>0</v>
      </c>
      <c r="Q148" s="18">
        <f t="shared" si="235"/>
        <v>0</v>
      </c>
      <c r="R148" s="18">
        <f t="shared" si="227"/>
        <v>62.6</v>
      </c>
      <c r="S148" s="18">
        <f t="shared" si="228"/>
        <v>62.6</v>
      </c>
      <c r="T148" s="18">
        <f t="shared" si="229"/>
        <v>62.6</v>
      </c>
      <c r="U148" s="18">
        <f t="shared" ref="U148:AE149" si="236">U149</f>
        <v>0</v>
      </c>
      <c r="V148" s="18">
        <f t="shared" si="231"/>
        <v>62.6</v>
      </c>
      <c r="W148" s="18">
        <f t="shared" si="232"/>
        <v>62.6</v>
      </c>
      <c r="X148" s="18">
        <f t="shared" si="233"/>
        <v>62.6</v>
      </c>
      <c r="Y148" s="18">
        <f t="shared" si="236"/>
        <v>0</v>
      </c>
      <c r="Z148" s="18">
        <f t="shared" si="236"/>
        <v>0</v>
      </c>
      <c r="AA148" s="18">
        <f t="shared" si="236"/>
        <v>0</v>
      </c>
      <c r="AB148" s="18">
        <f t="shared" si="219"/>
        <v>62.6</v>
      </c>
      <c r="AC148" s="18">
        <f t="shared" si="220"/>
        <v>62.6</v>
      </c>
      <c r="AD148" s="18">
        <f t="shared" si="221"/>
        <v>62.6</v>
      </c>
      <c r="AE148" s="18">
        <f t="shared" si="236"/>
        <v>0</v>
      </c>
      <c r="AF148" s="31"/>
      <c r="AG148" s="22"/>
      <c r="AH148" s="2"/>
    </row>
    <row r="149" spans="1:34" x14ac:dyDescent="0.25">
      <c r="A149" s="36" t="s">
        <v>48</v>
      </c>
      <c r="B149" s="32">
        <v>850</v>
      </c>
      <c r="C149" s="36"/>
      <c r="D149" s="36"/>
      <c r="E149" s="14" t="s">
        <v>601</v>
      </c>
      <c r="F149" s="18">
        <f t="shared" si="234"/>
        <v>62.6</v>
      </c>
      <c r="G149" s="18">
        <f t="shared" si="234"/>
        <v>62.6</v>
      </c>
      <c r="H149" s="18">
        <f t="shared" si="234"/>
        <v>62.6</v>
      </c>
      <c r="I149" s="18">
        <f t="shared" si="234"/>
        <v>0</v>
      </c>
      <c r="J149" s="18">
        <f t="shared" si="234"/>
        <v>0</v>
      </c>
      <c r="K149" s="18">
        <f t="shared" si="234"/>
        <v>0</v>
      </c>
      <c r="L149" s="18">
        <f t="shared" si="223"/>
        <v>62.6</v>
      </c>
      <c r="M149" s="18">
        <f t="shared" si="224"/>
        <v>62.6</v>
      </c>
      <c r="N149" s="18">
        <f t="shared" si="225"/>
        <v>62.6</v>
      </c>
      <c r="O149" s="18">
        <f t="shared" si="235"/>
        <v>0</v>
      </c>
      <c r="P149" s="18">
        <f t="shared" si="235"/>
        <v>0</v>
      </c>
      <c r="Q149" s="18">
        <f t="shared" si="235"/>
        <v>0</v>
      </c>
      <c r="R149" s="18">
        <f t="shared" si="227"/>
        <v>62.6</v>
      </c>
      <c r="S149" s="18">
        <f t="shared" si="228"/>
        <v>62.6</v>
      </c>
      <c r="T149" s="18">
        <f t="shared" si="229"/>
        <v>62.6</v>
      </c>
      <c r="U149" s="18">
        <f t="shared" si="236"/>
        <v>0</v>
      </c>
      <c r="V149" s="18">
        <f t="shared" si="231"/>
        <v>62.6</v>
      </c>
      <c r="W149" s="18">
        <f t="shared" si="232"/>
        <v>62.6</v>
      </c>
      <c r="X149" s="18">
        <f t="shared" si="233"/>
        <v>62.6</v>
      </c>
      <c r="Y149" s="18">
        <f t="shared" si="236"/>
        <v>0</v>
      </c>
      <c r="Z149" s="18">
        <f t="shared" si="236"/>
        <v>0</v>
      </c>
      <c r="AA149" s="18">
        <f t="shared" si="236"/>
        <v>0</v>
      </c>
      <c r="AB149" s="18">
        <f t="shared" si="219"/>
        <v>62.6</v>
      </c>
      <c r="AC149" s="18">
        <f t="shared" si="220"/>
        <v>62.6</v>
      </c>
      <c r="AD149" s="18">
        <f t="shared" si="221"/>
        <v>62.6</v>
      </c>
      <c r="AE149" s="18">
        <f t="shared" si="236"/>
        <v>0</v>
      </c>
      <c r="AF149" s="31"/>
      <c r="AG149" s="22"/>
      <c r="AH149" s="2"/>
    </row>
    <row r="150" spans="1:34" ht="47.25" x14ac:dyDescent="0.25">
      <c r="A150" s="36" t="s">
        <v>48</v>
      </c>
      <c r="B150" s="32">
        <v>850</v>
      </c>
      <c r="C150" s="36" t="s">
        <v>20</v>
      </c>
      <c r="D150" s="36" t="s">
        <v>30</v>
      </c>
      <c r="E150" s="14" t="s">
        <v>544</v>
      </c>
      <c r="F150" s="18">
        <v>62.6</v>
      </c>
      <c r="G150" s="18">
        <v>62.6</v>
      </c>
      <c r="H150" s="18">
        <v>62.6</v>
      </c>
      <c r="I150" s="18"/>
      <c r="J150" s="18"/>
      <c r="K150" s="18"/>
      <c r="L150" s="18">
        <f t="shared" si="223"/>
        <v>62.6</v>
      </c>
      <c r="M150" s="18">
        <f t="shared" si="224"/>
        <v>62.6</v>
      </c>
      <c r="N150" s="18">
        <f t="shared" si="225"/>
        <v>62.6</v>
      </c>
      <c r="O150" s="18"/>
      <c r="P150" s="18"/>
      <c r="Q150" s="18"/>
      <c r="R150" s="18">
        <f t="shared" si="227"/>
        <v>62.6</v>
      </c>
      <c r="S150" s="18">
        <f t="shared" si="228"/>
        <v>62.6</v>
      </c>
      <c r="T150" s="18">
        <f t="shared" si="229"/>
        <v>62.6</v>
      </c>
      <c r="U150" s="18"/>
      <c r="V150" s="18">
        <f t="shared" si="231"/>
        <v>62.6</v>
      </c>
      <c r="W150" s="18">
        <f t="shared" si="232"/>
        <v>62.6</v>
      </c>
      <c r="X150" s="18">
        <f t="shared" si="233"/>
        <v>62.6</v>
      </c>
      <c r="Y150" s="18"/>
      <c r="Z150" s="18"/>
      <c r="AA150" s="18"/>
      <c r="AB150" s="18">
        <f t="shared" si="219"/>
        <v>62.6</v>
      </c>
      <c r="AC150" s="18">
        <f t="shared" si="220"/>
        <v>62.6</v>
      </c>
      <c r="AD150" s="18">
        <f t="shared" si="221"/>
        <v>62.6</v>
      </c>
      <c r="AE150" s="18"/>
      <c r="AF150" s="31"/>
      <c r="AG150" s="22"/>
      <c r="AH150" s="2"/>
    </row>
    <row r="151" spans="1:34" ht="31.5" x14ac:dyDescent="0.25">
      <c r="A151" s="36" t="s">
        <v>49</v>
      </c>
      <c r="B151" s="32"/>
      <c r="C151" s="36"/>
      <c r="D151" s="36"/>
      <c r="E151" s="14" t="s">
        <v>643</v>
      </c>
      <c r="F151" s="18">
        <f t="shared" ref="F151:K151" si="237">F152+F155</f>
        <v>6126.8</v>
      </c>
      <c r="G151" s="18">
        <f t="shared" si="237"/>
        <v>5744.5</v>
      </c>
      <c r="H151" s="18">
        <f t="shared" si="237"/>
        <v>5744.5</v>
      </c>
      <c r="I151" s="18">
        <f t="shared" si="237"/>
        <v>0</v>
      </c>
      <c r="J151" s="18">
        <f t="shared" si="237"/>
        <v>0</v>
      </c>
      <c r="K151" s="18">
        <f t="shared" si="237"/>
        <v>0</v>
      </c>
      <c r="L151" s="18">
        <f t="shared" si="223"/>
        <v>6126.8</v>
      </c>
      <c r="M151" s="18">
        <f t="shared" si="224"/>
        <v>5744.5</v>
      </c>
      <c r="N151" s="18">
        <f t="shared" si="225"/>
        <v>5744.5</v>
      </c>
      <c r="O151" s="18">
        <f t="shared" ref="O151:Q151" si="238">O152+O155</f>
        <v>0</v>
      </c>
      <c r="P151" s="18">
        <f t="shared" si="238"/>
        <v>0</v>
      </c>
      <c r="Q151" s="18">
        <f t="shared" si="238"/>
        <v>0</v>
      </c>
      <c r="R151" s="18">
        <f t="shared" si="227"/>
        <v>6126.8</v>
      </c>
      <c r="S151" s="18">
        <f t="shared" si="228"/>
        <v>5744.5</v>
      </c>
      <c r="T151" s="18">
        <f t="shared" si="229"/>
        <v>5744.5</v>
      </c>
      <c r="U151" s="18">
        <f t="shared" ref="U151:AE151" si="239">U152+U155</f>
        <v>0</v>
      </c>
      <c r="V151" s="18">
        <f t="shared" si="231"/>
        <v>6126.8</v>
      </c>
      <c r="W151" s="18">
        <f t="shared" si="232"/>
        <v>5744.5</v>
      </c>
      <c r="X151" s="18">
        <f t="shared" si="233"/>
        <v>5744.5</v>
      </c>
      <c r="Y151" s="18">
        <f t="shared" ref="Y151:AA151" si="240">Y152+Y155</f>
        <v>0</v>
      </c>
      <c r="Z151" s="18">
        <f t="shared" si="240"/>
        <v>0</v>
      </c>
      <c r="AA151" s="18">
        <f t="shared" si="240"/>
        <v>0</v>
      </c>
      <c r="AB151" s="18">
        <f t="shared" si="219"/>
        <v>6126.8</v>
      </c>
      <c r="AC151" s="18">
        <f t="shared" si="220"/>
        <v>5744.5</v>
      </c>
      <c r="AD151" s="18">
        <f t="shared" si="221"/>
        <v>5744.5</v>
      </c>
      <c r="AE151" s="18">
        <f t="shared" si="239"/>
        <v>0</v>
      </c>
      <c r="AF151" s="31"/>
      <c r="AG151" s="22"/>
      <c r="AH151" s="2"/>
    </row>
    <row r="152" spans="1:34" ht="94.5" x14ac:dyDescent="0.25">
      <c r="A152" s="36" t="s">
        <v>49</v>
      </c>
      <c r="B152" s="32">
        <v>100</v>
      </c>
      <c r="C152" s="36"/>
      <c r="D152" s="36"/>
      <c r="E152" s="14" t="s">
        <v>577</v>
      </c>
      <c r="F152" s="18">
        <f t="shared" ref="F152:K153" si="241">F153</f>
        <v>5067.3</v>
      </c>
      <c r="G152" s="18">
        <f t="shared" si="241"/>
        <v>4685</v>
      </c>
      <c r="H152" s="18">
        <f t="shared" si="241"/>
        <v>4685</v>
      </c>
      <c r="I152" s="18">
        <f t="shared" si="241"/>
        <v>0</v>
      </c>
      <c r="J152" s="18">
        <f t="shared" si="241"/>
        <v>0</v>
      </c>
      <c r="K152" s="18">
        <f t="shared" si="241"/>
        <v>0</v>
      </c>
      <c r="L152" s="18">
        <f t="shared" si="223"/>
        <v>5067.3</v>
      </c>
      <c r="M152" s="18">
        <f t="shared" si="224"/>
        <v>4685</v>
      </c>
      <c r="N152" s="18">
        <f t="shared" si="225"/>
        <v>4685</v>
      </c>
      <c r="O152" s="18">
        <f t="shared" ref="O152:Q153" si="242">O153</f>
        <v>0</v>
      </c>
      <c r="P152" s="18">
        <f t="shared" si="242"/>
        <v>0</v>
      </c>
      <c r="Q152" s="18">
        <f t="shared" si="242"/>
        <v>0</v>
      </c>
      <c r="R152" s="18">
        <f t="shared" si="227"/>
        <v>5067.3</v>
      </c>
      <c r="S152" s="18">
        <f t="shared" si="228"/>
        <v>4685</v>
      </c>
      <c r="T152" s="18">
        <f t="shared" si="229"/>
        <v>4685</v>
      </c>
      <c r="U152" s="18">
        <f t="shared" ref="U152:AE153" si="243">U153</f>
        <v>0</v>
      </c>
      <c r="V152" s="18">
        <f t="shared" si="231"/>
        <v>5067.3</v>
      </c>
      <c r="W152" s="18">
        <f t="shared" si="232"/>
        <v>4685</v>
      </c>
      <c r="X152" s="18">
        <f t="shared" si="233"/>
        <v>4685</v>
      </c>
      <c r="Y152" s="18">
        <f t="shared" si="243"/>
        <v>0</v>
      </c>
      <c r="Z152" s="18">
        <f t="shared" si="243"/>
        <v>0</v>
      </c>
      <c r="AA152" s="18">
        <f t="shared" si="243"/>
        <v>0</v>
      </c>
      <c r="AB152" s="18">
        <f t="shared" si="219"/>
        <v>5067.3</v>
      </c>
      <c r="AC152" s="18">
        <f t="shared" si="220"/>
        <v>4685</v>
      </c>
      <c r="AD152" s="18">
        <f t="shared" si="221"/>
        <v>4685</v>
      </c>
      <c r="AE152" s="18">
        <f t="shared" si="243"/>
        <v>0</v>
      </c>
      <c r="AF152" s="31"/>
      <c r="AG152" s="22"/>
      <c r="AH152" s="2"/>
    </row>
    <row r="153" spans="1:34" ht="31.5" x14ac:dyDescent="0.25">
      <c r="A153" s="36" t="s">
        <v>49</v>
      </c>
      <c r="B153" s="32">
        <v>110</v>
      </c>
      <c r="C153" s="36"/>
      <c r="D153" s="36"/>
      <c r="E153" s="14" t="s">
        <v>584</v>
      </c>
      <c r="F153" s="18">
        <f t="shared" si="241"/>
        <v>5067.3</v>
      </c>
      <c r="G153" s="18">
        <f t="shared" si="241"/>
        <v>4685</v>
      </c>
      <c r="H153" s="18">
        <f t="shared" si="241"/>
        <v>4685</v>
      </c>
      <c r="I153" s="18">
        <f t="shared" si="241"/>
        <v>0</v>
      </c>
      <c r="J153" s="18">
        <f t="shared" si="241"/>
        <v>0</v>
      </c>
      <c r="K153" s="18">
        <f t="shared" si="241"/>
        <v>0</v>
      </c>
      <c r="L153" s="18">
        <f t="shared" si="223"/>
        <v>5067.3</v>
      </c>
      <c r="M153" s="18">
        <f t="shared" si="224"/>
        <v>4685</v>
      </c>
      <c r="N153" s="18">
        <f t="shared" si="225"/>
        <v>4685</v>
      </c>
      <c r="O153" s="18">
        <f t="shared" si="242"/>
        <v>0</v>
      </c>
      <c r="P153" s="18">
        <f t="shared" si="242"/>
        <v>0</v>
      </c>
      <c r="Q153" s="18">
        <f t="shared" si="242"/>
        <v>0</v>
      </c>
      <c r="R153" s="18">
        <f t="shared" si="227"/>
        <v>5067.3</v>
      </c>
      <c r="S153" s="18">
        <f t="shared" si="228"/>
        <v>4685</v>
      </c>
      <c r="T153" s="18">
        <f t="shared" si="229"/>
        <v>4685</v>
      </c>
      <c r="U153" s="18">
        <f t="shared" si="243"/>
        <v>0</v>
      </c>
      <c r="V153" s="18">
        <f t="shared" si="231"/>
        <v>5067.3</v>
      </c>
      <c r="W153" s="18">
        <f t="shared" si="232"/>
        <v>4685</v>
      </c>
      <c r="X153" s="18">
        <f t="shared" si="233"/>
        <v>4685</v>
      </c>
      <c r="Y153" s="18">
        <f t="shared" si="243"/>
        <v>0</v>
      </c>
      <c r="Z153" s="18">
        <f t="shared" si="243"/>
        <v>0</v>
      </c>
      <c r="AA153" s="18">
        <f t="shared" si="243"/>
        <v>0</v>
      </c>
      <c r="AB153" s="18">
        <f t="shared" si="219"/>
        <v>5067.3</v>
      </c>
      <c r="AC153" s="18">
        <f t="shared" si="220"/>
        <v>4685</v>
      </c>
      <c r="AD153" s="18">
        <f t="shared" si="221"/>
        <v>4685</v>
      </c>
      <c r="AE153" s="18">
        <f t="shared" si="243"/>
        <v>0</v>
      </c>
      <c r="AF153" s="31"/>
      <c r="AG153" s="22"/>
      <c r="AH153" s="2"/>
    </row>
    <row r="154" spans="1:34" ht="47.25" x14ac:dyDescent="0.25">
      <c r="A154" s="36" t="s">
        <v>49</v>
      </c>
      <c r="B154" s="32">
        <v>110</v>
      </c>
      <c r="C154" s="36" t="s">
        <v>20</v>
      </c>
      <c r="D154" s="36" t="s">
        <v>30</v>
      </c>
      <c r="E154" s="14" t="s">
        <v>544</v>
      </c>
      <c r="F154" s="18">
        <v>5067.3</v>
      </c>
      <c r="G154" s="18">
        <v>4685</v>
      </c>
      <c r="H154" s="18">
        <v>4685</v>
      </c>
      <c r="I154" s="18"/>
      <c r="J154" s="18"/>
      <c r="K154" s="18"/>
      <c r="L154" s="18">
        <f t="shared" si="223"/>
        <v>5067.3</v>
      </c>
      <c r="M154" s="18">
        <f t="shared" si="224"/>
        <v>4685</v>
      </c>
      <c r="N154" s="18">
        <f t="shared" si="225"/>
        <v>4685</v>
      </c>
      <c r="O154" s="18"/>
      <c r="P154" s="18"/>
      <c r="Q154" s="18"/>
      <c r="R154" s="18">
        <f t="shared" si="227"/>
        <v>5067.3</v>
      </c>
      <c r="S154" s="18">
        <f t="shared" si="228"/>
        <v>4685</v>
      </c>
      <c r="T154" s="18">
        <f t="shared" si="229"/>
        <v>4685</v>
      </c>
      <c r="U154" s="18"/>
      <c r="V154" s="18">
        <f t="shared" si="231"/>
        <v>5067.3</v>
      </c>
      <c r="W154" s="18">
        <f t="shared" si="232"/>
        <v>4685</v>
      </c>
      <c r="X154" s="18">
        <f t="shared" si="233"/>
        <v>4685</v>
      </c>
      <c r="Y154" s="18"/>
      <c r="Z154" s="18"/>
      <c r="AA154" s="18"/>
      <c r="AB154" s="18">
        <f t="shared" si="219"/>
        <v>5067.3</v>
      </c>
      <c r="AC154" s="18">
        <f t="shared" si="220"/>
        <v>4685</v>
      </c>
      <c r="AD154" s="18">
        <f t="shared" si="221"/>
        <v>4685</v>
      </c>
      <c r="AE154" s="18"/>
      <c r="AF154" s="31"/>
      <c r="AG154" s="22"/>
      <c r="AH154" s="2"/>
    </row>
    <row r="155" spans="1:34" ht="47.25" x14ac:dyDescent="0.25">
      <c r="A155" s="36" t="s">
        <v>49</v>
      </c>
      <c r="B155" s="32">
        <v>200</v>
      </c>
      <c r="C155" s="36"/>
      <c r="D155" s="36"/>
      <c r="E155" s="14" t="s">
        <v>578</v>
      </c>
      <c r="F155" s="18">
        <f t="shared" ref="F155:K156" si="244">F156</f>
        <v>1059.5</v>
      </c>
      <c r="G155" s="18">
        <f t="shared" si="244"/>
        <v>1059.5</v>
      </c>
      <c r="H155" s="18">
        <f t="shared" si="244"/>
        <v>1059.5</v>
      </c>
      <c r="I155" s="18">
        <f t="shared" si="244"/>
        <v>0</v>
      </c>
      <c r="J155" s="18">
        <f t="shared" si="244"/>
        <v>0</v>
      </c>
      <c r="K155" s="18">
        <f t="shared" si="244"/>
        <v>0</v>
      </c>
      <c r="L155" s="18">
        <f t="shared" si="223"/>
        <v>1059.5</v>
      </c>
      <c r="M155" s="18">
        <f t="shared" si="224"/>
        <v>1059.5</v>
      </c>
      <c r="N155" s="18">
        <f t="shared" si="225"/>
        <v>1059.5</v>
      </c>
      <c r="O155" s="18">
        <f t="shared" ref="O155:Q156" si="245">O156</f>
        <v>0</v>
      </c>
      <c r="P155" s="18">
        <f t="shared" si="245"/>
        <v>0</v>
      </c>
      <c r="Q155" s="18">
        <f t="shared" si="245"/>
        <v>0</v>
      </c>
      <c r="R155" s="18">
        <f t="shared" si="227"/>
        <v>1059.5</v>
      </c>
      <c r="S155" s="18">
        <f t="shared" si="228"/>
        <v>1059.5</v>
      </c>
      <c r="T155" s="18">
        <f t="shared" si="229"/>
        <v>1059.5</v>
      </c>
      <c r="U155" s="18">
        <f t="shared" ref="U155:AE156" si="246">U156</f>
        <v>0</v>
      </c>
      <c r="V155" s="18">
        <f t="shared" si="231"/>
        <v>1059.5</v>
      </c>
      <c r="W155" s="18">
        <f t="shared" si="232"/>
        <v>1059.5</v>
      </c>
      <c r="X155" s="18">
        <f t="shared" si="233"/>
        <v>1059.5</v>
      </c>
      <c r="Y155" s="18">
        <f t="shared" si="246"/>
        <v>0</v>
      </c>
      <c r="Z155" s="18">
        <f t="shared" si="246"/>
        <v>0</v>
      </c>
      <c r="AA155" s="18">
        <f t="shared" si="246"/>
        <v>0</v>
      </c>
      <c r="AB155" s="18">
        <f t="shared" si="219"/>
        <v>1059.5</v>
      </c>
      <c r="AC155" s="18">
        <f t="shared" si="220"/>
        <v>1059.5</v>
      </c>
      <c r="AD155" s="18">
        <f t="shared" si="221"/>
        <v>1059.5</v>
      </c>
      <c r="AE155" s="18">
        <f t="shared" si="246"/>
        <v>0</v>
      </c>
      <c r="AF155" s="31"/>
      <c r="AG155" s="22"/>
      <c r="AH155" s="2"/>
    </row>
    <row r="156" spans="1:34" ht="47.25" x14ac:dyDescent="0.25">
      <c r="A156" s="36" t="s">
        <v>49</v>
      </c>
      <c r="B156" s="32">
        <v>240</v>
      </c>
      <c r="C156" s="36"/>
      <c r="D156" s="36"/>
      <c r="E156" s="14" t="s">
        <v>586</v>
      </c>
      <c r="F156" s="18">
        <f t="shared" si="244"/>
        <v>1059.5</v>
      </c>
      <c r="G156" s="18">
        <f t="shared" si="244"/>
        <v>1059.5</v>
      </c>
      <c r="H156" s="18">
        <f t="shared" si="244"/>
        <v>1059.5</v>
      </c>
      <c r="I156" s="18">
        <f t="shared" si="244"/>
        <v>0</v>
      </c>
      <c r="J156" s="18">
        <f t="shared" si="244"/>
        <v>0</v>
      </c>
      <c r="K156" s="18">
        <f t="shared" si="244"/>
        <v>0</v>
      </c>
      <c r="L156" s="18">
        <f t="shared" si="223"/>
        <v>1059.5</v>
      </c>
      <c r="M156" s="18">
        <f t="shared" si="224"/>
        <v>1059.5</v>
      </c>
      <c r="N156" s="18">
        <f t="shared" si="225"/>
        <v>1059.5</v>
      </c>
      <c r="O156" s="18">
        <f t="shared" si="245"/>
        <v>0</v>
      </c>
      <c r="P156" s="18">
        <f t="shared" si="245"/>
        <v>0</v>
      </c>
      <c r="Q156" s="18">
        <f t="shared" si="245"/>
        <v>0</v>
      </c>
      <c r="R156" s="18">
        <f t="shared" si="227"/>
        <v>1059.5</v>
      </c>
      <c r="S156" s="18">
        <f t="shared" si="228"/>
        <v>1059.5</v>
      </c>
      <c r="T156" s="18">
        <f t="shared" si="229"/>
        <v>1059.5</v>
      </c>
      <c r="U156" s="18">
        <f t="shared" si="246"/>
        <v>0</v>
      </c>
      <c r="V156" s="18">
        <f t="shared" si="231"/>
        <v>1059.5</v>
      </c>
      <c r="W156" s="18">
        <f t="shared" si="232"/>
        <v>1059.5</v>
      </c>
      <c r="X156" s="18">
        <f t="shared" si="233"/>
        <v>1059.5</v>
      </c>
      <c r="Y156" s="18">
        <f t="shared" si="246"/>
        <v>0</v>
      </c>
      <c r="Z156" s="18">
        <f t="shared" si="246"/>
        <v>0</v>
      </c>
      <c r="AA156" s="18">
        <f t="shared" si="246"/>
        <v>0</v>
      </c>
      <c r="AB156" s="18">
        <f t="shared" si="219"/>
        <v>1059.5</v>
      </c>
      <c r="AC156" s="18">
        <f t="shared" si="220"/>
        <v>1059.5</v>
      </c>
      <c r="AD156" s="18">
        <f t="shared" si="221"/>
        <v>1059.5</v>
      </c>
      <c r="AE156" s="18">
        <f t="shared" si="246"/>
        <v>0</v>
      </c>
      <c r="AF156" s="31"/>
      <c r="AG156" s="22"/>
      <c r="AH156" s="2"/>
    </row>
    <row r="157" spans="1:34" ht="47.25" x14ac:dyDescent="0.25">
      <c r="A157" s="36" t="s">
        <v>49</v>
      </c>
      <c r="B157" s="32">
        <v>240</v>
      </c>
      <c r="C157" s="36" t="s">
        <v>20</v>
      </c>
      <c r="D157" s="36" t="s">
        <v>30</v>
      </c>
      <c r="E157" s="14" t="s">
        <v>544</v>
      </c>
      <c r="F157" s="18">
        <v>1059.5</v>
      </c>
      <c r="G157" s="18">
        <v>1059.5</v>
      </c>
      <c r="H157" s="18">
        <v>1059.5</v>
      </c>
      <c r="I157" s="18"/>
      <c r="J157" s="18"/>
      <c r="K157" s="18"/>
      <c r="L157" s="18">
        <f t="shared" si="223"/>
        <v>1059.5</v>
      </c>
      <c r="M157" s="18">
        <f t="shared" si="224"/>
        <v>1059.5</v>
      </c>
      <c r="N157" s="18">
        <f t="shared" si="225"/>
        <v>1059.5</v>
      </c>
      <c r="O157" s="18"/>
      <c r="P157" s="18"/>
      <c r="Q157" s="18"/>
      <c r="R157" s="18">
        <f t="shared" si="227"/>
        <v>1059.5</v>
      </c>
      <c r="S157" s="18">
        <f t="shared" si="228"/>
        <v>1059.5</v>
      </c>
      <c r="T157" s="18">
        <f t="shared" si="229"/>
        <v>1059.5</v>
      </c>
      <c r="U157" s="18"/>
      <c r="V157" s="18">
        <f t="shared" si="231"/>
        <v>1059.5</v>
      </c>
      <c r="W157" s="18">
        <f t="shared" si="232"/>
        <v>1059.5</v>
      </c>
      <c r="X157" s="18">
        <f t="shared" si="233"/>
        <v>1059.5</v>
      </c>
      <c r="Y157" s="18"/>
      <c r="Z157" s="18"/>
      <c r="AA157" s="18"/>
      <c r="AB157" s="18">
        <f t="shared" si="219"/>
        <v>1059.5</v>
      </c>
      <c r="AC157" s="18">
        <f t="shared" si="220"/>
        <v>1059.5</v>
      </c>
      <c r="AD157" s="18">
        <f t="shared" si="221"/>
        <v>1059.5</v>
      </c>
      <c r="AE157" s="18"/>
      <c r="AF157" s="31"/>
      <c r="AG157" s="22"/>
      <c r="AH157" s="2"/>
    </row>
    <row r="158" spans="1:34" ht="63" x14ac:dyDescent="0.25">
      <c r="A158" s="36" t="s">
        <v>866</v>
      </c>
      <c r="B158" s="32"/>
      <c r="C158" s="36"/>
      <c r="D158" s="36"/>
      <c r="E158" s="14" t="s">
        <v>1043</v>
      </c>
      <c r="F158" s="18">
        <f t="shared" ref="F158:K161" si="247">F159</f>
        <v>32456.6</v>
      </c>
      <c r="G158" s="18">
        <f t="shared" si="247"/>
        <v>29500</v>
      </c>
      <c r="H158" s="18">
        <f t="shared" si="247"/>
        <v>0</v>
      </c>
      <c r="I158" s="18">
        <f>I159+I163</f>
        <v>3426.3</v>
      </c>
      <c r="J158" s="18">
        <f t="shared" ref="J158:K158" si="248">J159+J163</f>
        <v>0</v>
      </c>
      <c r="K158" s="18">
        <f t="shared" si="248"/>
        <v>0</v>
      </c>
      <c r="L158" s="18">
        <f t="shared" si="223"/>
        <v>35882.9</v>
      </c>
      <c r="M158" s="18">
        <f t="shared" si="224"/>
        <v>29500</v>
      </c>
      <c r="N158" s="18">
        <f t="shared" si="225"/>
        <v>0</v>
      </c>
      <c r="O158" s="18">
        <f t="shared" ref="O158:Q158" si="249">O159+O163</f>
        <v>0</v>
      </c>
      <c r="P158" s="18">
        <f t="shared" si="249"/>
        <v>0</v>
      </c>
      <c r="Q158" s="18">
        <f t="shared" si="249"/>
        <v>0</v>
      </c>
      <c r="R158" s="18">
        <f t="shared" si="227"/>
        <v>35882.9</v>
      </c>
      <c r="S158" s="18">
        <f t="shared" si="228"/>
        <v>29500</v>
      </c>
      <c r="T158" s="18">
        <f t="shared" si="229"/>
        <v>0</v>
      </c>
      <c r="U158" s="18">
        <f t="shared" ref="U158:AE158" si="250">U159+U163</f>
        <v>0</v>
      </c>
      <c r="V158" s="18">
        <f t="shared" si="231"/>
        <v>35882.9</v>
      </c>
      <c r="W158" s="18">
        <f t="shared" si="232"/>
        <v>29500</v>
      </c>
      <c r="X158" s="18">
        <f t="shared" si="233"/>
        <v>0</v>
      </c>
      <c r="Y158" s="18">
        <f t="shared" ref="Y158:AA158" si="251">Y159+Y163</f>
        <v>0</v>
      </c>
      <c r="Z158" s="18">
        <f t="shared" si="251"/>
        <v>0</v>
      </c>
      <c r="AA158" s="18">
        <f t="shared" si="251"/>
        <v>0</v>
      </c>
      <c r="AB158" s="18">
        <f t="shared" si="219"/>
        <v>35882.9</v>
      </c>
      <c r="AC158" s="18">
        <f t="shared" si="220"/>
        <v>29500</v>
      </c>
      <c r="AD158" s="18">
        <f t="shared" si="221"/>
        <v>0</v>
      </c>
      <c r="AE158" s="18">
        <f t="shared" si="250"/>
        <v>0</v>
      </c>
      <c r="AF158" s="31"/>
      <c r="AG158" s="22"/>
      <c r="AH158" s="2"/>
    </row>
    <row r="159" spans="1:34" ht="31.5" x14ac:dyDescent="0.25">
      <c r="A159" s="36" t="s">
        <v>867</v>
      </c>
      <c r="B159" s="32"/>
      <c r="C159" s="36"/>
      <c r="D159" s="36"/>
      <c r="E159" s="14" t="s">
        <v>1351</v>
      </c>
      <c r="F159" s="18">
        <f t="shared" si="247"/>
        <v>32456.6</v>
      </c>
      <c r="G159" s="18">
        <f t="shared" si="247"/>
        <v>29500</v>
      </c>
      <c r="H159" s="18">
        <f t="shared" si="247"/>
        <v>0</v>
      </c>
      <c r="I159" s="18">
        <f t="shared" si="247"/>
        <v>0</v>
      </c>
      <c r="J159" s="18">
        <f t="shared" si="247"/>
        <v>0</v>
      </c>
      <c r="K159" s="18">
        <f t="shared" si="247"/>
        <v>0</v>
      </c>
      <c r="L159" s="18">
        <f t="shared" si="223"/>
        <v>32456.6</v>
      </c>
      <c r="M159" s="18">
        <f t="shared" si="224"/>
        <v>29500</v>
      </c>
      <c r="N159" s="18">
        <f t="shared" si="225"/>
        <v>0</v>
      </c>
      <c r="O159" s="18">
        <f t="shared" ref="O159:Q161" si="252">O160</f>
        <v>0</v>
      </c>
      <c r="P159" s="18">
        <f t="shared" si="252"/>
        <v>0</v>
      </c>
      <c r="Q159" s="18">
        <f t="shared" si="252"/>
        <v>0</v>
      </c>
      <c r="R159" s="18">
        <f t="shared" si="227"/>
        <v>32456.6</v>
      </c>
      <c r="S159" s="18">
        <f t="shared" si="228"/>
        <v>29500</v>
      </c>
      <c r="T159" s="18">
        <f t="shared" si="229"/>
        <v>0</v>
      </c>
      <c r="U159" s="18">
        <f t="shared" ref="U159:AE161" si="253">U160</f>
        <v>0</v>
      </c>
      <c r="V159" s="18">
        <f t="shared" si="231"/>
        <v>32456.6</v>
      </c>
      <c r="W159" s="18">
        <f t="shared" si="232"/>
        <v>29500</v>
      </c>
      <c r="X159" s="18">
        <f t="shared" si="233"/>
        <v>0</v>
      </c>
      <c r="Y159" s="18">
        <f t="shared" si="253"/>
        <v>0</v>
      </c>
      <c r="Z159" s="18">
        <f t="shared" si="253"/>
        <v>0</v>
      </c>
      <c r="AA159" s="18">
        <f t="shared" si="253"/>
        <v>0</v>
      </c>
      <c r="AB159" s="18">
        <f t="shared" si="219"/>
        <v>32456.6</v>
      </c>
      <c r="AC159" s="18">
        <f t="shared" si="220"/>
        <v>29500</v>
      </c>
      <c r="AD159" s="18">
        <f t="shared" si="221"/>
        <v>0</v>
      </c>
      <c r="AE159" s="18">
        <f t="shared" si="253"/>
        <v>0</v>
      </c>
      <c r="AF159" s="31"/>
      <c r="AG159" s="22" t="s">
        <v>1350</v>
      </c>
      <c r="AH159" s="2"/>
    </row>
    <row r="160" spans="1:34" ht="47.25" x14ac:dyDescent="0.25">
      <c r="A160" s="36" t="s">
        <v>867</v>
      </c>
      <c r="B160" s="32">
        <v>400</v>
      </c>
      <c r="C160" s="36"/>
      <c r="D160" s="36"/>
      <c r="E160" s="14" t="s">
        <v>580</v>
      </c>
      <c r="F160" s="18">
        <f t="shared" si="247"/>
        <v>32456.6</v>
      </c>
      <c r="G160" s="18">
        <f t="shared" si="247"/>
        <v>29500</v>
      </c>
      <c r="H160" s="18">
        <f t="shared" si="247"/>
        <v>0</v>
      </c>
      <c r="I160" s="18">
        <f t="shared" si="247"/>
        <v>0</v>
      </c>
      <c r="J160" s="18">
        <f t="shared" si="247"/>
        <v>0</v>
      </c>
      <c r="K160" s="18">
        <f t="shared" si="247"/>
        <v>0</v>
      </c>
      <c r="L160" s="18">
        <f t="shared" si="223"/>
        <v>32456.6</v>
      </c>
      <c r="M160" s="18">
        <f t="shared" si="224"/>
        <v>29500</v>
      </c>
      <c r="N160" s="18">
        <f t="shared" si="225"/>
        <v>0</v>
      </c>
      <c r="O160" s="18">
        <f t="shared" si="252"/>
        <v>0</v>
      </c>
      <c r="P160" s="18">
        <f t="shared" si="252"/>
        <v>0</v>
      </c>
      <c r="Q160" s="18">
        <f t="shared" si="252"/>
        <v>0</v>
      </c>
      <c r="R160" s="18">
        <f t="shared" si="227"/>
        <v>32456.6</v>
      </c>
      <c r="S160" s="18">
        <f t="shared" si="228"/>
        <v>29500</v>
      </c>
      <c r="T160" s="18">
        <f t="shared" si="229"/>
        <v>0</v>
      </c>
      <c r="U160" s="18">
        <f t="shared" si="253"/>
        <v>0</v>
      </c>
      <c r="V160" s="18">
        <f t="shared" si="231"/>
        <v>32456.6</v>
      </c>
      <c r="W160" s="18">
        <f t="shared" si="232"/>
        <v>29500</v>
      </c>
      <c r="X160" s="18">
        <f t="shared" si="233"/>
        <v>0</v>
      </c>
      <c r="Y160" s="18">
        <f t="shared" si="253"/>
        <v>0</v>
      </c>
      <c r="Z160" s="18">
        <f t="shared" si="253"/>
        <v>0</v>
      </c>
      <c r="AA160" s="18">
        <f t="shared" si="253"/>
        <v>0</v>
      </c>
      <c r="AB160" s="18">
        <f t="shared" si="219"/>
        <v>32456.6</v>
      </c>
      <c r="AC160" s="18">
        <f t="shared" si="220"/>
        <v>29500</v>
      </c>
      <c r="AD160" s="18">
        <f t="shared" si="221"/>
        <v>0</v>
      </c>
      <c r="AE160" s="18">
        <f t="shared" si="253"/>
        <v>0</v>
      </c>
      <c r="AF160" s="31"/>
      <c r="AG160" s="22"/>
      <c r="AH160" s="2"/>
    </row>
    <row r="161" spans="1:34" x14ac:dyDescent="0.25">
      <c r="A161" s="36" t="s">
        <v>867</v>
      </c>
      <c r="B161" s="32">
        <v>410</v>
      </c>
      <c r="C161" s="36"/>
      <c r="D161" s="36"/>
      <c r="E161" s="14" t="s">
        <v>593</v>
      </c>
      <c r="F161" s="18">
        <f t="shared" si="247"/>
        <v>32456.6</v>
      </c>
      <c r="G161" s="18">
        <f t="shared" si="247"/>
        <v>29500</v>
      </c>
      <c r="H161" s="18">
        <f t="shared" si="247"/>
        <v>0</v>
      </c>
      <c r="I161" s="18">
        <f t="shared" si="247"/>
        <v>0</v>
      </c>
      <c r="J161" s="18">
        <f t="shared" si="247"/>
        <v>0</v>
      </c>
      <c r="K161" s="18">
        <f t="shared" si="247"/>
        <v>0</v>
      </c>
      <c r="L161" s="18">
        <f t="shared" si="223"/>
        <v>32456.6</v>
      </c>
      <c r="M161" s="18">
        <f t="shared" si="224"/>
        <v>29500</v>
      </c>
      <c r="N161" s="18">
        <f t="shared" si="225"/>
        <v>0</v>
      </c>
      <c r="O161" s="18">
        <f t="shared" si="252"/>
        <v>0</v>
      </c>
      <c r="P161" s="18">
        <f t="shared" si="252"/>
        <v>0</v>
      </c>
      <c r="Q161" s="18">
        <f t="shared" si="252"/>
        <v>0</v>
      </c>
      <c r="R161" s="18">
        <f t="shared" si="227"/>
        <v>32456.6</v>
      </c>
      <c r="S161" s="18">
        <f t="shared" si="228"/>
        <v>29500</v>
      </c>
      <c r="T161" s="18">
        <f t="shared" si="229"/>
        <v>0</v>
      </c>
      <c r="U161" s="18">
        <f t="shared" si="253"/>
        <v>0</v>
      </c>
      <c r="V161" s="18">
        <f t="shared" si="231"/>
        <v>32456.6</v>
      </c>
      <c r="W161" s="18">
        <f t="shared" si="232"/>
        <v>29500</v>
      </c>
      <c r="X161" s="18">
        <f t="shared" si="233"/>
        <v>0</v>
      </c>
      <c r="Y161" s="18">
        <f t="shared" si="253"/>
        <v>0</v>
      </c>
      <c r="Z161" s="18">
        <f t="shared" si="253"/>
        <v>0</v>
      </c>
      <c r="AA161" s="18">
        <f t="shared" si="253"/>
        <v>0</v>
      </c>
      <c r="AB161" s="18">
        <f t="shared" si="219"/>
        <v>32456.6</v>
      </c>
      <c r="AC161" s="18">
        <f t="shared" si="220"/>
        <v>29500</v>
      </c>
      <c r="AD161" s="18">
        <f t="shared" si="221"/>
        <v>0</v>
      </c>
      <c r="AE161" s="18">
        <f t="shared" si="253"/>
        <v>0</v>
      </c>
      <c r="AF161" s="31"/>
      <c r="AG161" s="22"/>
      <c r="AH161" s="2"/>
    </row>
    <row r="162" spans="1:34" ht="47.25" x14ac:dyDescent="0.25">
      <c r="A162" s="36" t="s">
        <v>867</v>
      </c>
      <c r="B162" s="32">
        <v>410</v>
      </c>
      <c r="C162" s="36" t="s">
        <v>20</v>
      </c>
      <c r="D162" s="36" t="s">
        <v>30</v>
      </c>
      <c r="E162" s="14" t="s">
        <v>544</v>
      </c>
      <c r="F162" s="18">
        <v>32456.6</v>
      </c>
      <c r="G162" s="18">
        <v>29500</v>
      </c>
      <c r="H162" s="18">
        <v>0</v>
      </c>
      <c r="I162" s="18"/>
      <c r="J162" s="18"/>
      <c r="K162" s="18"/>
      <c r="L162" s="18">
        <f t="shared" si="223"/>
        <v>32456.6</v>
      </c>
      <c r="M162" s="18">
        <f t="shared" si="224"/>
        <v>29500</v>
      </c>
      <c r="N162" s="18">
        <f t="shared" si="225"/>
        <v>0</v>
      </c>
      <c r="O162" s="18"/>
      <c r="P162" s="18"/>
      <c r="Q162" s="18"/>
      <c r="R162" s="18">
        <f t="shared" si="227"/>
        <v>32456.6</v>
      </c>
      <c r="S162" s="18">
        <f t="shared" si="228"/>
        <v>29500</v>
      </c>
      <c r="T162" s="18">
        <f t="shared" si="229"/>
        <v>0</v>
      </c>
      <c r="U162" s="18"/>
      <c r="V162" s="18">
        <f t="shared" si="231"/>
        <v>32456.6</v>
      </c>
      <c r="W162" s="18">
        <f t="shared" si="232"/>
        <v>29500</v>
      </c>
      <c r="X162" s="18">
        <f t="shared" si="233"/>
        <v>0</v>
      </c>
      <c r="Y162" s="18"/>
      <c r="Z162" s="18"/>
      <c r="AA162" s="18"/>
      <c r="AB162" s="18">
        <f t="shared" si="219"/>
        <v>32456.6</v>
      </c>
      <c r="AC162" s="18">
        <f t="shared" si="220"/>
        <v>29500</v>
      </c>
      <c r="AD162" s="18">
        <f t="shared" si="221"/>
        <v>0</v>
      </c>
      <c r="AE162" s="18"/>
      <c r="AF162" s="31"/>
      <c r="AG162" s="22"/>
      <c r="AH162" s="2"/>
    </row>
    <row r="163" spans="1:34" ht="31.5" x14ac:dyDescent="0.25">
      <c r="A163" s="36" t="s">
        <v>1323</v>
      </c>
      <c r="B163" s="32"/>
      <c r="C163" s="36"/>
      <c r="D163" s="36"/>
      <c r="E163" s="14" t="s">
        <v>1324</v>
      </c>
      <c r="F163" s="18"/>
      <c r="G163" s="18"/>
      <c r="H163" s="18"/>
      <c r="I163" s="18">
        <f>I164</f>
        <v>3426.3</v>
      </c>
      <c r="J163" s="18">
        <f t="shared" ref="J163:AE165" si="254">J164</f>
        <v>0</v>
      </c>
      <c r="K163" s="18">
        <f t="shared" si="254"/>
        <v>0</v>
      </c>
      <c r="L163" s="18">
        <f t="shared" si="223"/>
        <v>3426.3</v>
      </c>
      <c r="M163" s="18">
        <f t="shared" si="224"/>
        <v>0</v>
      </c>
      <c r="N163" s="18">
        <f t="shared" si="225"/>
        <v>0</v>
      </c>
      <c r="O163" s="18">
        <f t="shared" si="254"/>
        <v>0</v>
      </c>
      <c r="P163" s="18">
        <f t="shared" si="254"/>
        <v>0</v>
      </c>
      <c r="Q163" s="18">
        <f t="shared" si="254"/>
        <v>0</v>
      </c>
      <c r="R163" s="18">
        <f t="shared" si="227"/>
        <v>3426.3</v>
      </c>
      <c r="S163" s="18">
        <f t="shared" si="228"/>
        <v>0</v>
      </c>
      <c r="T163" s="18">
        <f t="shared" si="229"/>
        <v>0</v>
      </c>
      <c r="U163" s="18">
        <f t="shared" si="254"/>
        <v>0</v>
      </c>
      <c r="V163" s="18">
        <f t="shared" si="231"/>
        <v>3426.3</v>
      </c>
      <c r="W163" s="18">
        <f t="shared" si="232"/>
        <v>0</v>
      </c>
      <c r="X163" s="18">
        <f t="shared" si="233"/>
        <v>0</v>
      </c>
      <c r="Y163" s="18">
        <f t="shared" si="254"/>
        <v>0</v>
      </c>
      <c r="Z163" s="18">
        <f t="shared" si="254"/>
        <v>0</v>
      </c>
      <c r="AA163" s="18">
        <f t="shared" si="254"/>
        <v>0</v>
      </c>
      <c r="AB163" s="18">
        <f t="shared" si="219"/>
        <v>3426.3</v>
      </c>
      <c r="AC163" s="18">
        <f t="shared" si="220"/>
        <v>0</v>
      </c>
      <c r="AD163" s="18">
        <f t="shared" si="221"/>
        <v>0</v>
      </c>
      <c r="AE163" s="18">
        <f t="shared" si="254"/>
        <v>0</v>
      </c>
      <c r="AF163" s="31"/>
      <c r="AG163" s="22"/>
      <c r="AH163" s="2"/>
    </row>
    <row r="164" spans="1:34" ht="47.25" x14ac:dyDescent="0.25">
      <c r="A164" s="36" t="s">
        <v>1323</v>
      </c>
      <c r="B164" s="32">
        <v>400</v>
      </c>
      <c r="C164" s="36"/>
      <c r="D164" s="36"/>
      <c r="E164" s="14" t="s">
        <v>580</v>
      </c>
      <c r="F164" s="18"/>
      <c r="G164" s="18"/>
      <c r="H164" s="18"/>
      <c r="I164" s="18">
        <f>I165</f>
        <v>3426.3</v>
      </c>
      <c r="J164" s="18">
        <f t="shared" si="254"/>
        <v>0</v>
      </c>
      <c r="K164" s="18">
        <f t="shared" si="254"/>
        <v>0</v>
      </c>
      <c r="L164" s="18">
        <f t="shared" si="223"/>
        <v>3426.3</v>
      </c>
      <c r="M164" s="18">
        <f t="shared" si="224"/>
        <v>0</v>
      </c>
      <c r="N164" s="18">
        <f t="shared" si="225"/>
        <v>0</v>
      </c>
      <c r="O164" s="18">
        <f t="shared" si="254"/>
        <v>0</v>
      </c>
      <c r="P164" s="18">
        <f t="shared" si="254"/>
        <v>0</v>
      </c>
      <c r="Q164" s="18">
        <f t="shared" si="254"/>
        <v>0</v>
      </c>
      <c r="R164" s="18">
        <f t="shared" si="227"/>
        <v>3426.3</v>
      </c>
      <c r="S164" s="18">
        <f t="shared" si="228"/>
        <v>0</v>
      </c>
      <c r="T164" s="18">
        <f t="shared" si="229"/>
        <v>0</v>
      </c>
      <c r="U164" s="18">
        <f t="shared" si="254"/>
        <v>0</v>
      </c>
      <c r="V164" s="18">
        <f t="shared" si="231"/>
        <v>3426.3</v>
      </c>
      <c r="W164" s="18">
        <f t="shared" si="232"/>
        <v>0</v>
      </c>
      <c r="X164" s="18">
        <f t="shared" si="233"/>
        <v>0</v>
      </c>
      <c r="Y164" s="18">
        <f t="shared" si="254"/>
        <v>0</v>
      </c>
      <c r="Z164" s="18">
        <f t="shared" si="254"/>
        <v>0</v>
      </c>
      <c r="AA164" s="18">
        <f t="shared" si="254"/>
        <v>0</v>
      </c>
      <c r="AB164" s="18">
        <f t="shared" si="219"/>
        <v>3426.3</v>
      </c>
      <c r="AC164" s="18">
        <f t="shared" si="220"/>
        <v>0</v>
      </c>
      <c r="AD164" s="18">
        <f t="shared" si="221"/>
        <v>0</v>
      </c>
      <c r="AE164" s="18">
        <f t="shared" si="254"/>
        <v>0</v>
      </c>
      <c r="AF164" s="31"/>
      <c r="AG164" s="22"/>
      <c r="AH164" s="2"/>
    </row>
    <row r="165" spans="1:34" x14ac:dyDescent="0.25">
      <c r="A165" s="36" t="s">
        <v>1323</v>
      </c>
      <c r="B165" s="32">
        <v>410</v>
      </c>
      <c r="C165" s="36"/>
      <c r="D165" s="36"/>
      <c r="E165" s="14" t="s">
        <v>593</v>
      </c>
      <c r="F165" s="18"/>
      <c r="G165" s="18"/>
      <c r="H165" s="18"/>
      <c r="I165" s="18">
        <f>I166</f>
        <v>3426.3</v>
      </c>
      <c r="J165" s="18">
        <f t="shared" si="254"/>
        <v>0</v>
      </c>
      <c r="K165" s="18">
        <f t="shared" si="254"/>
        <v>0</v>
      </c>
      <c r="L165" s="18">
        <f t="shared" si="223"/>
        <v>3426.3</v>
      </c>
      <c r="M165" s="18">
        <f t="shared" si="224"/>
        <v>0</v>
      </c>
      <c r="N165" s="18">
        <f t="shared" si="225"/>
        <v>0</v>
      </c>
      <c r="O165" s="18">
        <f t="shared" si="254"/>
        <v>0</v>
      </c>
      <c r="P165" s="18">
        <f t="shared" si="254"/>
        <v>0</v>
      </c>
      <c r="Q165" s="18">
        <f t="shared" si="254"/>
        <v>0</v>
      </c>
      <c r="R165" s="18">
        <f t="shared" si="227"/>
        <v>3426.3</v>
      </c>
      <c r="S165" s="18">
        <f t="shared" si="228"/>
        <v>0</v>
      </c>
      <c r="T165" s="18">
        <f t="shared" si="229"/>
        <v>0</v>
      </c>
      <c r="U165" s="18">
        <f t="shared" si="254"/>
        <v>0</v>
      </c>
      <c r="V165" s="18">
        <f t="shared" si="231"/>
        <v>3426.3</v>
      </c>
      <c r="W165" s="18">
        <f t="shared" si="232"/>
        <v>0</v>
      </c>
      <c r="X165" s="18">
        <f t="shared" si="233"/>
        <v>0</v>
      </c>
      <c r="Y165" s="18">
        <f t="shared" si="254"/>
        <v>0</v>
      </c>
      <c r="Z165" s="18">
        <f t="shared" si="254"/>
        <v>0</v>
      </c>
      <c r="AA165" s="18">
        <f t="shared" si="254"/>
        <v>0</v>
      </c>
      <c r="AB165" s="18">
        <f t="shared" si="219"/>
        <v>3426.3</v>
      </c>
      <c r="AC165" s="18">
        <f t="shared" si="220"/>
        <v>0</v>
      </c>
      <c r="AD165" s="18">
        <f t="shared" si="221"/>
        <v>0</v>
      </c>
      <c r="AE165" s="18">
        <f t="shared" si="254"/>
        <v>0</v>
      </c>
      <c r="AF165" s="31"/>
      <c r="AG165" s="22"/>
      <c r="AH165" s="2"/>
    </row>
    <row r="166" spans="1:34" ht="47.25" x14ac:dyDescent="0.25">
      <c r="A166" s="36" t="s">
        <v>1323</v>
      </c>
      <c r="B166" s="32">
        <v>410</v>
      </c>
      <c r="C166" s="36" t="s">
        <v>20</v>
      </c>
      <c r="D166" s="36" t="s">
        <v>30</v>
      </c>
      <c r="E166" s="14" t="s">
        <v>544</v>
      </c>
      <c r="F166" s="18"/>
      <c r="G166" s="18"/>
      <c r="H166" s="18"/>
      <c r="I166" s="18">
        <v>3426.3</v>
      </c>
      <c r="J166" s="18"/>
      <c r="K166" s="18"/>
      <c r="L166" s="18">
        <f t="shared" si="223"/>
        <v>3426.3</v>
      </c>
      <c r="M166" s="18">
        <f t="shared" si="224"/>
        <v>0</v>
      </c>
      <c r="N166" s="18">
        <f t="shared" si="225"/>
        <v>0</v>
      </c>
      <c r="O166" s="18"/>
      <c r="P166" s="18"/>
      <c r="Q166" s="18"/>
      <c r="R166" s="18">
        <f t="shared" si="227"/>
        <v>3426.3</v>
      </c>
      <c r="S166" s="18">
        <f t="shared" si="228"/>
        <v>0</v>
      </c>
      <c r="T166" s="18">
        <f t="shared" si="229"/>
        <v>0</v>
      </c>
      <c r="U166" s="18"/>
      <c r="V166" s="18">
        <f t="shared" si="231"/>
        <v>3426.3</v>
      </c>
      <c r="W166" s="18">
        <f t="shared" si="232"/>
        <v>0</v>
      </c>
      <c r="X166" s="18">
        <f t="shared" si="233"/>
        <v>0</v>
      </c>
      <c r="Y166" s="18"/>
      <c r="Z166" s="18"/>
      <c r="AA166" s="18"/>
      <c r="AB166" s="18">
        <f t="shared" si="219"/>
        <v>3426.3</v>
      </c>
      <c r="AC166" s="18">
        <f t="shared" si="220"/>
        <v>0</v>
      </c>
      <c r="AD166" s="18">
        <f t="shared" si="221"/>
        <v>0</v>
      </c>
      <c r="AE166" s="18"/>
      <c r="AF166" s="31"/>
      <c r="AG166" s="22" t="s">
        <v>1325</v>
      </c>
      <c r="AH166" s="2"/>
    </row>
    <row r="167" spans="1:34" s="10" customFormat="1" ht="47.25" x14ac:dyDescent="0.25">
      <c r="A167" s="9" t="s">
        <v>53</v>
      </c>
      <c r="B167" s="16"/>
      <c r="C167" s="9"/>
      <c r="D167" s="9"/>
      <c r="E167" s="15" t="s">
        <v>1044</v>
      </c>
      <c r="F167" s="17">
        <f t="shared" ref="F167:K167" si="255">F168+F180+F189</f>
        <v>17406.400000000001</v>
      </c>
      <c r="G167" s="17">
        <f t="shared" si="255"/>
        <v>21271.100000000002</v>
      </c>
      <c r="H167" s="17">
        <f t="shared" si="255"/>
        <v>17547.900000000001</v>
      </c>
      <c r="I167" s="17">
        <f t="shared" si="255"/>
        <v>0</v>
      </c>
      <c r="J167" s="17">
        <f t="shared" si="255"/>
        <v>0</v>
      </c>
      <c r="K167" s="17">
        <f t="shared" si="255"/>
        <v>0</v>
      </c>
      <c r="L167" s="17">
        <f t="shared" si="223"/>
        <v>17406.400000000001</v>
      </c>
      <c r="M167" s="17">
        <f t="shared" si="224"/>
        <v>21271.100000000002</v>
      </c>
      <c r="N167" s="17">
        <f t="shared" si="225"/>
        <v>17547.900000000001</v>
      </c>
      <c r="O167" s="17">
        <f t="shared" ref="O167:Q167" si="256">O168+O180+O189</f>
        <v>4759.4070000000002</v>
      </c>
      <c r="P167" s="17">
        <f t="shared" si="256"/>
        <v>0</v>
      </c>
      <c r="Q167" s="17">
        <f t="shared" si="256"/>
        <v>0</v>
      </c>
      <c r="R167" s="17">
        <f t="shared" si="227"/>
        <v>22165.807000000001</v>
      </c>
      <c r="S167" s="17">
        <f t="shared" si="228"/>
        <v>21271.100000000002</v>
      </c>
      <c r="T167" s="17">
        <f t="shared" si="229"/>
        <v>17547.900000000001</v>
      </c>
      <c r="U167" s="17">
        <f t="shared" ref="U167:AE167" si="257">U168+U180+U189</f>
        <v>0</v>
      </c>
      <c r="V167" s="17">
        <f t="shared" si="231"/>
        <v>22165.807000000001</v>
      </c>
      <c r="W167" s="17">
        <f t="shared" si="232"/>
        <v>21271.100000000002</v>
      </c>
      <c r="X167" s="17">
        <f t="shared" si="233"/>
        <v>17547.900000000001</v>
      </c>
      <c r="Y167" s="17">
        <f t="shared" ref="Y167:AA167" si="258">Y168+Y180+Y189</f>
        <v>244.03</v>
      </c>
      <c r="Z167" s="17">
        <f t="shared" si="258"/>
        <v>0</v>
      </c>
      <c r="AA167" s="17">
        <f t="shared" si="258"/>
        <v>0</v>
      </c>
      <c r="AB167" s="17">
        <f t="shared" si="219"/>
        <v>22409.837</v>
      </c>
      <c r="AC167" s="17">
        <f t="shared" si="220"/>
        <v>21271.100000000002</v>
      </c>
      <c r="AD167" s="17">
        <f t="shared" si="221"/>
        <v>17547.900000000001</v>
      </c>
      <c r="AE167" s="17">
        <f t="shared" si="257"/>
        <v>0</v>
      </c>
      <c r="AF167" s="30"/>
      <c r="AG167" s="25"/>
    </row>
    <row r="168" spans="1:34" ht="31.5" x14ac:dyDescent="0.25">
      <c r="A168" s="36" t="s">
        <v>54</v>
      </c>
      <c r="B168" s="32"/>
      <c r="C168" s="36"/>
      <c r="D168" s="36"/>
      <c r="E168" s="14" t="s">
        <v>1045</v>
      </c>
      <c r="F168" s="18">
        <f t="shared" ref="F168:K168" si="259">F169+F173</f>
        <v>4394.2999999999993</v>
      </c>
      <c r="G168" s="18">
        <f t="shared" si="259"/>
        <v>4414.1000000000004</v>
      </c>
      <c r="H168" s="18">
        <f t="shared" si="259"/>
        <v>4414.1000000000004</v>
      </c>
      <c r="I168" s="18">
        <f t="shared" si="259"/>
        <v>0</v>
      </c>
      <c r="J168" s="18">
        <f t="shared" si="259"/>
        <v>0</v>
      </c>
      <c r="K168" s="18">
        <f t="shared" si="259"/>
        <v>0</v>
      </c>
      <c r="L168" s="18">
        <f t="shared" si="223"/>
        <v>4394.2999999999993</v>
      </c>
      <c r="M168" s="18">
        <f t="shared" si="224"/>
        <v>4414.1000000000004</v>
      </c>
      <c r="N168" s="18">
        <f t="shared" si="225"/>
        <v>4414.1000000000004</v>
      </c>
      <c r="O168" s="18">
        <f t="shared" ref="O168:Q168" si="260">O169+O173</f>
        <v>0</v>
      </c>
      <c r="P168" s="18">
        <f t="shared" si="260"/>
        <v>0</v>
      </c>
      <c r="Q168" s="18">
        <f t="shared" si="260"/>
        <v>0</v>
      </c>
      <c r="R168" s="18">
        <f t="shared" si="227"/>
        <v>4394.2999999999993</v>
      </c>
      <c r="S168" s="18">
        <f t="shared" si="228"/>
        <v>4414.1000000000004</v>
      </c>
      <c r="T168" s="18">
        <f t="shared" si="229"/>
        <v>4414.1000000000004</v>
      </c>
      <c r="U168" s="18">
        <f t="shared" ref="U168:AE168" si="261">U169+U173</f>
        <v>0</v>
      </c>
      <c r="V168" s="18">
        <f t="shared" si="231"/>
        <v>4394.2999999999993</v>
      </c>
      <c r="W168" s="18">
        <f t="shared" si="232"/>
        <v>4414.1000000000004</v>
      </c>
      <c r="X168" s="18">
        <f t="shared" si="233"/>
        <v>4414.1000000000004</v>
      </c>
      <c r="Y168" s="18">
        <f t="shared" ref="Y168:AA168" si="262">Y169+Y173</f>
        <v>0</v>
      </c>
      <c r="Z168" s="18">
        <f t="shared" si="262"/>
        <v>0</v>
      </c>
      <c r="AA168" s="18">
        <f t="shared" si="262"/>
        <v>0</v>
      </c>
      <c r="AB168" s="18">
        <f t="shared" si="219"/>
        <v>4394.2999999999993</v>
      </c>
      <c r="AC168" s="18">
        <f t="shared" si="220"/>
        <v>4414.1000000000004</v>
      </c>
      <c r="AD168" s="18">
        <f t="shared" si="221"/>
        <v>4414.1000000000004</v>
      </c>
      <c r="AE168" s="18">
        <f t="shared" si="261"/>
        <v>0</v>
      </c>
      <c r="AF168" s="31"/>
      <c r="AG168" s="22"/>
      <c r="AH168" s="2"/>
    </row>
    <row r="169" spans="1:34" ht="47.25" x14ac:dyDescent="0.25">
      <c r="A169" s="36" t="s">
        <v>51</v>
      </c>
      <c r="B169" s="32"/>
      <c r="C169" s="36"/>
      <c r="D169" s="36"/>
      <c r="E169" s="14" t="s">
        <v>644</v>
      </c>
      <c r="F169" s="18">
        <f t="shared" ref="F169:K171" si="263">F170</f>
        <v>1249.0999999999999</v>
      </c>
      <c r="G169" s="18">
        <f t="shared" si="263"/>
        <v>1249.0999999999999</v>
      </c>
      <c r="H169" s="18">
        <f t="shared" si="263"/>
        <v>1249.0999999999999</v>
      </c>
      <c r="I169" s="18">
        <f t="shared" si="263"/>
        <v>0</v>
      </c>
      <c r="J169" s="18">
        <f t="shared" si="263"/>
        <v>0</v>
      </c>
      <c r="K169" s="18">
        <f t="shared" si="263"/>
        <v>0</v>
      </c>
      <c r="L169" s="18">
        <f t="shared" si="223"/>
        <v>1249.0999999999999</v>
      </c>
      <c r="M169" s="18">
        <f t="shared" si="224"/>
        <v>1249.0999999999999</v>
      </c>
      <c r="N169" s="18">
        <f t="shared" si="225"/>
        <v>1249.0999999999999</v>
      </c>
      <c r="O169" s="18">
        <f t="shared" ref="O169:Q171" si="264">O170</f>
        <v>0</v>
      </c>
      <c r="P169" s="18">
        <f t="shared" si="264"/>
        <v>0</v>
      </c>
      <c r="Q169" s="18">
        <f t="shared" si="264"/>
        <v>0</v>
      </c>
      <c r="R169" s="18">
        <f t="shared" si="227"/>
        <v>1249.0999999999999</v>
      </c>
      <c r="S169" s="18">
        <f t="shared" si="228"/>
        <v>1249.0999999999999</v>
      </c>
      <c r="T169" s="18">
        <f t="shared" si="229"/>
        <v>1249.0999999999999</v>
      </c>
      <c r="U169" s="18">
        <f t="shared" ref="U169:AE171" si="265">U170</f>
        <v>0</v>
      </c>
      <c r="V169" s="18">
        <f t="shared" si="231"/>
        <v>1249.0999999999999</v>
      </c>
      <c r="W169" s="18">
        <f t="shared" si="232"/>
        <v>1249.0999999999999</v>
      </c>
      <c r="X169" s="18">
        <f t="shared" si="233"/>
        <v>1249.0999999999999</v>
      </c>
      <c r="Y169" s="18">
        <f t="shared" si="265"/>
        <v>0</v>
      </c>
      <c r="Z169" s="18">
        <f t="shared" si="265"/>
        <v>0</v>
      </c>
      <c r="AA169" s="18">
        <f t="shared" si="265"/>
        <v>0</v>
      </c>
      <c r="AB169" s="18">
        <f t="shared" si="219"/>
        <v>1249.0999999999999</v>
      </c>
      <c r="AC169" s="18">
        <f t="shared" si="220"/>
        <v>1249.0999999999999</v>
      </c>
      <c r="AD169" s="18">
        <f t="shared" si="221"/>
        <v>1249.0999999999999</v>
      </c>
      <c r="AE169" s="18">
        <f t="shared" si="265"/>
        <v>0</v>
      </c>
      <c r="AF169" s="31"/>
      <c r="AG169" s="22"/>
      <c r="AH169" s="2"/>
    </row>
    <row r="170" spans="1:34" ht="47.25" x14ac:dyDescent="0.25">
      <c r="A170" s="36" t="s">
        <v>51</v>
      </c>
      <c r="B170" s="32">
        <v>200</v>
      </c>
      <c r="C170" s="36"/>
      <c r="D170" s="36"/>
      <c r="E170" s="14" t="s">
        <v>578</v>
      </c>
      <c r="F170" s="18">
        <f t="shared" si="263"/>
        <v>1249.0999999999999</v>
      </c>
      <c r="G170" s="18">
        <f t="shared" si="263"/>
        <v>1249.0999999999999</v>
      </c>
      <c r="H170" s="18">
        <f t="shared" si="263"/>
        <v>1249.0999999999999</v>
      </c>
      <c r="I170" s="18">
        <f t="shared" si="263"/>
        <v>0</v>
      </c>
      <c r="J170" s="18">
        <f t="shared" si="263"/>
        <v>0</v>
      </c>
      <c r="K170" s="18">
        <f t="shared" si="263"/>
        <v>0</v>
      </c>
      <c r="L170" s="18">
        <f t="shared" si="223"/>
        <v>1249.0999999999999</v>
      </c>
      <c r="M170" s="18">
        <f t="shared" si="224"/>
        <v>1249.0999999999999</v>
      </c>
      <c r="N170" s="18">
        <f t="shared" si="225"/>
        <v>1249.0999999999999</v>
      </c>
      <c r="O170" s="18">
        <f t="shared" si="264"/>
        <v>0</v>
      </c>
      <c r="P170" s="18">
        <f t="shared" si="264"/>
        <v>0</v>
      </c>
      <c r="Q170" s="18">
        <f t="shared" si="264"/>
        <v>0</v>
      </c>
      <c r="R170" s="18">
        <f t="shared" si="227"/>
        <v>1249.0999999999999</v>
      </c>
      <c r="S170" s="18">
        <f t="shared" si="228"/>
        <v>1249.0999999999999</v>
      </c>
      <c r="T170" s="18">
        <f t="shared" si="229"/>
        <v>1249.0999999999999</v>
      </c>
      <c r="U170" s="18">
        <f t="shared" si="265"/>
        <v>0</v>
      </c>
      <c r="V170" s="18">
        <f t="shared" si="231"/>
        <v>1249.0999999999999</v>
      </c>
      <c r="W170" s="18">
        <f t="shared" si="232"/>
        <v>1249.0999999999999</v>
      </c>
      <c r="X170" s="18">
        <f t="shared" si="233"/>
        <v>1249.0999999999999</v>
      </c>
      <c r="Y170" s="18">
        <f t="shared" si="265"/>
        <v>0</v>
      </c>
      <c r="Z170" s="18">
        <f t="shared" si="265"/>
        <v>0</v>
      </c>
      <c r="AA170" s="18">
        <f t="shared" si="265"/>
        <v>0</v>
      </c>
      <c r="AB170" s="18">
        <f t="shared" si="219"/>
        <v>1249.0999999999999</v>
      </c>
      <c r="AC170" s="18">
        <f t="shared" si="220"/>
        <v>1249.0999999999999</v>
      </c>
      <c r="AD170" s="18">
        <f t="shared" si="221"/>
        <v>1249.0999999999999</v>
      </c>
      <c r="AE170" s="18">
        <f t="shared" si="265"/>
        <v>0</v>
      </c>
      <c r="AF170" s="31"/>
      <c r="AG170" s="22"/>
      <c r="AH170" s="2"/>
    </row>
    <row r="171" spans="1:34" ht="47.25" x14ac:dyDescent="0.25">
      <c r="A171" s="36" t="s">
        <v>51</v>
      </c>
      <c r="B171" s="32">
        <v>240</v>
      </c>
      <c r="C171" s="36"/>
      <c r="D171" s="36"/>
      <c r="E171" s="14" t="s">
        <v>586</v>
      </c>
      <c r="F171" s="18">
        <f t="shared" si="263"/>
        <v>1249.0999999999999</v>
      </c>
      <c r="G171" s="18">
        <f t="shared" si="263"/>
        <v>1249.0999999999999</v>
      </c>
      <c r="H171" s="18">
        <f t="shared" si="263"/>
        <v>1249.0999999999999</v>
      </c>
      <c r="I171" s="18">
        <f t="shared" si="263"/>
        <v>0</v>
      </c>
      <c r="J171" s="18">
        <f t="shared" si="263"/>
        <v>0</v>
      </c>
      <c r="K171" s="18">
        <f t="shared" si="263"/>
        <v>0</v>
      </c>
      <c r="L171" s="18">
        <f t="shared" si="223"/>
        <v>1249.0999999999999</v>
      </c>
      <c r="M171" s="18">
        <f t="shared" si="224"/>
        <v>1249.0999999999999</v>
      </c>
      <c r="N171" s="18">
        <f t="shared" si="225"/>
        <v>1249.0999999999999</v>
      </c>
      <c r="O171" s="18">
        <f t="shared" si="264"/>
        <v>0</v>
      </c>
      <c r="P171" s="18">
        <f t="shared" si="264"/>
        <v>0</v>
      </c>
      <c r="Q171" s="18">
        <f t="shared" si="264"/>
        <v>0</v>
      </c>
      <c r="R171" s="18">
        <f t="shared" si="227"/>
        <v>1249.0999999999999</v>
      </c>
      <c r="S171" s="18">
        <f t="shared" si="228"/>
        <v>1249.0999999999999</v>
      </c>
      <c r="T171" s="18">
        <f t="shared" si="229"/>
        <v>1249.0999999999999</v>
      </c>
      <c r="U171" s="18">
        <f t="shared" si="265"/>
        <v>0</v>
      </c>
      <c r="V171" s="18">
        <f t="shared" si="231"/>
        <v>1249.0999999999999</v>
      </c>
      <c r="W171" s="18">
        <f t="shared" si="232"/>
        <v>1249.0999999999999</v>
      </c>
      <c r="X171" s="18">
        <f t="shared" si="233"/>
        <v>1249.0999999999999</v>
      </c>
      <c r="Y171" s="18">
        <f t="shared" si="265"/>
        <v>0</v>
      </c>
      <c r="Z171" s="18">
        <f t="shared" si="265"/>
        <v>0</v>
      </c>
      <c r="AA171" s="18">
        <f t="shared" si="265"/>
        <v>0</v>
      </c>
      <c r="AB171" s="18">
        <f t="shared" si="219"/>
        <v>1249.0999999999999</v>
      </c>
      <c r="AC171" s="18">
        <f t="shared" si="220"/>
        <v>1249.0999999999999</v>
      </c>
      <c r="AD171" s="18">
        <f t="shared" si="221"/>
        <v>1249.0999999999999</v>
      </c>
      <c r="AE171" s="18">
        <f t="shared" si="265"/>
        <v>0</v>
      </c>
      <c r="AF171" s="31"/>
      <c r="AG171" s="22"/>
      <c r="AH171" s="2"/>
    </row>
    <row r="172" spans="1:34" ht="47.25" x14ac:dyDescent="0.25">
      <c r="A172" s="36" t="s">
        <v>51</v>
      </c>
      <c r="B172" s="32">
        <v>240</v>
      </c>
      <c r="C172" s="36" t="s">
        <v>20</v>
      </c>
      <c r="D172" s="36" t="s">
        <v>35</v>
      </c>
      <c r="E172" s="14" t="s">
        <v>546</v>
      </c>
      <c r="F172" s="18">
        <v>1249.0999999999999</v>
      </c>
      <c r="G172" s="18">
        <v>1249.0999999999999</v>
      </c>
      <c r="H172" s="18">
        <v>1249.0999999999999</v>
      </c>
      <c r="I172" s="18"/>
      <c r="J172" s="18"/>
      <c r="K172" s="18"/>
      <c r="L172" s="18">
        <f t="shared" si="223"/>
        <v>1249.0999999999999</v>
      </c>
      <c r="M172" s="18">
        <f t="shared" si="224"/>
        <v>1249.0999999999999</v>
      </c>
      <c r="N172" s="18">
        <f t="shared" si="225"/>
        <v>1249.0999999999999</v>
      </c>
      <c r="O172" s="18"/>
      <c r="P172" s="18"/>
      <c r="Q172" s="18"/>
      <c r="R172" s="18">
        <f t="shared" si="227"/>
        <v>1249.0999999999999</v>
      </c>
      <c r="S172" s="18">
        <f t="shared" si="228"/>
        <v>1249.0999999999999</v>
      </c>
      <c r="T172" s="18">
        <f t="shared" si="229"/>
        <v>1249.0999999999999</v>
      </c>
      <c r="U172" s="18"/>
      <c r="V172" s="18">
        <f t="shared" si="231"/>
        <v>1249.0999999999999</v>
      </c>
      <c r="W172" s="18">
        <f t="shared" si="232"/>
        <v>1249.0999999999999</v>
      </c>
      <c r="X172" s="18">
        <f t="shared" si="233"/>
        <v>1249.0999999999999</v>
      </c>
      <c r="Y172" s="18"/>
      <c r="Z172" s="18"/>
      <c r="AA172" s="18"/>
      <c r="AB172" s="18">
        <f t="shared" si="219"/>
        <v>1249.0999999999999</v>
      </c>
      <c r="AC172" s="18">
        <f t="shared" si="220"/>
        <v>1249.0999999999999</v>
      </c>
      <c r="AD172" s="18">
        <f t="shared" si="221"/>
        <v>1249.0999999999999</v>
      </c>
      <c r="AE172" s="18"/>
      <c r="AF172" s="31"/>
      <c r="AG172" s="22"/>
      <c r="AH172" s="2"/>
    </row>
    <row r="173" spans="1:34" ht="47.25" x14ac:dyDescent="0.25">
      <c r="A173" s="36" t="s">
        <v>52</v>
      </c>
      <c r="B173" s="32"/>
      <c r="C173" s="36"/>
      <c r="D173" s="36"/>
      <c r="E173" s="14" t="s">
        <v>645</v>
      </c>
      <c r="F173" s="18">
        <f t="shared" ref="F173:K173" si="266">F174+F177</f>
        <v>3145.2</v>
      </c>
      <c r="G173" s="18">
        <f t="shared" si="266"/>
        <v>3165</v>
      </c>
      <c r="H173" s="18">
        <f t="shared" si="266"/>
        <v>3165</v>
      </c>
      <c r="I173" s="18">
        <f t="shared" si="266"/>
        <v>0</v>
      </c>
      <c r="J173" s="18">
        <f t="shared" si="266"/>
        <v>0</v>
      </c>
      <c r="K173" s="18">
        <f t="shared" si="266"/>
        <v>0</v>
      </c>
      <c r="L173" s="18">
        <f t="shared" si="223"/>
        <v>3145.2</v>
      </c>
      <c r="M173" s="18">
        <f t="shared" si="224"/>
        <v>3165</v>
      </c>
      <c r="N173" s="18">
        <f t="shared" si="225"/>
        <v>3165</v>
      </c>
      <c r="O173" s="18">
        <f t="shared" ref="O173:Q173" si="267">O174+O177</f>
        <v>0</v>
      </c>
      <c r="P173" s="18">
        <f t="shared" si="267"/>
        <v>0</v>
      </c>
      <c r="Q173" s="18">
        <f t="shared" si="267"/>
        <v>0</v>
      </c>
      <c r="R173" s="18">
        <f t="shared" si="227"/>
        <v>3145.2</v>
      </c>
      <c r="S173" s="18">
        <f t="shared" si="228"/>
        <v>3165</v>
      </c>
      <c r="T173" s="18">
        <f t="shared" si="229"/>
        <v>3165</v>
      </c>
      <c r="U173" s="18">
        <f t="shared" ref="U173:AE173" si="268">U174+U177</f>
        <v>0</v>
      </c>
      <c r="V173" s="18">
        <f t="shared" si="231"/>
        <v>3145.2</v>
      </c>
      <c r="W173" s="18">
        <f t="shared" si="232"/>
        <v>3165</v>
      </c>
      <c r="X173" s="18">
        <f t="shared" si="233"/>
        <v>3165</v>
      </c>
      <c r="Y173" s="18">
        <f t="shared" ref="Y173:AA173" si="269">Y174+Y177</f>
        <v>0</v>
      </c>
      <c r="Z173" s="18">
        <f t="shared" si="269"/>
        <v>0</v>
      </c>
      <c r="AA173" s="18">
        <f t="shared" si="269"/>
        <v>0</v>
      </c>
      <c r="AB173" s="18">
        <f t="shared" si="219"/>
        <v>3145.2</v>
      </c>
      <c r="AC173" s="18">
        <f t="shared" si="220"/>
        <v>3165</v>
      </c>
      <c r="AD173" s="18">
        <f t="shared" si="221"/>
        <v>3165</v>
      </c>
      <c r="AE173" s="18">
        <f t="shared" si="268"/>
        <v>0</v>
      </c>
      <c r="AF173" s="31"/>
      <c r="AG173" s="22"/>
      <c r="AH173" s="2"/>
    </row>
    <row r="174" spans="1:34" ht="47.25" x14ac:dyDescent="0.25">
      <c r="A174" s="36" t="s">
        <v>52</v>
      </c>
      <c r="B174" s="32">
        <v>200</v>
      </c>
      <c r="C174" s="36"/>
      <c r="D174" s="36"/>
      <c r="E174" s="14" t="s">
        <v>578</v>
      </c>
      <c r="F174" s="18">
        <f t="shared" ref="F174:K175" si="270">F175</f>
        <v>3104.8999999999996</v>
      </c>
      <c r="G174" s="18">
        <f t="shared" si="270"/>
        <v>3115.5</v>
      </c>
      <c r="H174" s="18">
        <f t="shared" si="270"/>
        <v>3115.5</v>
      </c>
      <c r="I174" s="18">
        <f t="shared" si="270"/>
        <v>0</v>
      </c>
      <c r="J174" s="18">
        <f t="shared" si="270"/>
        <v>0</v>
      </c>
      <c r="K174" s="18">
        <f t="shared" si="270"/>
        <v>0</v>
      </c>
      <c r="L174" s="18">
        <f t="shared" si="223"/>
        <v>3104.8999999999996</v>
      </c>
      <c r="M174" s="18">
        <f t="shared" si="224"/>
        <v>3115.5</v>
      </c>
      <c r="N174" s="18">
        <f t="shared" si="225"/>
        <v>3115.5</v>
      </c>
      <c r="O174" s="18">
        <f t="shared" ref="O174:Q175" si="271">O175</f>
        <v>0</v>
      </c>
      <c r="P174" s="18">
        <f t="shared" si="271"/>
        <v>0</v>
      </c>
      <c r="Q174" s="18">
        <f t="shared" si="271"/>
        <v>0</v>
      </c>
      <c r="R174" s="18">
        <f t="shared" si="227"/>
        <v>3104.8999999999996</v>
      </c>
      <c r="S174" s="18">
        <f t="shared" si="228"/>
        <v>3115.5</v>
      </c>
      <c r="T174" s="18">
        <f t="shared" si="229"/>
        <v>3115.5</v>
      </c>
      <c r="U174" s="18">
        <f t="shared" ref="U174:AE175" si="272">U175</f>
        <v>0</v>
      </c>
      <c r="V174" s="18">
        <f t="shared" si="231"/>
        <v>3104.8999999999996</v>
      </c>
      <c r="W174" s="18">
        <f t="shared" si="232"/>
        <v>3115.5</v>
      </c>
      <c r="X174" s="18">
        <f t="shared" si="233"/>
        <v>3115.5</v>
      </c>
      <c r="Y174" s="18">
        <f t="shared" si="272"/>
        <v>0</v>
      </c>
      <c r="Z174" s="18">
        <f t="shared" si="272"/>
        <v>0</v>
      </c>
      <c r="AA174" s="18">
        <f t="shared" si="272"/>
        <v>0</v>
      </c>
      <c r="AB174" s="18">
        <f t="shared" si="219"/>
        <v>3104.8999999999996</v>
      </c>
      <c r="AC174" s="18">
        <f t="shared" si="220"/>
        <v>3115.5</v>
      </c>
      <c r="AD174" s="18">
        <f t="shared" si="221"/>
        <v>3115.5</v>
      </c>
      <c r="AE174" s="18">
        <f t="shared" si="272"/>
        <v>0</v>
      </c>
      <c r="AF174" s="31"/>
      <c r="AG174" s="22"/>
      <c r="AH174" s="2"/>
    </row>
    <row r="175" spans="1:34" ht="47.25" x14ac:dyDescent="0.25">
      <c r="A175" s="36" t="s">
        <v>52</v>
      </c>
      <c r="B175" s="32">
        <v>240</v>
      </c>
      <c r="C175" s="36"/>
      <c r="D175" s="36"/>
      <c r="E175" s="14" t="s">
        <v>586</v>
      </c>
      <c r="F175" s="18">
        <f t="shared" si="270"/>
        <v>3104.8999999999996</v>
      </c>
      <c r="G175" s="18">
        <f t="shared" si="270"/>
        <v>3115.5</v>
      </c>
      <c r="H175" s="18">
        <f t="shared" si="270"/>
        <v>3115.5</v>
      </c>
      <c r="I175" s="18">
        <f t="shared" si="270"/>
        <v>0</v>
      </c>
      <c r="J175" s="18">
        <f t="shared" si="270"/>
        <v>0</v>
      </c>
      <c r="K175" s="18">
        <f t="shared" si="270"/>
        <v>0</v>
      </c>
      <c r="L175" s="18">
        <f t="shared" si="223"/>
        <v>3104.8999999999996</v>
      </c>
      <c r="M175" s="18">
        <f t="shared" si="224"/>
        <v>3115.5</v>
      </c>
      <c r="N175" s="18">
        <f t="shared" si="225"/>
        <v>3115.5</v>
      </c>
      <c r="O175" s="18">
        <f t="shared" si="271"/>
        <v>0</v>
      </c>
      <c r="P175" s="18">
        <f t="shared" si="271"/>
        <v>0</v>
      </c>
      <c r="Q175" s="18">
        <f t="shared" si="271"/>
        <v>0</v>
      </c>
      <c r="R175" s="18">
        <f t="shared" si="227"/>
        <v>3104.8999999999996</v>
      </c>
      <c r="S175" s="18">
        <f t="shared" si="228"/>
        <v>3115.5</v>
      </c>
      <c r="T175" s="18">
        <f t="shared" si="229"/>
        <v>3115.5</v>
      </c>
      <c r="U175" s="18">
        <f t="shared" si="272"/>
        <v>0</v>
      </c>
      <c r="V175" s="18">
        <f t="shared" si="231"/>
        <v>3104.8999999999996</v>
      </c>
      <c r="W175" s="18">
        <f t="shared" si="232"/>
        <v>3115.5</v>
      </c>
      <c r="X175" s="18">
        <f t="shared" si="233"/>
        <v>3115.5</v>
      </c>
      <c r="Y175" s="18">
        <f t="shared" si="272"/>
        <v>0</v>
      </c>
      <c r="Z175" s="18">
        <f t="shared" si="272"/>
        <v>0</v>
      </c>
      <c r="AA175" s="18">
        <f t="shared" si="272"/>
        <v>0</v>
      </c>
      <c r="AB175" s="18">
        <f t="shared" si="219"/>
        <v>3104.8999999999996</v>
      </c>
      <c r="AC175" s="18">
        <f t="shared" si="220"/>
        <v>3115.5</v>
      </c>
      <c r="AD175" s="18">
        <f t="shared" si="221"/>
        <v>3115.5</v>
      </c>
      <c r="AE175" s="18">
        <f t="shared" si="272"/>
        <v>0</v>
      </c>
      <c r="AF175" s="31"/>
      <c r="AG175" s="22"/>
      <c r="AH175" s="2"/>
    </row>
    <row r="176" spans="1:34" ht="47.25" x14ac:dyDescent="0.25">
      <c r="A176" s="36" t="s">
        <v>52</v>
      </c>
      <c r="B176" s="32">
        <v>240</v>
      </c>
      <c r="C176" s="36" t="s">
        <v>20</v>
      </c>
      <c r="D176" s="36" t="s">
        <v>35</v>
      </c>
      <c r="E176" s="14" t="s">
        <v>546</v>
      </c>
      <c r="F176" s="18">
        <v>3104.8999999999996</v>
      </c>
      <c r="G176" s="18">
        <v>3115.5</v>
      </c>
      <c r="H176" s="18">
        <v>3115.5</v>
      </c>
      <c r="I176" s="18"/>
      <c r="J176" s="18"/>
      <c r="K176" s="18"/>
      <c r="L176" s="18">
        <f t="shared" si="223"/>
        <v>3104.8999999999996</v>
      </c>
      <c r="M176" s="18">
        <f t="shared" si="224"/>
        <v>3115.5</v>
      </c>
      <c r="N176" s="18">
        <f t="shared" si="225"/>
        <v>3115.5</v>
      </c>
      <c r="O176" s="18"/>
      <c r="P176" s="18"/>
      <c r="Q176" s="18"/>
      <c r="R176" s="18">
        <f t="shared" si="227"/>
        <v>3104.8999999999996</v>
      </c>
      <c r="S176" s="18">
        <f t="shared" si="228"/>
        <v>3115.5</v>
      </c>
      <c r="T176" s="18">
        <f t="shared" si="229"/>
        <v>3115.5</v>
      </c>
      <c r="U176" s="18"/>
      <c r="V176" s="18">
        <f t="shared" si="231"/>
        <v>3104.8999999999996</v>
      </c>
      <c r="W176" s="18">
        <f t="shared" si="232"/>
        <v>3115.5</v>
      </c>
      <c r="X176" s="18">
        <f t="shared" si="233"/>
        <v>3115.5</v>
      </c>
      <c r="Y176" s="18"/>
      <c r="Z176" s="18"/>
      <c r="AA176" s="18"/>
      <c r="AB176" s="18">
        <f t="shared" si="219"/>
        <v>3104.8999999999996</v>
      </c>
      <c r="AC176" s="18">
        <f t="shared" si="220"/>
        <v>3115.5</v>
      </c>
      <c r="AD176" s="18">
        <f t="shared" si="221"/>
        <v>3115.5</v>
      </c>
      <c r="AE176" s="18"/>
      <c r="AF176" s="31"/>
      <c r="AG176" s="22"/>
      <c r="AH176" s="2"/>
    </row>
    <row r="177" spans="1:34" x14ac:dyDescent="0.25">
      <c r="A177" s="36" t="s">
        <v>52</v>
      </c>
      <c r="B177" s="32">
        <v>800</v>
      </c>
      <c r="C177" s="36"/>
      <c r="D177" s="36"/>
      <c r="E177" s="14" t="s">
        <v>583</v>
      </c>
      <c r="F177" s="18">
        <f t="shared" ref="F177:K178" si="273">F178</f>
        <v>40.299999999999997</v>
      </c>
      <c r="G177" s="18">
        <f t="shared" si="273"/>
        <v>49.500000000000007</v>
      </c>
      <c r="H177" s="18">
        <f t="shared" si="273"/>
        <v>49.5</v>
      </c>
      <c r="I177" s="18">
        <f t="shared" si="273"/>
        <v>0</v>
      </c>
      <c r="J177" s="18">
        <f t="shared" si="273"/>
        <v>0</v>
      </c>
      <c r="K177" s="18">
        <f t="shared" si="273"/>
        <v>0</v>
      </c>
      <c r="L177" s="18">
        <f t="shared" si="223"/>
        <v>40.299999999999997</v>
      </c>
      <c r="M177" s="18">
        <f t="shared" si="224"/>
        <v>49.500000000000007</v>
      </c>
      <c r="N177" s="18">
        <f t="shared" si="225"/>
        <v>49.5</v>
      </c>
      <c r="O177" s="18">
        <f t="shared" ref="O177:Q178" si="274">O178</f>
        <v>0</v>
      </c>
      <c r="P177" s="18">
        <f t="shared" si="274"/>
        <v>0</v>
      </c>
      <c r="Q177" s="18">
        <f t="shared" si="274"/>
        <v>0</v>
      </c>
      <c r="R177" s="18">
        <f t="shared" si="227"/>
        <v>40.299999999999997</v>
      </c>
      <c r="S177" s="18">
        <f t="shared" si="228"/>
        <v>49.500000000000007</v>
      </c>
      <c r="T177" s="18">
        <f t="shared" si="229"/>
        <v>49.5</v>
      </c>
      <c r="U177" s="18">
        <f t="shared" ref="U177:AE178" si="275">U178</f>
        <v>0</v>
      </c>
      <c r="V177" s="18">
        <f t="shared" si="231"/>
        <v>40.299999999999997</v>
      </c>
      <c r="W177" s="18">
        <f t="shared" si="232"/>
        <v>49.500000000000007</v>
      </c>
      <c r="X177" s="18">
        <f t="shared" si="233"/>
        <v>49.5</v>
      </c>
      <c r="Y177" s="18">
        <f t="shared" si="275"/>
        <v>0</v>
      </c>
      <c r="Z177" s="18">
        <f t="shared" si="275"/>
        <v>0</v>
      </c>
      <c r="AA177" s="18">
        <f t="shared" si="275"/>
        <v>0</v>
      </c>
      <c r="AB177" s="18">
        <f t="shared" si="219"/>
        <v>40.299999999999997</v>
      </c>
      <c r="AC177" s="18">
        <f t="shared" si="220"/>
        <v>49.500000000000007</v>
      </c>
      <c r="AD177" s="18">
        <f t="shared" si="221"/>
        <v>49.5</v>
      </c>
      <c r="AE177" s="18">
        <f t="shared" si="275"/>
        <v>0</v>
      </c>
      <c r="AF177" s="31"/>
      <c r="AG177" s="22"/>
      <c r="AH177" s="2"/>
    </row>
    <row r="178" spans="1:34" x14ac:dyDescent="0.25">
      <c r="A178" s="36" t="s">
        <v>52</v>
      </c>
      <c r="B178" s="32">
        <v>850</v>
      </c>
      <c r="C178" s="36"/>
      <c r="D178" s="36"/>
      <c r="E178" s="14" t="s">
        <v>601</v>
      </c>
      <c r="F178" s="18">
        <f t="shared" si="273"/>
        <v>40.299999999999997</v>
      </c>
      <c r="G178" s="18">
        <f t="shared" si="273"/>
        <v>49.500000000000007</v>
      </c>
      <c r="H178" s="18">
        <f t="shared" si="273"/>
        <v>49.5</v>
      </c>
      <c r="I178" s="18">
        <f t="shared" si="273"/>
        <v>0</v>
      </c>
      <c r="J178" s="18">
        <f t="shared" si="273"/>
        <v>0</v>
      </c>
      <c r="K178" s="18">
        <f t="shared" si="273"/>
        <v>0</v>
      </c>
      <c r="L178" s="18">
        <f t="shared" si="223"/>
        <v>40.299999999999997</v>
      </c>
      <c r="M178" s="18">
        <f t="shared" si="224"/>
        <v>49.500000000000007</v>
      </c>
      <c r="N178" s="18">
        <f t="shared" si="225"/>
        <v>49.5</v>
      </c>
      <c r="O178" s="18">
        <f t="shared" si="274"/>
        <v>0</v>
      </c>
      <c r="P178" s="18">
        <f t="shared" si="274"/>
        <v>0</v>
      </c>
      <c r="Q178" s="18">
        <f t="shared" si="274"/>
        <v>0</v>
      </c>
      <c r="R178" s="18">
        <f t="shared" si="227"/>
        <v>40.299999999999997</v>
      </c>
      <c r="S178" s="18">
        <f t="shared" si="228"/>
        <v>49.500000000000007</v>
      </c>
      <c r="T178" s="18">
        <f t="shared" si="229"/>
        <v>49.5</v>
      </c>
      <c r="U178" s="18">
        <f t="shared" si="275"/>
        <v>0</v>
      </c>
      <c r="V178" s="18">
        <f t="shared" si="231"/>
        <v>40.299999999999997</v>
      </c>
      <c r="W178" s="18">
        <f t="shared" si="232"/>
        <v>49.500000000000007</v>
      </c>
      <c r="X178" s="18">
        <f t="shared" si="233"/>
        <v>49.5</v>
      </c>
      <c r="Y178" s="18">
        <f t="shared" si="275"/>
        <v>0</v>
      </c>
      <c r="Z178" s="18">
        <f t="shared" si="275"/>
        <v>0</v>
      </c>
      <c r="AA178" s="18">
        <f t="shared" si="275"/>
        <v>0</v>
      </c>
      <c r="AB178" s="18">
        <f t="shared" si="219"/>
        <v>40.299999999999997</v>
      </c>
      <c r="AC178" s="18">
        <f t="shared" si="220"/>
        <v>49.500000000000007</v>
      </c>
      <c r="AD178" s="18">
        <f t="shared" si="221"/>
        <v>49.5</v>
      </c>
      <c r="AE178" s="18">
        <f t="shared" si="275"/>
        <v>0</v>
      </c>
      <c r="AF178" s="31"/>
      <c r="AG178" s="22"/>
      <c r="AH178" s="2"/>
    </row>
    <row r="179" spans="1:34" ht="47.25" x14ac:dyDescent="0.25">
      <c r="A179" s="36" t="s">
        <v>52</v>
      </c>
      <c r="B179" s="32">
        <v>850</v>
      </c>
      <c r="C179" s="36" t="s">
        <v>20</v>
      </c>
      <c r="D179" s="36" t="s">
        <v>35</v>
      </c>
      <c r="E179" s="14" t="s">
        <v>546</v>
      </c>
      <c r="F179" s="18">
        <v>40.299999999999997</v>
      </c>
      <c r="G179" s="18">
        <v>49.500000000000007</v>
      </c>
      <c r="H179" s="18">
        <v>49.5</v>
      </c>
      <c r="I179" s="18"/>
      <c r="J179" s="18"/>
      <c r="K179" s="18"/>
      <c r="L179" s="18">
        <f t="shared" si="223"/>
        <v>40.299999999999997</v>
      </c>
      <c r="M179" s="18">
        <f t="shared" si="224"/>
        <v>49.500000000000007</v>
      </c>
      <c r="N179" s="18">
        <f t="shared" si="225"/>
        <v>49.5</v>
      </c>
      <c r="O179" s="18"/>
      <c r="P179" s="18"/>
      <c r="Q179" s="18"/>
      <c r="R179" s="18">
        <f t="shared" si="227"/>
        <v>40.299999999999997</v>
      </c>
      <c r="S179" s="18">
        <f t="shared" si="228"/>
        <v>49.500000000000007</v>
      </c>
      <c r="T179" s="18">
        <f t="shared" si="229"/>
        <v>49.5</v>
      </c>
      <c r="U179" s="18"/>
      <c r="V179" s="18">
        <f t="shared" si="231"/>
        <v>40.299999999999997</v>
      </c>
      <c r="W179" s="18">
        <f t="shared" si="232"/>
        <v>49.500000000000007</v>
      </c>
      <c r="X179" s="18">
        <f t="shared" si="233"/>
        <v>49.5</v>
      </c>
      <c r="Y179" s="18"/>
      <c r="Z179" s="18"/>
      <c r="AA179" s="18"/>
      <c r="AB179" s="18">
        <f t="shared" si="219"/>
        <v>40.299999999999997</v>
      </c>
      <c r="AC179" s="18">
        <f t="shared" si="220"/>
        <v>49.500000000000007</v>
      </c>
      <c r="AD179" s="18">
        <f t="shared" si="221"/>
        <v>49.5</v>
      </c>
      <c r="AE179" s="18"/>
      <c r="AF179" s="31"/>
      <c r="AG179" s="22"/>
      <c r="AH179" s="2"/>
    </row>
    <row r="180" spans="1:34" ht="63" x14ac:dyDescent="0.25">
      <c r="A180" s="36" t="s">
        <v>57</v>
      </c>
      <c r="B180" s="32"/>
      <c r="C180" s="36"/>
      <c r="D180" s="36"/>
      <c r="E180" s="14" t="s">
        <v>1046</v>
      </c>
      <c r="F180" s="18">
        <f t="shared" ref="F180:K180" si="276">F181+F185</f>
        <v>12264.2</v>
      </c>
      <c r="G180" s="18">
        <f t="shared" si="276"/>
        <v>16109.1</v>
      </c>
      <c r="H180" s="18">
        <f t="shared" si="276"/>
        <v>12385.9</v>
      </c>
      <c r="I180" s="18">
        <f t="shared" si="276"/>
        <v>0</v>
      </c>
      <c r="J180" s="18">
        <f t="shared" si="276"/>
        <v>0</v>
      </c>
      <c r="K180" s="18">
        <f t="shared" si="276"/>
        <v>0</v>
      </c>
      <c r="L180" s="18">
        <f t="shared" si="223"/>
        <v>12264.2</v>
      </c>
      <c r="M180" s="18">
        <f t="shared" si="224"/>
        <v>16109.1</v>
      </c>
      <c r="N180" s="18">
        <f t="shared" si="225"/>
        <v>12385.9</v>
      </c>
      <c r="O180" s="18">
        <f t="shared" ref="O180:Q180" si="277">O181+O185</f>
        <v>4759.4070000000002</v>
      </c>
      <c r="P180" s="18">
        <f t="shared" si="277"/>
        <v>0</v>
      </c>
      <c r="Q180" s="18">
        <f t="shared" si="277"/>
        <v>0</v>
      </c>
      <c r="R180" s="18">
        <f t="shared" si="227"/>
        <v>17023.607</v>
      </c>
      <c r="S180" s="18">
        <f t="shared" si="228"/>
        <v>16109.1</v>
      </c>
      <c r="T180" s="18">
        <f t="shared" si="229"/>
        <v>12385.9</v>
      </c>
      <c r="U180" s="18">
        <f t="shared" ref="U180:AE180" si="278">U181+U185</f>
        <v>0</v>
      </c>
      <c r="V180" s="18">
        <f t="shared" si="231"/>
        <v>17023.607</v>
      </c>
      <c r="W180" s="18">
        <f t="shared" si="232"/>
        <v>16109.1</v>
      </c>
      <c r="X180" s="18">
        <f t="shared" si="233"/>
        <v>12385.9</v>
      </c>
      <c r="Y180" s="18">
        <f t="shared" ref="Y180:AA180" si="279">Y181+Y185</f>
        <v>244.03</v>
      </c>
      <c r="Z180" s="18">
        <f t="shared" si="279"/>
        <v>0</v>
      </c>
      <c r="AA180" s="18">
        <f t="shared" si="279"/>
        <v>0</v>
      </c>
      <c r="AB180" s="18">
        <f t="shared" si="219"/>
        <v>17267.636999999999</v>
      </c>
      <c r="AC180" s="18">
        <f t="shared" si="220"/>
        <v>16109.1</v>
      </c>
      <c r="AD180" s="18">
        <f t="shared" si="221"/>
        <v>12385.9</v>
      </c>
      <c r="AE180" s="18">
        <f t="shared" si="278"/>
        <v>0</v>
      </c>
      <c r="AF180" s="31"/>
      <c r="AG180" s="22"/>
      <c r="AH180" s="2"/>
    </row>
    <row r="181" spans="1:34" ht="47.25" x14ac:dyDescent="0.25">
      <c r="A181" s="36" t="s">
        <v>55</v>
      </c>
      <c r="B181" s="32"/>
      <c r="C181" s="36"/>
      <c r="D181" s="36"/>
      <c r="E181" s="14" t="s">
        <v>646</v>
      </c>
      <c r="F181" s="18">
        <f t="shared" ref="F181:K183" si="280">F182</f>
        <v>83.5</v>
      </c>
      <c r="G181" s="18">
        <f t="shared" si="280"/>
        <v>100.4</v>
      </c>
      <c r="H181" s="18">
        <f t="shared" si="280"/>
        <v>100.4</v>
      </c>
      <c r="I181" s="18">
        <f t="shared" si="280"/>
        <v>0</v>
      </c>
      <c r="J181" s="18">
        <f t="shared" si="280"/>
        <v>0</v>
      </c>
      <c r="K181" s="18">
        <f t="shared" si="280"/>
        <v>0</v>
      </c>
      <c r="L181" s="18">
        <f t="shared" si="223"/>
        <v>83.5</v>
      </c>
      <c r="M181" s="18">
        <f t="shared" si="224"/>
        <v>100.4</v>
      </c>
      <c r="N181" s="18">
        <f t="shared" si="225"/>
        <v>100.4</v>
      </c>
      <c r="O181" s="18">
        <f t="shared" ref="O181:Q183" si="281">O182</f>
        <v>0</v>
      </c>
      <c r="P181" s="18">
        <f t="shared" si="281"/>
        <v>0</v>
      </c>
      <c r="Q181" s="18">
        <f t="shared" si="281"/>
        <v>0</v>
      </c>
      <c r="R181" s="18">
        <f t="shared" si="227"/>
        <v>83.5</v>
      </c>
      <c r="S181" s="18">
        <f t="shared" si="228"/>
        <v>100.4</v>
      </c>
      <c r="T181" s="18">
        <f t="shared" si="229"/>
        <v>100.4</v>
      </c>
      <c r="U181" s="18">
        <f t="shared" ref="U181:AE183" si="282">U182</f>
        <v>0</v>
      </c>
      <c r="V181" s="18">
        <f t="shared" si="231"/>
        <v>83.5</v>
      </c>
      <c r="W181" s="18">
        <f t="shared" si="232"/>
        <v>100.4</v>
      </c>
      <c r="X181" s="18">
        <f t="shared" si="233"/>
        <v>100.4</v>
      </c>
      <c r="Y181" s="18">
        <f t="shared" si="282"/>
        <v>0</v>
      </c>
      <c r="Z181" s="18">
        <f t="shared" si="282"/>
        <v>0</v>
      </c>
      <c r="AA181" s="18">
        <f t="shared" si="282"/>
        <v>0</v>
      </c>
      <c r="AB181" s="18">
        <f t="shared" si="219"/>
        <v>83.5</v>
      </c>
      <c r="AC181" s="18">
        <f t="shared" si="220"/>
        <v>100.4</v>
      </c>
      <c r="AD181" s="18">
        <f t="shared" si="221"/>
        <v>100.4</v>
      </c>
      <c r="AE181" s="18">
        <f t="shared" si="282"/>
        <v>0</v>
      </c>
      <c r="AF181" s="31"/>
      <c r="AG181" s="22"/>
      <c r="AH181" s="2"/>
    </row>
    <row r="182" spans="1:34" x14ac:dyDescent="0.25">
      <c r="A182" s="36" t="s">
        <v>55</v>
      </c>
      <c r="B182" s="32">
        <v>800</v>
      </c>
      <c r="C182" s="36"/>
      <c r="D182" s="36"/>
      <c r="E182" s="14" t="s">
        <v>583</v>
      </c>
      <c r="F182" s="18">
        <f t="shared" si="280"/>
        <v>83.5</v>
      </c>
      <c r="G182" s="18">
        <f t="shared" si="280"/>
        <v>100.4</v>
      </c>
      <c r="H182" s="18">
        <f t="shared" si="280"/>
        <v>100.4</v>
      </c>
      <c r="I182" s="18">
        <f t="shared" si="280"/>
        <v>0</v>
      </c>
      <c r="J182" s="18">
        <f t="shared" si="280"/>
        <v>0</v>
      </c>
      <c r="K182" s="18">
        <f t="shared" si="280"/>
        <v>0</v>
      </c>
      <c r="L182" s="18">
        <f t="shared" si="223"/>
        <v>83.5</v>
      </c>
      <c r="M182" s="18">
        <f t="shared" si="224"/>
        <v>100.4</v>
      </c>
      <c r="N182" s="18">
        <f t="shared" si="225"/>
        <v>100.4</v>
      </c>
      <c r="O182" s="18">
        <f t="shared" si="281"/>
        <v>0</v>
      </c>
      <c r="P182" s="18">
        <f t="shared" si="281"/>
        <v>0</v>
      </c>
      <c r="Q182" s="18">
        <f t="shared" si="281"/>
        <v>0</v>
      </c>
      <c r="R182" s="18">
        <f t="shared" si="227"/>
        <v>83.5</v>
      </c>
      <c r="S182" s="18">
        <f t="shared" si="228"/>
        <v>100.4</v>
      </c>
      <c r="T182" s="18">
        <f t="shared" si="229"/>
        <v>100.4</v>
      </c>
      <c r="U182" s="18">
        <f t="shared" si="282"/>
        <v>0</v>
      </c>
      <c r="V182" s="18">
        <f t="shared" si="231"/>
        <v>83.5</v>
      </c>
      <c r="W182" s="18">
        <f t="shared" si="232"/>
        <v>100.4</v>
      </c>
      <c r="X182" s="18">
        <f t="shared" si="233"/>
        <v>100.4</v>
      </c>
      <c r="Y182" s="18">
        <f t="shared" si="282"/>
        <v>0</v>
      </c>
      <c r="Z182" s="18">
        <f t="shared" si="282"/>
        <v>0</v>
      </c>
      <c r="AA182" s="18">
        <f t="shared" si="282"/>
        <v>0</v>
      </c>
      <c r="AB182" s="18">
        <f t="shared" si="219"/>
        <v>83.5</v>
      </c>
      <c r="AC182" s="18">
        <f t="shared" si="220"/>
        <v>100.4</v>
      </c>
      <c r="AD182" s="18">
        <f t="shared" si="221"/>
        <v>100.4</v>
      </c>
      <c r="AE182" s="18">
        <f t="shared" si="282"/>
        <v>0</v>
      </c>
      <c r="AF182" s="31"/>
      <c r="AG182" s="22"/>
      <c r="AH182" s="2"/>
    </row>
    <row r="183" spans="1:34" x14ac:dyDescent="0.25">
      <c r="A183" s="36" t="s">
        <v>55</v>
      </c>
      <c r="B183" s="32">
        <v>850</v>
      </c>
      <c r="C183" s="36"/>
      <c r="D183" s="36"/>
      <c r="E183" s="14" t="s">
        <v>601</v>
      </c>
      <c r="F183" s="18">
        <f t="shared" si="280"/>
        <v>83.5</v>
      </c>
      <c r="G183" s="18">
        <f t="shared" si="280"/>
        <v>100.4</v>
      </c>
      <c r="H183" s="18">
        <f t="shared" si="280"/>
        <v>100.4</v>
      </c>
      <c r="I183" s="18">
        <f t="shared" si="280"/>
        <v>0</v>
      </c>
      <c r="J183" s="18">
        <f t="shared" si="280"/>
        <v>0</v>
      </c>
      <c r="K183" s="18">
        <f t="shared" si="280"/>
        <v>0</v>
      </c>
      <c r="L183" s="18">
        <f t="shared" si="223"/>
        <v>83.5</v>
      </c>
      <c r="M183" s="18">
        <f t="shared" si="224"/>
        <v>100.4</v>
      </c>
      <c r="N183" s="18">
        <f t="shared" si="225"/>
        <v>100.4</v>
      </c>
      <c r="O183" s="18">
        <f t="shared" si="281"/>
        <v>0</v>
      </c>
      <c r="P183" s="18">
        <f t="shared" si="281"/>
        <v>0</v>
      </c>
      <c r="Q183" s="18">
        <f t="shared" si="281"/>
        <v>0</v>
      </c>
      <c r="R183" s="18">
        <f t="shared" si="227"/>
        <v>83.5</v>
      </c>
      <c r="S183" s="18">
        <f t="shared" si="228"/>
        <v>100.4</v>
      </c>
      <c r="T183" s="18">
        <f t="shared" si="229"/>
        <v>100.4</v>
      </c>
      <c r="U183" s="18">
        <f t="shared" si="282"/>
        <v>0</v>
      </c>
      <c r="V183" s="18">
        <f t="shared" si="231"/>
        <v>83.5</v>
      </c>
      <c r="W183" s="18">
        <f t="shared" si="232"/>
        <v>100.4</v>
      </c>
      <c r="X183" s="18">
        <f t="shared" si="233"/>
        <v>100.4</v>
      </c>
      <c r="Y183" s="18">
        <f t="shared" si="282"/>
        <v>0</v>
      </c>
      <c r="Z183" s="18">
        <f t="shared" si="282"/>
        <v>0</v>
      </c>
      <c r="AA183" s="18">
        <f t="shared" si="282"/>
        <v>0</v>
      </c>
      <c r="AB183" s="18">
        <f t="shared" si="219"/>
        <v>83.5</v>
      </c>
      <c r="AC183" s="18">
        <f t="shared" si="220"/>
        <v>100.4</v>
      </c>
      <c r="AD183" s="18">
        <f t="shared" si="221"/>
        <v>100.4</v>
      </c>
      <c r="AE183" s="18">
        <f t="shared" si="282"/>
        <v>0</v>
      </c>
      <c r="AF183" s="31"/>
      <c r="AG183" s="22"/>
      <c r="AH183" s="2"/>
    </row>
    <row r="184" spans="1:34" ht="47.25" x14ac:dyDescent="0.25">
      <c r="A184" s="36" t="s">
        <v>55</v>
      </c>
      <c r="B184" s="32">
        <v>850</v>
      </c>
      <c r="C184" s="36" t="s">
        <v>20</v>
      </c>
      <c r="D184" s="36" t="s">
        <v>35</v>
      </c>
      <c r="E184" s="14" t="s">
        <v>546</v>
      </c>
      <c r="F184" s="18">
        <v>83.5</v>
      </c>
      <c r="G184" s="18">
        <v>100.4</v>
      </c>
      <c r="H184" s="18">
        <v>100.4</v>
      </c>
      <c r="I184" s="18"/>
      <c r="J184" s="18"/>
      <c r="K184" s="18"/>
      <c r="L184" s="18">
        <f t="shared" si="223"/>
        <v>83.5</v>
      </c>
      <c r="M184" s="18">
        <f t="shared" si="224"/>
        <v>100.4</v>
      </c>
      <c r="N184" s="18">
        <f t="shared" si="225"/>
        <v>100.4</v>
      </c>
      <c r="O184" s="18"/>
      <c r="P184" s="18"/>
      <c r="Q184" s="18"/>
      <c r="R184" s="18">
        <f t="shared" si="227"/>
        <v>83.5</v>
      </c>
      <c r="S184" s="18">
        <f t="shared" si="228"/>
        <v>100.4</v>
      </c>
      <c r="T184" s="18">
        <f t="shared" si="229"/>
        <v>100.4</v>
      </c>
      <c r="U184" s="18"/>
      <c r="V184" s="18">
        <f t="shared" si="231"/>
        <v>83.5</v>
      </c>
      <c r="W184" s="18">
        <f t="shared" si="232"/>
        <v>100.4</v>
      </c>
      <c r="X184" s="18">
        <f t="shared" si="233"/>
        <v>100.4</v>
      </c>
      <c r="Y184" s="18"/>
      <c r="Z184" s="18"/>
      <c r="AA184" s="18"/>
      <c r="AB184" s="18">
        <f t="shared" si="219"/>
        <v>83.5</v>
      </c>
      <c r="AC184" s="18">
        <f t="shared" si="220"/>
        <v>100.4</v>
      </c>
      <c r="AD184" s="18">
        <f t="shared" si="221"/>
        <v>100.4</v>
      </c>
      <c r="AE184" s="18"/>
      <c r="AF184" s="31"/>
      <c r="AG184" s="22"/>
      <c r="AH184" s="2"/>
    </row>
    <row r="185" spans="1:34" ht="31.5" x14ac:dyDescent="0.25">
      <c r="A185" s="36" t="s">
        <v>56</v>
      </c>
      <c r="B185" s="32"/>
      <c r="C185" s="36"/>
      <c r="D185" s="36"/>
      <c r="E185" s="14" t="s">
        <v>647</v>
      </c>
      <c r="F185" s="18">
        <f t="shared" ref="F185:K187" si="283">F186</f>
        <v>12180.7</v>
      </c>
      <c r="G185" s="18">
        <f t="shared" si="283"/>
        <v>16008.7</v>
      </c>
      <c r="H185" s="18">
        <f t="shared" si="283"/>
        <v>12285.5</v>
      </c>
      <c r="I185" s="18">
        <f t="shared" si="283"/>
        <v>0</v>
      </c>
      <c r="J185" s="18">
        <f t="shared" si="283"/>
        <v>0</v>
      </c>
      <c r="K185" s="18">
        <f t="shared" si="283"/>
        <v>0</v>
      </c>
      <c r="L185" s="18">
        <f t="shared" si="223"/>
        <v>12180.7</v>
      </c>
      <c r="M185" s="18">
        <f t="shared" si="224"/>
        <v>16008.7</v>
      </c>
      <c r="N185" s="18">
        <f t="shared" si="225"/>
        <v>12285.5</v>
      </c>
      <c r="O185" s="18">
        <f t="shared" ref="O185:Q187" si="284">O186</f>
        <v>4759.4070000000002</v>
      </c>
      <c r="P185" s="18">
        <f t="shared" si="284"/>
        <v>0</v>
      </c>
      <c r="Q185" s="18">
        <f t="shared" si="284"/>
        <v>0</v>
      </c>
      <c r="R185" s="18">
        <f t="shared" si="227"/>
        <v>16940.107</v>
      </c>
      <c r="S185" s="18">
        <f t="shared" si="228"/>
        <v>16008.7</v>
      </c>
      <c r="T185" s="18">
        <f t="shared" si="229"/>
        <v>12285.5</v>
      </c>
      <c r="U185" s="18">
        <f t="shared" ref="U185:AE187" si="285">U186</f>
        <v>0</v>
      </c>
      <c r="V185" s="18">
        <f t="shared" si="231"/>
        <v>16940.107</v>
      </c>
      <c r="W185" s="18">
        <f t="shared" si="232"/>
        <v>16008.7</v>
      </c>
      <c r="X185" s="18">
        <f t="shared" si="233"/>
        <v>12285.5</v>
      </c>
      <c r="Y185" s="18">
        <f t="shared" si="285"/>
        <v>244.03</v>
      </c>
      <c r="Z185" s="18">
        <f t="shared" si="285"/>
        <v>0</v>
      </c>
      <c r="AA185" s="18">
        <f t="shared" si="285"/>
        <v>0</v>
      </c>
      <c r="AB185" s="18">
        <f t="shared" si="219"/>
        <v>17184.136999999999</v>
      </c>
      <c r="AC185" s="18">
        <f t="shared" si="220"/>
        <v>16008.7</v>
      </c>
      <c r="AD185" s="18">
        <f t="shared" si="221"/>
        <v>12285.5</v>
      </c>
      <c r="AE185" s="18">
        <f t="shared" si="285"/>
        <v>0</v>
      </c>
      <c r="AF185" s="31"/>
      <c r="AG185" s="22"/>
      <c r="AH185" s="2"/>
    </row>
    <row r="186" spans="1:34" ht="47.25" x14ac:dyDescent="0.25">
      <c r="A186" s="36" t="s">
        <v>56</v>
      </c>
      <c r="B186" s="32">
        <v>400</v>
      </c>
      <c r="C186" s="36"/>
      <c r="D186" s="36"/>
      <c r="E186" s="14" t="s">
        <v>580</v>
      </c>
      <c r="F186" s="18">
        <f t="shared" si="283"/>
        <v>12180.7</v>
      </c>
      <c r="G186" s="18">
        <f t="shared" si="283"/>
        <v>16008.7</v>
      </c>
      <c r="H186" s="18">
        <f t="shared" si="283"/>
        <v>12285.5</v>
      </c>
      <c r="I186" s="18">
        <f t="shared" si="283"/>
        <v>0</v>
      </c>
      <c r="J186" s="18">
        <f t="shared" si="283"/>
        <v>0</v>
      </c>
      <c r="K186" s="18">
        <f t="shared" si="283"/>
        <v>0</v>
      </c>
      <c r="L186" s="18">
        <f t="shared" si="223"/>
        <v>12180.7</v>
      </c>
      <c r="M186" s="18">
        <f t="shared" si="224"/>
        <v>16008.7</v>
      </c>
      <c r="N186" s="18">
        <f t="shared" si="225"/>
        <v>12285.5</v>
      </c>
      <c r="O186" s="18">
        <f t="shared" si="284"/>
        <v>4759.4070000000002</v>
      </c>
      <c r="P186" s="18">
        <f t="shared" si="284"/>
        <v>0</v>
      </c>
      <c r="Q186" s="18">
        <f t="shared" si="284"/>
        <v>0</v>
      </c>
      <c r="R186" s="18">
        <f t="shared" si="227"/>
        <v>16940.107</v>
      </c>
      <c r="S186" s="18">
        <f t="shared" si="228"/>
        <v>16008.7</v>
      </c>
      <c r="T186" s="18">
        <f t="shared" si="229"/>
        <v>12285.5</v>
      </c>
      <c r="U186" s="18">
        <f t="shared" si="285"/>
        <v>0</v>
      </c>
      <c r="V186" s="18">
        <f t="shared" si="231"/>
        <v>16940.107</v>
      </c>
      <c r="W186" s="18">
        <f t="shared" si="232"/>
        <v>16008.7</v>
      </c>
      <c r="X186" s="18">
        <f t="shared" si="233"/>
        <v>12285.5</v>
      </c>
      <c r="Y186" s="18">
        <f t="shared" si="285"/>
        <v>244.03</v>
      </c>
      <c r="Z186" s="18">
        <f t="shared" si="285"/>
        <v>0</v>
      </c>
      <c r="AA186" s="18">
        <f t="shared" si="285"/>
        <v>0</v>
      </c>
      <c r="AB186" s="18">
        <f t="shared" si="219"/>
        <v>17184.136999999999</v>
      </c>
      <c r="AC186" s="18">
        <f t="shared" si="220"/>
        <v>16008.7</v>
      </c>
      <c r="AD186" s="18">
        <f t="shared" si="221"/>
        <v>12285.5</v>
      </c>
      <c r="AE186" s="18">
        <f t="shared" si="285"/>
        <v>0</v>
      </c>
      <c r="AF186" s="31"/>
      <c r="AG186" s="22"/>
      <c r="AH186" s="2"/>
    </row>
    <row r="187" spans="1:34" x14ac:dyDescent="0.25">
      <c r="A187" s="36" t="s">
        <v>56</v>
      </c>
      <c r="B187" s="32">
        <v>410</v>
      </c>
      <c r="C187" s="36"/>
      <c r="D187" s="36"/>
      <c r="E187" s="14" t="s">
        <v>593</v>
      </c>
      <c r="F187" s="18">
        <f t="shared" si="283"/>
        <v>12180.7</v>
      </c>
      <c r="G187" s="18">
        <f t="shared" si="283"/>
        <v>16008.7</v>
      </c>
      <c r="H187" s="18">
        <f t="shared" si="283"/>
        <v>12285.5</v>
      </c>
      <c r="I187" s="18">
        <f t="shared" si="283"/>
        <v>0</v>
      </c>
      <c r="J187" s="18">
        <f t="shared" si="283"/>
        <v>0</v>
      </c>
      <c r="K187" s="18">
        <f t="shared" si="283"/>
        <v>0</v>
      </c>
      <c r="L187" s="18">
        <f t="shared" si="223"/>
        <v>12180.7</v>
      </c>
      <c r="M187" s="18">
        <f t="shared" si="224"/>
        <v>16008.7</v>
      </c>
      <c r="N187" s="18">
        <f t="shared" si="225"/>
        <v>12285.5</v>
      </c>
      <c r="O187" s="18">
        <f t="shared" si="284"/>
        <v>4759.4070000000002</v>
      </c>
      <c r="P187" s="18">
        <f t="shared" si="284"/>
        <v>0</v>
      </c>
      <c r="Q187" s="18">
        <f t="shared" si="284"/>
        <v>0</v>
      </c>
      <c r="R187" s="18">
        <f t="shared" si="227"/>
        <v>16940.107</v>
      </c>
      <c r="S187" s="18">
        <f t="shared" si="228"/>
        <v>16008.7</v>
      </c>
      <c r="T187" s="18">
        <f t="shared" si="229"/>
        <v>12285.5</v>
      </c>
      <c r="U187" s="18">
        <f t="shared" si="285"/>
        <v>0</v>
      </c>
      <c r="V187" s="18">
        <f t="shared" si="231"/>
        <v>16940.107</v>
      </c>
      <c r="W187" s="18">
        <f t="shared" si="232"/>
        <v>16008.7</v>
      </c>
      <c r="X187" s="18">
        <f t="shared" si="233"/>
        <v>12285.5</v>
      </c>
      <c r="Y187" s="18">
        <f t="shared" si="285"/>
        <v>244.03</v>
      </c>
      <c r="Z187" s="18">
        <f t="shared" si="285"/>
        <v>0</v>
      </c>
      <c r="AA187" s="18">
        <f t="shared" si="285"/>
        <v>0</v>
      </c>
      <c r="AB187" s="18">
        <f t="shared" si="219"/>
        <v>17184.136999999999</v>
      </c>
      <c r="AC187" s="18">
        <f t="shared" si="220"/>
        <v>16008.7</v>
      </c>
      <c r="AD187" s="18">
        <f t="shared" si="221"/>
        <v>12285.5</v>
      </c>
      <c r="AE187" s="18">
        <f t="shared" si="285"/>
        <v>0</v>
      </c>
      <c r="AF187" s="31"/>
      <c r="AG187" s="22"/>
      <c r="AH187" s="2"/>
    </row>
    <row r="188" spans="1:34" ht="47.25" x14ac:dyDescent="0.25">
      <c r="A188" s="36" t="s">
        <v>56</v>
      </c>
      <c r="B188" s="32">
        <v>410</v>
      </c>
      <c r="C188" s="36" t="s">
        <v>20</v>
      </c>
      <c r="D188" s="36" t="s">
        <v>35</v>
      </c>
      <c r="E188" s="14" t="s">
        <v>546</v>
      </c>
      <c r="F188" s="18">
        <v>12180.7</v>
      </c>
      <c r="G188" s="18">
        <v>16008.7</v>
      </c>
      <c r="H188" s="18">
        <v>12285.5</v>
      </c>
      <c r="I188" s="18"/>
      <c r="J188" s="18"/>
      <c r="K188" s="18"/>
      <c r="L188" s="18">
        <f t="shared" si="223"/>
        <v>12180.7</v>
      </c>
      <c r="M188" s="18">
        <f t="shared" si="224"/>
        <v>16008.7</v>
      </c>
      <c r="N188" s="18">
        <f t="shared" si="225"/>
        <v>12285.5</v>
      </c>
      <c r="O188" s="18">
        <v>4759.4070000000002</v>
      </c>
      <c r="P188" s="18"/>
      <c r="Q188" s="18"/>
      <c r="R188" s="18">
        <f t="shared" si="227"/>
        <v>16940.107</v>
      </c>
      <c r="S188" s="18">
        <f t="shared" si="228"/>
        <v>16008.7</v>
      </c>
      <c r="T188" s="18">
        <f t="shared" si="229"/>
        <v>12285.5</v>
      </c>
      <c r="U188" s="18"/>
      <c r="V188" s="18">
        <f t="shared" si="231"/>
        <v>16940.107</v>
      </c>
      <c r="W188" s="18">
        <f t="shared" si="232"/>
        <v>16008.7</v>
      </c>
      <c r="X188" s="18">
        <f t="shared" si="233"/>
        <v>12285.5</v>
      </c>
      <c r="Y188" s="18">
        <v>244.03</v>
      </c>
      <c r="Z188" s="18"/>
      <c r="AA188" s="18"/>
      <c r="AB188" s="18">
        <f t="shared" si="219"/>
        <v>17184.136999999999</v>
      </c>
      <c r="AC188" s="18">
        <f t="shared" si="220"/>
        <v>16008.7</v>
      </c>
      <c r="AD188" s="18">
        <f t="shared" si="221"/>
        <v>12285.5</v>
      </c>
      <c r="AE188" s="18"/>
      <c r="AF188" s="31"/>
      <c r="AG188" s="22"/>
      <c r="AH188" s="2"/>
    </row>
    <row r="189" spans="1:34" ht="94.5" x14ac:dyDescent="0.25">
      <c r="A189" s="36" t="s">
        <v>62</v>
      </c>
      <c r="B189" s="32"/>
      <c r="C189" s="36"/>
      <c r="D189" s="36"/>
      <c r="E189" s="14" t="s">
        <v>1047</v>
      </c>
      <c r="F189" s="18">
        <f t="shared" ref="F189:K189" si="286">F190+F194+F198</f>
        <v>747.9</v>
      </c>
      <c r="G189" s="18">
        <f t="shared" si="286"/>
        <v>747.9</v>
      </c>
      <c r="H189" s="18">
        <f t="shared" si="286"/>
        <v>747.9</v>
      </c>
      <c r="I189" s="18">
        <f t="shared" si="286"/>
        <v>0</v>
      </c>
      <c r="J189" s="18">
        <f t="shared" si="286"/>
        <v>0</v>
      </c>
      <c r="K189" s="18">
        <f t="shared" si="286"/>
        <v>0</v>
      </c>
      <c r="L189" s="18">
        <f t="shared" si="223"/>
        <v>747.9</v>
      </c>
      <c r="M189" s="18">
        <f t="shared" si="224"/>
        <v>747.9</v>
      </c>
      <c r="N189" s="18">
        <f t="shared" si="225"/>
        <v>747.9</v>
      </c>
      <c r="O189" s="18">
        <f t="shared" ref="O189:Q189" si="287">O190+O194+O198</f>
        <v>0</v>
      </c>
      <c r="P189" s="18">
        <f t="shared" si="287"/>
        <v>0</v>
      </c>
      <c r="Q189" s="18">
        <f t="shared" si="287"/>
        <v>0</v>
      </c>
      <c r="R189" s="18">
        <f t="shared" si="227"/>
        <v>747.9</v>
      </c>
      <c r="S189" s="18">
        <f t="shared" si="228"/>
        <v>747.9</v>
      </c>
      <c r="T189" s="18">
        <f t="shared" si="229"/>
        <v>747.9</v>
      </c>
      <c r="U189" s="18">
        <f t="shared" ref="U189:AE189" si="288">U190+U194+U198</f>
        <v>0</v>
      </c>
      <c r="V189" s="18">
        <f t="shared" si="231"/>
        <v>747.9</v>
      </c>
      <c r="W189" s="18">
        <f t="shared" si="232"/>
        <v>747.9</v>
      </c>
      <c r="X189" s="18">
        <f t="shared" si="233"/>
        <v>747.9</v>
      </c>
      <c r="Y189" s="18">
        <f t="shared" ref="Y189:AA189" si="289">Y190+Y194+Y198</f>
        <v>0</v>
      </c>
      <c r="Z189" s="18">
        <f t="shared" si="289"/>
        <v>0</v>
      </c>
      <c r="AA189" s="18">
        <f t="shared" si="289"/>
        <v>0</v>
      </c>
      <c r="AB189" s="18">
        <f t="shared" si="219"/>
        <v>747.9</v>
      </c>
      <c r="AC189" s="18">
        <f t="shared" si="220"/>
        <v>747.9</v>
      </c>
      <c r="AD189" s="18">
        <f t="shared" si="221"/>
        <v>747.9</v>
      </c>
      <c r="AE189" s="18">
        <f t="shared" si="288"/>
        <v>0</v>
      </c>
      <c r="AF189" s="31"/>
      <c r="AG189" s="22"/>
      <c r="AH189" s="2"/>
    </row>
    <row r="190" spans="1:34" ht="94.5" x14ac:dyDescent="0.25">
      <c r="A190" s="36" t="s">
        <v>58</v>
      </c>
      <c r="B190" s="32"/>
      <c r="C190" s="36"/>
      <c r="D190" s="36"/>
      <c r="E190" s="14" t="s">
        <v>648</v>
      </c>
      <c r="F190" s="18">
        <f t="shared" ref="F190:K192" si="290">F191</f>
        <v>73.5</v>
      </c>
      <c r="G190" s="18">
        <f t="shared" si="290"/>
        <v>73.5</v>
      </c>
      <c r="H190" s="18">
        <f t="shared" si="290"/>
        <v>73.5</v>
      </c>
      <c r="I190" s="18">
        <f t="shared" si="290"/>
        <v>0</v>
      </c>
      <c r="J190" s="18">
        <f t="shared" si="290"/>
        <v>0</v>
      </c>
      <c r="K190" s="18">
        <f t="shared" si="290"/>
        <v>0</v>
      </c>
      <c r="L190" s="18">
        <f t="shared" si="223"/>
        <v>73.5</v>
      </c>
      <c r="M190" s="18">
        <f t="shared" si="224"/>
        <v>73.5</v>
      </c>
      <c r="N190" s="18">
        <f t="shared" si="225"/>
        <v>73.5</v>
      </c>
      <c r="O190" s="18">
        <f t="shared" ref="O190:Q192" si="291">O191</f>
        <v>0</v>
      </c>
      <c r="P190" s="18">
        <f t="shared" si="291"/>
        <v>0</v>
      </c>
      <c r="Q190" s="18">
        <f t="shared" si="291"/>
        <v>0</v>
      </c>
      <c r="R190" s="18">
        <f t="shared" si="227"/>
        <v>73.5</v>
      </c>
      <c r="S190" s="18">
        <f t="shared" si="228"/>
        <v>73.5</v>
      </c>
      <c r="T190" s="18">
        <f t="shared" si="229"/>
        <v>73.5</v>
      </c>
      <c r="U190" s="18">
        <f t="shared" ref="U190:AE192" si="292">U191</f>
        <v>0</v>
      </c>
      <c r="V190" s="18">
        <f t="shared" si="231"/>
        <v>73.5</v>
      </c>
      <c r="W190" s="18">
        <f t="shared" si="232"/>
        <v>73.5</v>
      </c>
      <c r="X190" s="18">
        <f t="shared" si="233"/>
        <v>73.5</v>
      </c>
      <c r="Y190" s="18">
        <f t="shared" si="292"/>
        <v>0</v>
      </c>
      <c r="Z190" s="18">
        <f t="shared" si="292"/>
        <v>0</v>
      </c>
      <c r="AA190" s="18">
        <f t="shared" si="292"/>
        <v>0</v>
      </c>
      <c r="AB190" s="18">
        <f t="shared" si="219"/>
        <v>73.5</v>
      </c>
      <c r="AC190" s="18">
        <f t="shared" si="220"/>
        <v>73.5</v>
      </c>
      <c r="AD190" s="18">
        <f t="shared" si="221"/>
        <v>73.5</v>
      </c>
      <c r="AE190" s="18">
        <f t="shared" si="292"/>
        <v>0</v>
      </c>
      <c r="AF190" s="31"/>
      <c r="AG190" s="22"/>
      <c r="AH190" s="2"/>
    </row>
    <row r="191" spans="1:34" ht="47.25" x14ac:dyDescent="0.25">
      <c r="A191" s="36" t="s">
        <v>58</v>
      </c>
      <c r="B191" s="32">
        <v>200</v>
      </c>
      <c r="C191" s="36"/>
      <c r="D191" s="36"/>
      <c r="E191" s="14" t="s">
        <v>578</v>
      </c>
      <c r="F191" s="18">
        <f t="shared" si="290"/>
        <v>73.5</v>
      </c>
      <c r="G191" s="18">
        <f t="shared" si="290"/>
        <v>73.5</v>
      </c>
      <c r="H191" s="18">
        <f t="shared" si="290"/>
        <v>73.5</v>
      </c>
      <c r="I191" s="18">
        <f t="shared" si="290"/>
        <v>0</v>
      </c>
      <c r="J191" s="18">
        <f t="shared" si="290"/>
        <v>0</v>
      </c>
      <c r="K191" s="18">
        <f t="shared" si="290"/>
        <v>0</v>
      </c>
      <c r="L191" s="18">
        <f t="shared" si="223"/>
        <v>73.5</v>
      </c>
      <c r="M191" s="18">
        <f t="shared" si="224"/>
        <v>73.5</v>
      </c>
      <c r="N191" s="18">
        <f t="shared" si="225"/>
        <v>73.5</v>
      </c>
      <c r="O191" s="18">
        <f t="shared" si="291"/>
        <v>0</v>
      </c>
      <c r="P191" s="18">
        <f t="shared" si="291"/>
        <v>0</v>
      </c>
      <c r="Q191" s="18">
        <f t="shared" si="291"/>
        <v>0</v>
      </c>
      <c r="R191" s="18">
        <f t="shared" si="227"/>
        <v>73.5</v>
      </c>
      <c r="S191" s="18">
        <f t="shared" si="228"/>
        <v>73.5</v>
      </c>
      <c r="T191" s="18">
        <f t="shared" si="229"/>
        <v>73.5</v>
      </c>
      <c r="U191" s="18">
        <f t="shared" si="292"/>
        <v>0</v>
      </c>
      <c r="V191" s="18">
        <f t="shared" si="231"/>
        <v>73.5</v>
      </c>
      <c r="W191" s="18">
        <f t="shared" si="232"/>
        <v>73.5</v>
      </c>
      <c r="X191" s="18">
        <f t="shared" si="233"/>
        <v>73.5</v>
      </c>
      <c r="Y191" s="18">
        <f t="shared" si="292"/>
        <v>0</v>
      </c>
      <c r="Z191" s="18">
        <f t="shared" si="292"/>
        <v>0</v>
      </c>
      <c r="AA191" s="18">
        <f t="shared" si="292"/>
        <v>0</v>
      </c>
      <c r="AB191" s="18">
        <f t="shared" si="219"/>
        <v>73.5</v>
      </c>
      <c r="AC191" s="18">
        <f t="shared" si="220"/>
        <v>73.5</v>
      </c>
      <c r="AD191" s="18">
        <f t="shared" si="221"/>
        <v>73.5</v>
      </c>
      <c r="AE191" s="18">
        <f t="shared" si="292"/>
        <v>0</v>
      </c>
      <c r="AF191" s="31"/>
      <c r="AG191" s="22"/>
      <c r="AH191" s="2"/>
    </row>
    <row r="192" spans="1:34" ht="47.25" x14ac:dyDescent="0.25">
      <c r="A192" s="36" t="s">
        <v>58</v>
      </c>
      <c r="B192" s="32">
        <v>240</v>
      </c>
      <c r="C192" s="36"/>
      <c r="D192" s="36"/>
      <c r="E192" s="14" t="s">
        <v>586</v>
      </c>
      <c r="F192" s="18">
        <f t="shared" si="290"/>
        <v>73.5</v>
      </c>
      <c r="G192" s="18">
        <f t="shared" si="290"/>
        <v>73.5</v>
      </c>
      <c r="H192" s="18">
        <f t="shared" si="290"/>
        <v>73.5</v>
      </c>
      <c r="I192" s="18">
        <f t="shared" si="290"/>
        <v>0</v>
      </c>
      <c r="J192" s="18">
        <f t="shared" si="290"/>
        <v>0</v>
      </c>
      <c r="K192" s="18">
        <f t="shared" si="290"/>
        <v>0</v>
      </c>
      <c r="L192" s="18">
        <f t="shared" si="223"/>
        <v>73.5</v>
      </c>
      <c r="M192" s="18">
        <f t="shared" si="224"/>
        <v>73.5</v>
      </c>
      <c r="N192" s="18">
        <f t="shared" si="225"/>
        <v>73.5</v>
      </c>
      <c r="O192" s="18">
        <f t="shared" si="291"/>
        <v>0</v>
      </c>
      <c r="P192" s="18">
        <f t="shared" si="291"/>
        <v>0</v>
      </c>
      <c r="Q192" s="18">
        <f t="shared" si="291"/>
        <v>0</v>
      </c>
      <c r="R192" s="18">
        <f t="shared" si="227"/>
        <v>73.5</v>
      </c>
      <c r="S192" s="18">
        <f t="shared" si="228"/>
        <v>73.5</v>
      </c>
      <c r="T192" s="18">
        <f t="shared" si="229"/>
        <v>73.5</v>
      </c>
      <c r="U192" s="18">
        <f t="shared" si="292"/>
        <v>0</v>
      </c>
      <c r="V192" s="18">
        <f t="shared" si="231"/>
        <v>73.5</v>
      </c>
      <c r="W192" s="18">
        <f t="shared" si="232"/>
        <v>73.5</v>
      </c>
      <c r="X192" s="18">
        <f t="shared" si="233"/>
        <v>73.5</v>
      </c>
      <c r="Y192" s="18">
        <f t="shared" si="292"/>
        <v>0</v>
      </c>
      <c r="Z192" s="18">
        <f t="shared" si="292"/>
        <v>0</v>
      </c>
      <c r="AA192" s="18">
        <f t="shared" si="292"/>
        <v>0</v>
      </c>
      <c r="AB192" s="18">
        <f t="shared" si="219"/>
        <v>73.5</v>
      </c>
      <c r="AC192" s="18">
        <f t="shared" si="220"/>
        <v>73.5</v>
      </c>
      <c r="AD192" s="18">
        <f t="shared" si="221"/>
        <v>73.5</v>
      </c>
      <c r="AE192" s="18">
        <f t="shared" si="292"/>
        <v>0</v>
      </c>
      <c r="AF192" s="31"/>
      <c r="AG192" s="22"/>
      <c r="AH192" s="2"/>
    </row>
    <row r="193" spans="1:34" x14ac:dyDescent="0.25">
      <c r="A193" s="36" t="s">
        <v>58</v>
      </c>
      <c r="B193" s="32">
        <v>240</v>
      </c>
      <c r="C193" s="36" t="s">
        <v>20</v>
      </c>
      <c r="D193" s="36" t="s">
        <v>61</v>
      </c>
      <c r="E193" s="14" t="s">
        <v>545</v>
      </c>
      <c r="F193" s="18">
        <v>73.5</v>
      </c>
      <c r="G193" s="18">
        <v>73.5</v>
      </c>
      <c r="H193" s="18">
        <v>73.5</v>
      </c>
      <c r="I193" s="18"/>
      <c r="J193" s="18"/>
      <c r="K193" s="18"/>
      <c r="L193" s="18">
        <f t="shared" si="223"/>
        <v>73.5</v>
      </c>
      <c r="M193" s="18">
        <f t="shared" si="224"/>
        <v>73.5</v>
      </c>
      <c r="N193" s="18">
        <f t="shared" si="225"/>
        <v>73.5</v>
      </c>
      <c r="O193" s="18"/>
      <c r="P193" s="18"/>
      <c r="Q193" s="18"/>
      <c r="R193" s="18">
        <f t="shared" si="227"/>
        <v>73.5</v>
      </c>
      <c r="S193" s="18">
        <f t="shared" si="228"/>
        <v>73.5</v>
      </c>
      <c r="T193" s="18">
        <f t="shared" si="229"/>
        <v>73.5</v>
      </c>
      <c r="U193" s="18"/>
      <c r="V193" s="18">
        <f t="shared" si="231"/>
        <v>73.5</v>
      </c>
      <c r="W193" s="18">
        <f t="shared" si="232"/>
        <v>73.5</v>
      </c>
      <c r="X193" s="18">
        <f t="shared" si="233"/>
        <v>73.5</v>
      </c>
      <c r="Y193" s="18"/>
      <c r="Z193" s="18"/>
      <c r="AA193" s="18"/>
      <c r="AB193" s="18">
        <f t="shared" si="219"/>
        <v>73.5</v>
      </c>
      <c r="AC193" s="18">
        <f t="shared" si="220"/>
        <v>73.5</v>
      </c>
      <c r="AD193" s="18">
        <f t="shared" si="221"/>
        <v>73.5</v>
      </c>
      <c r="AE193" s="18"/>
      <c r="AF193" s="31"/>
      <c r="AG193" s="22"/>
      <c r="AH193" s="2"/>
    </row>
    <row r="194" spans="1:34" ht="78.75" x14ac:dyDescent="0.25">
      <c r="A194" s="36" t="s">
        <v>59</v>
      </c>
      <c r="B194" s="32"/>
      <c r="C194" s="36"/>
      <c r="D194" s="36"/>
      <c r="E194" s="14" t="s">
        <v>1269</v>
      </c>
      <c r="F194" s="18">
        <f t="shared" ref="F194:K196" si="293">F195</f>
        <v>524.4</v>
      </c>
      <c r="G194" s="18">
        <f t="shared" si="293"/>
        <v>524.4</v>
      </c>
      <c r="H194" s="18">
        <f t="shared" si="293"/>
        <v>524.4</v>
      </c>
      <c r="I194" s="18">
        <f t="shared" si="293"/>
        <v>0</v>
      </c>
      <c r="J194" s="18">
        <f t="shared" si="293"/>
        <v>0</v>
      </c>
      <c r="K194" s="18">
        <f t="shared" si="293"/>
        <v>0</v>
      </c>
      <c r="L194" s="18">
        <f t="shared" si="223"/>
        <v>524.4</v>
      </c>
      <c r="M194" s="18">
        <f t="shared" si="224"/>
        <v>524.4</v>
      </c>
      <c r="N194" s="18">
        <f t="shared" si="225"/>
        <v>524.4</v>
      </c>
      <c r="O194" s="18">
        <f t="shared" ref="O194:Q196" si="294">O195</f>
        <v>0</v>
      </c>
      <c r="P194" s="18">
        <f t="shared" si="294"/>
        <v>0</v>
      </c>
      <c r="Q194" s="18">
        <f t="shared" si="294"/>
        <v>0</v>
      </c>
      <c r="R194" s="18">
        <f t="shared" si="227"/>
        <v>524.4</v>
      </c>
      <c r="S194" s="18">
        <f t="shared" si="228"/>
        <v>524.4</v>
      </c>
      <c r="T194" s="18">
        <f t="shared" si="229"/>
        <v>524.4</v>
      </c>
      <c r="U194" s="18">
        <f t="shared" ref="U194:AE196" si="295">U195</f>
        <v>0</v>
      </c>
      <c r="V194" s="18">
        <f t="shared" si="231"/>
        <v>524.4</v>
      </c>
      <c r="W194" s="18">
        <f t="shared" si="232"/>
        <v>524.4</v>
      </c>
      <c r="X194" s="18">
        <f t="shared" si="233"/>
        <v>524.4</v>
      </c>
      <c r="Y194" s="18">
        <f t="shared" si="295"/>
        <v>0</v>
      </c>
      <c r="Z194" s="18">
        <f t="shared" si="295"/>
        <v>0</v>
      </c>
      <c r="AA194" s="18">
        <f t="shared" si="295"/>
        <v>0</v>
      </c>
      <c r="AB194" s="18">
        <f t="shared" si="219"/>
        <v>524.4</v>
      </c>
      <c r="AC194" s="18">
        <f t="shared" si="220"/>
        <v>524.4</v>
      </c>
      <c r="AD194" s="18">
        <f t="shared" si="221"/>
        <v>524.4</v>
      </c>
      <c r="AE194" s="18">
        <f t="shared" si="295"/>
        <v>0</v>
      </c>
      <c r="AF194" s="31"/>
      <c r="AG194" s="22"/>
      <c r="AH194" s="2"/>
    </row>
    <row r="195" spans="1:34" ht="47.25" x14ac:dyDescent="0.25">
      <c r="A195" s="36" t="s">
        <v>59</v>
      </c>
      <c r="B195" s="32">
        <v>600</v>
      </c>
      <c r="C195" s="36"/>
      <c r="D195" s="36"/>
      <c r="E195" s="14" t="s">
        <v>581</v>
      </c>
      <c r="F195" s="18">
        <f t="shared" si="293"/>
        <v>524.4</v>
      </c>
      <c r="G195" s="18">
        <f t="shared" si="293"/>
        <v>524.4</v>
      </c>
      <c r="H195" s="18">
        <f t="shared" si="293"/>
        <v>524.4</v>
      </c>
      <c r="I195" s="18">
        <f t="shared" si="293"/>
        <v>0</v>
      </c>
      <c r="J195" s="18">
        <f t="shared" si="293"/>
        <v>0</v>
      </c>
      <c r="K195" s="18">
        <f t="shared" si="293"/>
        <v>0</v>
      </c>
      <c r="L195" s="18">
        <f t="shared" si="223"/>
        <v>524.4</v>
      </c>
      <c r="M195" s="18">
        <f t="shared" si="224"/>
        <v>524.4</v>
      </c>
      <c r="N195" s="18">
        <f t="shared" si="225"/>
        <v>524.4</v>
      </c>
      <c r="O195" s="18">
        <f t="shared" si="294"/>
        <v>0</v>
      </c>
      <c r="P195" s="18">
        <f t="shared" si="294"/>
        <v>0</v>
      </c>
      <c r="Q195" s="18">
        <f t="shared" si="294"/>
        <v>0</v>
      </c>
      <c r="R195" s="18">
        <f t="shared" si="227"/>
        <v>524.4</v>
      </c>
      <c r="S195" s="18">
        <f t="shared" si="228"/>
        <v>524.4</v>
      </c>
      <c r="T195" s="18">
        <f t="shared" si="229"/>
        <v>524.4</v>
      </c>
      <c r="U195" s="18">
        <f t="shared" si="295"/>
        <v>0</v>
      </c>
      <c r="V195" s="18">
        <f t="shared" si="231"/>
        <v>524.4</v>
      </c>
      <c r="W195" s="18">
        <f t="shared" si="232"/>
        <v>524.4</v>
      </c>
      <c r="X195" s="18">
        <f t="shared" si="233"/>
        <v>524.4</v>
      </c>
      <c r="Y195" s="18">
        <f t="shared" si="295"/>
        <v>0</v>
      </c>
      <c r="Z195" s="18">
        <f t="shared" si="295"/>
        <v>0</v>
      </c>
      <c r="AA195" s="18">
        <f t="shared" si="295"/>
        <v>0</v>
      </c>
      <c r="AB195" s="18">
        <f t="shared" si="219"/>
        <v>524.4</v>
      </c>
      <c r="AC195" s="18">
        <f t="shared" si="220"/>
        <v>524.4</v>
      </c>
      <c r="AD195" s="18">
        <f t="shared" si="221"/>
        <v>524.4</v>
      </c>
      <c r="AE195" s="18">
        <f t="shared" si="295"/>
        <v>0</v>
      </c>
      <c r="AF195" s="31"/>
      <c r="AG195" s="22"/>
      <c r="AH195" s="2"/>
    </row>
    <row r="196" spans="1:34" ht="47.25" x14ac:dyDescent="0.25">
      <c r="A196" s="36" t="s">
        <v>59</v>
      </c>
      <c r="B196" s="32">
        <v>630</v>
      </c>
      <c r="C196" s="36"/>
      <c r="D196" s="36"/>
      <c r="E196" s="14" t="s">
        <v>597</v>
      </c>
      <c r="F196" s="18">
        <f t="shared" si="293"/>
        <v>524.4</v>
      </c>
      <c r="G196" s="18">
        <f t="shared" si="293"/>
        <v>524.4</v>
      </c>
      <c r="H196" s="18">
        <f t="shared" si="293"/>
        <v>524.4</v>
      </c>
      <c r="I196" s="18">
        <f t="shared" si="293"/>
        <v>0</v>
      </c>
      <c r="J196" s="18">
        <f t="shared" si="293"/>
        <v>0</v>
      </c>
      <c r="K196" s="18">
        <f t="shared" si="293"/>
        <v>0</v>
      </c>
      <c r="L196" s="18">
        <f t="shared" si="223"/>
        <v>524.4</v>
      </c>
      <c r="M196" s="18">
        <f t="shared" si="224"/>
        <v>524.4</v>
      </c>
      <c r="N196" s="18">
        <f t="shared" si="225"/>
        <v>524.4</v>
      </c>
      <c r="O196" s="18">
        <f t="shared" si="294"/>
        <v>0</v>
      </c>
      <c r="P196" s="18">
        <f t="shared" si="294"/>
        <v>0</v>
      </c>
      <c r="Q196" s="18">
        <f t="shared" si="294"/>
        <v>0</v>
      </c>
      <c r="R196" s="18">
        <f t="shared" si="227"/>
        <v>524.4</v>
      </c>
      <c r="S196" s="18">
        <f t="shared" si="228"/>
        <v>524.4</v>
      </c>
      <c r="T196" s="18">
        <f t="shared" si="229"/>
        <v>524.4</v>
      </c>
      <c r="U196" s="18">
        <f t="shared" si="295"/>
        <v>0</v>
      </c>
      <c r="V196" s="18">
        <f t="shared" si="231"/>
        <v>524.4</v>
      </c>
      <c r="W196" s="18">
        <f t="shared" si="232"/>
        <v>524.4</v>
      </c>
      <c r="X196" s="18">
        <f t="shared" si="233"/>
        <v>524.4</v>
      </c>
      <c r="Y196" s="18">
        <f t="shared" si="295"/>
        <v>0</v>
      </c>
      <c r="Z196" s="18">
        <f t="shared" si="295"/>
        <v>0</v>
      </c>
      <c r="AA196" s="18">
        <f t="shared" si="295"/>
        <v>0</v>
      </c>
      <c r="AB196" s="18">
        <f t="shared" si="219"/>
        <v>524.4</v>
      </c>
      <c r="AC196" s="18">
        <f t="shared" si="220"/>
        <v>524.4</v>
      </c>
      <c r="AD196" s="18">
        <f t="shared" si="221"/>
        <v>524.4</v>
      </c>
      <c r="AE196" s="18">
        <f t="shared" si="295"/>
        <v>0</v>
      </c>
      <c r="AF196" s="31"/>
      <c r="AG196" s="22"/>
      <c r="AH196" s="2"/>
    </row>
    <row r="197" spans="1:34" x14ac:dyDescent="0.25">
      <c r="A197" s="36" t="s">
        <v>59</v>
      </c>
      <c r="B197" s="32">
        <v>630</v>
      </c>
      <c r="C197" s="36" t="s">
        <v>20</v>
      </c>
      <c r="D197" s="36" t="s">
        <v>61</v>
      </c>
      <c r="E197" s="14" t="s">
        <v>545</v>
      </c>
      <c r="F197" s="18">
        <v>524.4</v>
      </c>
      <c r="G197" s="18">
        <v>524.4</v>
      </c>
      <c r="H197" s="18">
        <v>524.4</v>
      </c>
      <c r="I197" s="18"/>
      <c r="J197" s="18"/>
      <c r="K197" s="18"/>
      <c r="L197" s="18">
        <f t="shared" si="223"/>
        <v>524.4</v>
      </c>
      <c r="M197" s="18">
        <f t="shared" si="224"/>
        <v>524.4</v>
      </c>
      <c r="N197" s="18">
        <f t="shared" si="225"/>
        <v>524.4</v>
      </c>
      <c r="O197" s="18"/>
      <c r="P197" s="18"/>
      <c r="Q197" s="18"/>
      <c r="R197" s="18">
        <f t="shared" si="227"/>
        <v>524.4</v>
      </c>
      <c r="S197" s="18">
        <f t="shared" si="228"/>
        <v>524.4</v>
      </c>
      <c r="T197" s="18">
        <f t="shared" si="229"/>
        <v>524.4</v>
      </c>
      <c r="U197" s="18"/>
      <c r="V197" s="18">
        <f t="shared" si="231"/>
        <v>524.4</v>
      </c>
      <c r="W197" s="18">
        <f t="shared" si="232"/>
        <v>524.4</v>
      </c>
      <c r="X197" s="18">
        <f t="shared" si="233"/>
        <v>524.4</v>
      </c>
      <c r="Y197" s="18"/>
      <c r="Z197" s="18"/>
      <c r="AA197" s="18"/>
      <c r="AB197" s="18">
        <f t="shared" si="219"/>
        <v>524.4</v>
      </c>
      <c r="AC197" s="18">
        <f t="shared" si="220"/>
        <v>524.4</v>
      </c>
      <c r="AD197" s="18">
        <f t="shared" si="221"/>
        <v>524.4</v>
      </c>
      <c r="AE197" s="18"/>
      <c r="AF197" s="31"/>
      <c r="AG197" s="22"/>
      <c r="AH197" s="2"/>
    </row>
    <row r="198" spans="1:34" ht="78.75" x14ac:dyDescent="0.25">
      <c r="A198" s="36" t="s">
        <v>60</v>
      </c>
      <c r="B198" s="32"/>
      <c r="C198" s="36"/>
      <c r="D198" s="36"/>
      <c r="E198" s="14" t="s">
        <v>649</v>
      </c>
      <c r="F198" s="18">
        <f t="shared" ref="F198:K200" si="296">F199</f>
        <v>150</v>
      </c>
      <c r="G198" s="18">
        <f t="shared" si="296"/>
        <v>150</v>
      </c>
      <c r="H198" s="18">
        <f t="shared" si="296"/>
        <v>150</v>
      </c>
      <c r="I198" s="18">
        <f t="shared" si="296"/>
        <v>0</v>
      </c>
      <c r="J198" s="18">
        <f t="shared" si="296"/>
        <v>0</v>
      </c>
      <c r="K198" s="18">
        <f t="shared" si="296"/>
        <v>0</v>
      </c>
      <c r="L198" s="18">
        <f t="shared" si="223"/>
        <v>150</v>
      </c>
      <c r="M198" s="18">
        <f t="shared" si="224"/>
        <v>150</v>
      </c>
      <c r="N198" s="18">
        <f t="shared" si="225"/>
        <v>150</v>
      </c>
      <c r="O198" s="18">
        <f t="shared" ref="O198:Q200" si="297">O199</f>
        <v>0</v>
      </c>
      <c r="P198" s="18">
        <f t="shared" si="297"/>
        <v>0</v>
      </c>
      <c r="Q198" s="18">
        <f t="shared" si="297"/>
        <v>0</v>
      </c>
      <c r="R198" s="18">
        <f t="shared" si="227"/>
        <v>150</v>
      </c>
      <c r="S198" s="18">
        <f t="shared" si="228"/>
        <v>150</v>
      </c>
      <c r="T198" s="18">
        <f t="shared" si="229"/>
        <v>150</v>
      </c>
      <c r="U198" s="18">
        <f t="shared" ref="U198:AE200" si="298">U199</f>
        <v>0</v>
      </c>
      <c r="V198" s="18">
        <f t="shared" si="231"/>
        <v>150</v>
      </c>
      <c r="W198" s="18">
        <f t="shared" si="232"/>
        <v>150</v>
      </c>
      <c r="X198" s="18">
        <f t="shared" si="233"/>
        <v>150</v>
      </c>
      <c r="Y198" s="18">
        <f t="shared" si="298"/>
        <v>0</v>
      </c>
      <c r="Z198" s="18">
        <f t="shared" si="298"/>
        <v>0</v>
      </c>
      <c r="AA198" s="18">
        <f t="shared" si="298"/>
        <v>0</v>
      </c>
      <c r="AB198" s="18">
        <f t="shared" si="219"/>
        <v>150</v>
      </c>
      <c r="AC198" s="18">
        <f t="shared" si="220"/>
        <v>150</v>
      </c>
      <c r="AD198" s="18">
        <f t="shared" si="221"/>
        <v>150</v>
      </c>
      <c r="AE198" s="18">
        <f t="shared" si="298"/>
        <v>0</v>
      </c>
      <c r="AF198" s="31"/>
      <c r="AG198" s="22"/>
      <c r="AH198" s="2"/>
    </row>
    <row r="199" spans="1:34" ht="31.5" x14ac:dyDescent="0.25">
      <c r="A199" s="36" t="s">
        <v>60</v>
      </c>
      <c r="B199" s="32">
        <v>300</v>
      </c>
      <c r="C199" s="36"/>
      <c r="D199" s="36"/>
      <c r="E199" s="14" t="s">
        <v>579</v>
      </c>
      <c r="F199" s="18">
        <f t="shared" si="296"/>
        <v>150</v>
      </c>
      <c r="G199" s="18">
        <f t="shared" si="296"/>
        <v>150</v>
      </c>
      <c r="H199" s="18">
        <f t="shared" si="296"/>
        <v>150</v>
      </c>
      <c r="I199" s="18">
        <f t="shared" si="296"/>
        <v>0</v>
      </c>
      <c r="J199" s="18">
        <f t="shared" si="296"/>
        <v>0</v>
      </c>
      <c r="K199" s="18">
        <f t="shared" si="296"/>
        <v>0</v>
      </c>
      <c r="L199" s="18">
        <f t="shared" si="223"/>
        <v>150</v>
      </c>
      <c r="M199" s="18">
        <f t="shared" si="224"/>
        <v>150</v>
      </c>
      <c r="N199" s="18">
        <f t="shared" si="225"/>
        <v>150</v>
      </c>
      <c r="O199" s="18">
        <f t="shared" si="297"/>
        <v>0</v>
      </c>
      <c r="P199" s="18">
        <f t="shared" si="297"/>
        <v>0</v>
      </c>
      <c r="Q199" s="18">
        <f t="shared" si="297"/>
        <v>0</v>
      </c>
      <c r="R199" s="18">
        <f t="shared" si="227"/>
        <v>150</v>
      </c>
      <c r="S199" s="18">
        <f t="shared" si="228"/>
        <v>150</v>
      </c>
      <c r="T199" s="18">
        <f t="shared" si="229"/>
        <v>150</v>
      </c>
      <c r="U199" s="18">
        <f t="shared" si="298"/>
        <v>0</v>
      </c>
      <c r="V199" s="18">
        <f t="shared" si="231"/>
        <v>150</v>
      </c>
      <c r="W199" s="18">
        <f t="shared" si="232"/>
        <v>150</v>
      </c>
      <c r="X199" s="18">
        <f t="shared" si="233"/>
        <v>150</v>
      </c>
      <c r="Y199" s="18">
        <f t="shared" si="298"/>
        <v>0</v>
      </c>
      <c r="Z199" s="18">
        <f t="shared" si="298"/>
        <v>0</v>
      </c>
      <c r="AA199" s="18">
        <f t="shared" si="298"/>
        <v>0</v>
      </c>
      <c r="AB199" s="18">
        <f t="shared" si="219"/>
        <v>150</v>
      </c>
      <c r="AC199" s="18">
        <f t="shared" si="220"/>
        <v>150</v>
      </c>
      <c r="AD199" s="18">
        <f t="shared" si="221"/>
        <v>150</v>
      </c>
      <c r="AE199" s="18">
        <f t="shared" si="298"/>
        <v>0</v>
      </c>
      <c r="AF199" s="31"/>
      <c r="AG199" s="22"/>
      <c r="AH199" s="2"/>
    </row>
    <row r="200" spans="1:34" ht="31.5" x14ac:dyDescent="0.25">
      <c r="A200" s="36" t="s">
        <v>60</v>
      </c>
      <c r="B200" s="32">
        <v>320</v>
      </c>
      <c r="C200" s="36"/>
      <c r="D200" s="36"/>
      <c r="E200" s="14" t="s">
        <v>588</v>
      </c>
      <c r="F200" s="18">
        <f t="shared" si="296"/>
        <v>150</v>
      </c>
      <c r="G200" s="18">
        <f t="shared" si="296"/>
        <v>150</v>
      </c>
      <c r="H200" s="18">
        <f t="shared" si="296"/>
        <v>150</v>
      </c>
      <c r="I200" s="18">
        <f t="shared" si="296"/>
        <v>0</v>
      </c>
      <c r="J200" s="18">
        <f t="shared" si="296"/>
        <v>0</v>
      </c>
      <c r="K200" s="18">
        <f t="shared" si="296"/>
        <v>0</v>
      </c>
      <c r="L200" s="18">
        <f t="shared" si="223"/>
        <v>150</v>
      </c>
      <c r="M200" s="18">
        <f t="shared" si="224"/>
        <v>150</v>
      </c>
      <c r="N200" s="18">
        <f t="shared" si="225"/>
        <v>150</v>
      </c>
      <c r="O200" s="18">
        <f t="shared" si="297"/>
        <v>0</v>
      </c>
      <c r="P200" s="18">
        <f t="shared" si="297"/>
        <v>0</v>
      </c>
      <c r="Q200" s="18">
        <f t="shared" si="297"/>
        <v>0</v>
      </c>
      <c r="R200" s="18">
        <f t="shared" si="227"/>
        <v>150</v>
      </c>
      <c r="S200" s="18">
        <f t="shared" si="228"/>
        <v>150</v>
      </c>
      <c r="T200" s="18">
        <f t="shared" si="229"/>
        <v>150</v>
      </c>
      <c r="U200" s="18">
        <f t="shared" si="298"/>
        <v>0</v>
      </c>
      <c r="V200" s="18">
        <f t="shared" si="231"/>
        <v>150</v>
      </c>
      <c r="W200" s="18">
        <f t="shared" si="232"/>
        <v>150</v>
      </c>
      <c r="X200" s="18">
        <f t="shared" si="233"/>
        <v>150</v>
      </c>
      <c r="Y200" s="18">
        <f t="shared" si="298"/>
        <v>0</v>
      </c>
      <c r="Z200" s="18">
        <f t="shared" si="298"/>
        <v>0</v>
      </c>
      <c r="AA200" s="18">
        <f t="shared" si="298"/>
        <v>0</v>
      </c>
      <c r="AB200" s="18">
        <f t="shared" si="219"/>
        <v>150</v>
      </c>
      <c r="AC200" s="18">
        <f t="shared" si="220"/>
        <v>150</v>
      </c>
      <c r="AD200" s="18">
        <f t="shared" si="221"/>
        <v>150</v>
      </c>
      <c r="AE200" s="18">
        <f t="shared" si="298"/>
        <v>0</v>
      </c>
      <c r="AF200" s="31"/>
      <c r="AG200" s="22"/>
      <c r="AH200" s="2"/>
    </row>
    <row r="201" spans="1:34" x14ac:dyDescent="0.25">
      <c r="A201" s="36" t="s">
        <v>60</v>
      </c>
      <c r="B201" s="32">
        <v>320</v>
      </c>
      <c r="C201" s="36" t="s">
        <v>20</v>
      </c>
      <c r="D201" s="36" t="s">
        <v>61</v>
      </c>
      <c r="E201" s="14" t="s">
        <v>545</v>
      </c>
      <c r="F201" s="18">
        <v>150</v>
      </c>
      <c r="G201" s="18">
        <v>150</v>
      </c>
      <c r="H201" s="18">
        <v>150</v>
      </c>
      <c r="I201" s="18"/>
      <c r="J201" s="18"/>
      <c r="K201" s="18"/>
      <c r="L201" s="18">
        <f t="shared" si="223"/>
        <v>150</v>
      </c>
      <c r="M201" s="18">
        <f t="shared" si="224"/>
        <v>150</v>
      </c>
      <c r="N201" s="18">
        <f t="shared" si="225"/>
        <v>150</v>
      </c>
      <c r="O201" s="18"/>
      <c r="P201" s="18"/>
      <c r="Q201" s="18"/>
      <c r="R201" s="18">
        <f t="shared" si="227"/>
        <v>150</v>
      </c>
      <c r="S201" s="18">
        <f t="shared" si="228"/>
        <v>150</v>
      </c>
      <c r="T201" s="18">
        <f t="shared" si="229"/>
        <v>150</v>
      </c>
      <c r="U201" s="18"/>
      <c r="V201" s="18">
        <f t="shared" si="231"/>
        <v>150</v>
      </c>
      <c r="W201" s="18">
        <f t="shared" si="232"/>
        <v>150</v>
      </c>
      <c r="X201" s="18">
        <f t="shared" si="233"/>
        <v>150</v>
      </c>
      <c r="Y201" s="18"/>
      <c r="Z201" s="18"/>
      <c r="AA201" s="18"/>
      <c r="AB201" s="18">
        <f t="shared" si="219"/>
        <v>150</v>
      </c>
      <c r="AC201" s="18">
        <f t="shared" si="220"/>
        <v>150</v>
      </c>
      <c r="AD201" s="18">
        <f t="shared" si="221"/>
        <v>150</v>
      </c>
      <c r="AE201" s="18"/>
      <c r="AF201" s="31"/>
      <c r="AG201" s="22"/>
      <c r="AH201" s="2"/>
    </row>
    <row r="202" spans="1:34" s="8" customFormat="1" ht="31.5" x14ac:dyDescent="0.25">
      <c r="A202" s="7" t="s">
        <v>66</v>
      </c>
      <c r="B202" s="13"/>
      <c r="C202" s="7"/>
      <c r="D202" s="7"/>
      <c r="E202" s="33" t="s">
        <v>1048</v>
      </c>
      <c r="F202" s="11">
        <f>F203+F232+F273+F297+F327</f>
        <v>1352376.3</v>
      </c>
      <c r="G202" s="11">
        <f>G203+G232+G273+G297+G327</f>
        <v>1410788.4</v>
      </c>
      <c r="H202" s="11">
        <f>H203+H232+H273+H297+H327</f>
        <v>1341596.2999999998</v>
      </c>
      <c r="I202" s="11">
        <f t="shared" ref="I202:K202" si="299">I203+I232+I273+I297+I327</f>
        <v>40317.119999999995</v>
      </c>
      <c r="J202" s="11">
        <f t="shared" si="299"/>
        <v>1253.2</v>
      </c>
      <c r="K202" s="11">
        <f t="shared" si="299"/>
        <v>-121.5</v>
      </c>
      <c r="L202" s="11">
        <f t="shared" si="223"/>
        <v>1392693.42</v>
      </c>
      <c r="M202" s="11">
        <f t="shared" si="224"/>
        <v>1412041.5999999999</v>
      </c>
      <c r="N202" s="11">
        <f t="shared" si="225"/>
        <v>1341474.7999999998</v>
      </c>
      <c r="O202" s="11">
        <f t="shared" ref="O202:Q202" si="300">O203+O232+O273+O297+O327</f>
        <v>8140.5</v>
      </c>
      <c r="P202" s="11">
        <f t="shared" si="300"/>
        <v>54713.9</v>
      </c>
      <c r="Q202" s="11">
        <f t="shared" si="300"/>
        <v>65997</v>
      </c>
      <c r="R202" s="11">
        <f t="shared" si="227"/>
        <v>1400833.92</v>
      </c>
      <c r="S202" s="11">
        <f t="shared" si="228"/>
        <v>1466755.4999999998</v>
      </c>
      <c r="T202" s="11">
        <f t="shared" si="229"/>
        <v>1407471.7999999998</v>
      </c>
      <c r="U202" s="11">
        <f>U203+U232+U273+U297+U327</f>
        <v>-328.5</v>
      </c>
      <c r="V202" s="11">
        <f t="shared" si="231"/>
        <v>1400505.42</v>
      </c>
      <c r="W202" s="11">
        <f t="shared" si="232"/>
        <v>1466755.4999999998</v>
      </c>
      <c r="X202" s="11">
        <f t="shared" si="233"/>
        <v>1407471.7999999998</v>
      </c>
      <c r="Y202" s="11">
        <f t="shared" ref="Y202:AA202" si="301">Y203+Y232+Y273+Y297+Y327</f>
        <v>15490.5</v>
      </c>
      <c r="Z202" s="11">
        <f t="shared" si="301"/>
        <v>0</v>
      </c>
      <c r="AA202" s="11">
        <f t="shared" si="301"/>
        <v>0</v>
      </c>
      <c r="AB202" s="11">
        <f t="shared" si="219"/>
        <v>1415995.92</v>
      </c>
      <c r="AC202" s="11">
        <f t="shared" si="220"/>
        <v>1466755.4999999998</v>
      </c>
      <c r="AD202" s="11">
        <f t="shared" si="221"/>
        <v>1407471.7999999998</v>
      </c>
      <c r="AE202" s="11">
        <f>AE203+AE232+AE273+AE297+AE327</f>
        <v>0</v>
      </c>
      <c r="AF202" s="21"/>
      <c r="AG202" s="24"/>
    </row>
    <row r="203" spans="1:34" s="10" customFormat="1" ht="31.5" x14ac:dyDescent="0.25">
      <c r="A203" s="9" t="s">
        <v>67</v>
      </c>
      <c r="B203" s="16"/>
      <c r="C203" s="9"/>
      <c r="D203" s="9"/>
      <c r="E203" s="15" t="s">
        <v>1049</v>
      </c>
      <c r="F203" s="17">
        <f t="shared" ref="F203:K203" si="302">F204</f>
        <v>217942.39999999999</v>
      </c>
      <c r="G203" s="17">
        <f t="shared" si="302"/>
        <v>194032.5</v>
      </c>
      <c r="H203" s="17">
        <f t="shared" si="302"/>
        <v>194001.9</v>
      </c>
      <c r="I203" s="17">
        <f t="shared" si="302"/>
        <v>9999.0999999999985</v>
      </c>
      <c r="J203" s="17">
        <f t="shared" si="302"/>
        <v>-146.80000000000001</v>
      </c>
      <c r="K203" s="17">
        <f t="shared" si="302"/>
        <v>-121.5</v>
      </c>
      <c r="L203" s="17">
        <f t="shared" si="223"/>
        <v>227941.5</v>
      </c>
      <c r="M203" s="17">
        <f t="shared" si="224"/>
        <v>193885.7</v>
      </c>
      <c r="N203" s="17">
        <f t="shared" si="225"/>
        <v>193880.4</v>
      </c>
      <c r="O203" s="17">
        <f t="shared" ref="O203:Q203" si="303">O204</f>
        <v>7140.5</v>
      </c>
      <c r="P203" s="17">
        <f t="shared" si="303"/>
        <v>22123.9</v>
      </c>
      <c r="Q203" s="17">
        <f t="shared" si="303"/>
        <v>47992</v>
      </c>
      <c r="R203" s="17">
        <f t="shared" si="227"/>
        <v>235082</v>
      </c>
      <c r="S203" s="17">
        <f t="shared" si="228"/>
        <v>216009.60000000001</v>
      </c>
      <c r="T203" s="17">
        <f t="shared" si="229"/>
        <v>241872.4</v>
      </c>
      <c r="U203" s="17">
        <f t="shared" ref="U203:AE203" si="304">U204</f>
        <v>-328.5</v>
      </c>
      <c r="V203" s="17">
        <f t="shared" si="231"/>
        <v>234753.5</v>
      </c>
      <c r="W203" s="17">
        <f t="shared" si="232"/>
        <v>216009.60000000001</v>
      </c>
      <c r="X203" s="17">
        <f t="shared" si="233"/>
        <v>241872.4</v>
      </c>
      <c r="Y203" s="17">
        <f t="shared" si="304"/>
        <v>12000</v>
      </c>
      <c r="Z203" s="17">
        <f t="shared" si="304"/>
        <v>0</v>
      </c>
      <c r="AA203" s="17">
        <f t="shared" si="304"/>
        <v>0</v>
      </c>
      <c r="AB203" s="17">
        <f t="shared" si="219"/>
        <v>246753.5</v>
      </c>
      <c r="AC203" s="17">
        <f t="shared" si="220"/>
        <v>216009.60000000001</v>
      </c>
      <c r="AD203" s="17">
        <f t="shared" si="221"/>
        <v>241872.4</v>
      </c>
      <c r="AE203" s="17">
        <f t="shared" si="304"/>
        <v>0</v>
      </c>
      <c r="AF203" s="30"/>
      <c r="AG203" s="25"/>
    </row>
    <row r="204" spans="1:34" ht="31.5" x14ac:dyDescent="0.25">
      <c r="A204" s="36" t="s">
        <v>68</v>
      </c>
      <c r="B204" s="32"/>
      <c r="C204" s="36"/>
      <c r="D204" s="36"/>
      <c r="E204" s="14" t="s">
        <v>1050</v>
      </c>
      <c r="F204" s="18">
        <f>F205+F211+F217+F224</f>
        <v>217942.39999999999</v>
      </c>
      <c r="G204" s="18">
        <f t="shared" ref="G204:H204" si="305">G205+G211+G217+G224</f>
        <v>194032.5</v>
      </c>
      <c r="H204" s="18">
        <f t="shared" si="305"/>
        <v>194001.9</v>
      </c>
      <c r="I204" s="18">
        <f t="shared" ref="I204:K204" si="306">I205+I211+I217+I224</f>
        <v>9999.0999999999985</v>
      </c>
      <c r="J204" s="18">
        <f t="shared" si="306"/>
        <v>-146.80000000000001</v>
      </c>
      <c r="K204" s="18">
        <f t="shared" si="306"/>
        <v>-121.5</v>
      </c>
      <c r="L204" s="18">
        <f t="shared" si="223"/>
        <v>227941.5</v>
      </c>
      <c r="M204" s="18">
        <f t="shared" si="224"/>
        <v>193885.7</v>
      </c>
      <c r="N204" s="18">
        <f t="shared" si="225"/>
        <v>193880.4</v>
      </c>
      <c r="O204" s="18">
        <f>O205+O211+O217+O224+O228</f>
        <v>7140.5</v>
      </c>
      <c r="P204" s="18">
        <f t="shared" ref="P204:AE204" si="307">P205+P211+P217+P224+P228</f>
        <v>22123.9</v>
      </c>
      <c r="Q204" s="18">
        <f t="shared" si="307"/>
        <v>47992</v>
      </c>
      <c r="R204" s="18">
        <f t="shared" si="227"/>
        <v>235082</v>
      </c>
      <c r="S204" s="18">
        <f t="shared" si="228"/>
        <v>216009.60000000001</v>
      </c>
      <c r="T204" s="18">
        <f t="shared" si="229"/>
        <v>241872.4</v>
      </c>
      <c r="U204" s="18">
        <f t="shared" ref="U204" si="308">U205+U211+U217+U224+U228</f>
        <v>-328.5</v>
      </c>
      <c r="V204" s="18">
        <f t="shared" si="231"/>
        <v>234753.5</v>
      </c>
      <c r="W204" s="18">
        <f t="shared" si="232"/>
        <v>216009.60000000001</v>
      </c>
      <c r="X204" s="18">
        <f t="shared" si="233"/>
        <v>241872.4</v>
      </c>
      <c r="Y204" s="18">
        <f t="shared" ref="Y204:AA204" si="309">Y205+Y211+Y217+Y224+Y228</f>
        <v>12000</v>
      </c>
      <c r="Z204" s="18">
        <f t="shared" si="309"/>
        <v>0</v>
      </c>
      <c r="AA204" s="18">
        <f t="shared" si="309"/>
        <v>0</v>
      </c>
      <c r="AB204" s="18">
        <f t="shared" si="219"/>
        <v>246753.5</v>
      </c>
      <c r="AC204" s="18">
        <f t="shared" si="220"/>
        <v>216009.60000000001</v>
      </c>
      <c r="AD204" s="18">
        <f t="shared" si="221"/>
        <v>241872.4</v>
      </c>
      <c r="AE204" s="18">
        <f t="shared" si="307"/>
        <v>0</v>
      </c>
      <c r="AF204" s="31"/>
      <c r="AG204" s="22"/>
      <c r="AH204" s="2"/>
    </row>
    <row r="205" spans="1:34" ht="47.25" x14ac:dyDescent="0.25">
      <c r="A205" s="36" t="s">
        <v>63</v>
      </c>
      <c r="B205" s="32"/>
      <c r="C205" s="36"/>
      <c r="D205" s="36"/>
      <c r="E205" s="14" t="s">
        <v>627</v>
      </c>
      <c r="F205" s="18">
        <f t="shared" ref="F205:K205" si="310">F206</f>
        <v>49188.799999999996</v>
      </c>
      <c r="G205" s="18">
        <f t="shared" si="310"/>
        <v>49188.799999999996</v>
      </c>
      <c r="H205" s="18">
        <f t="shared" si="310"/>
        <v>49188.799999999996</v>
      </c>
      <c r="I205" s="18">
        <f t="shared" si="310"/>
        <v>0</v>
      </c>
      <c r="J205" s="18">
        <f t="shared" si="310"/>
        <v>0</v>
      </c>
      <c r="K205" s="18">
        <f t="shared" si="310"/>
        <v>0</v>
      </c>
      <c r="L205" s="18">
        <f t="shared" si="223"/>
        <v>49188.799999999996</v>
      </c>
      <c r="M205" s="18">
        <f t="shared" si="224"/>
        <v>49188.799999999996</v>
      </c>
      <c r="N205" s="18">
        <f t="shared" si="225"/>
        <v>49188.799999999996</v>
      </c>
      <c r="O205" s="18">
        <f t="shared" ref="O205:Q205" si="311">O206</f>
        <v>0</v>
      </c>
      <c r="P205" s="18">
        <f t="shared" si="311"/>
        <v>0</v>
      </c>
      <c r="Q205" s="18">
        <f t="shared" si="311"/>
        <v>0</v>
      </c>
      <c r="R205" s="18">
        <f t="shared" si="227"/>
        <v>49188.799999999996</v>
      </c>
      <c r="S205" s="18">
        <f t="shared" si="228"/>
        <v>49188.799999999996</v>
      </c>
      <c r="T205" s="18">
        <f t="shared" si="229"/>
        <v>49188.799999999996</v>
      </c>
      <c r="U205" s="18">
        <f t="shared" ref="U205:AE205" si="312">U206</f>
        <v>0</v>
      </c>
      <c r="V205" s="18">
        <f t="shared" si="231"/>
        <v>49188.799999999996</v>
      </c>
      <c r="W205" s="18">
        <f t="shared" si="232"/>
        <v>49188.799999999996</v>
      </c>
      <c r="X205" s="18">
        <f t="shared" si="233"/>
        <v>49188.799999999996</v>
      </c>
      <c r="Y205" s="18">
        <f t="shared" si="312"/>
        <v>0</v>
      </c>
      <c r="Z205" s="18">
        <f t="shared" si="312"/>
        <v>0</v>
      </c>
      <c r="AA205" s="18">
        <f t="shared" si="312"/>
        <v>0</v>
      </c>
      <c r="AB205" s="18">
        <f t="shared" si="219"/>
        <v>49188.799999999996</v>
      </c>
      <c r="AC205" s="18">
        <f t="shared" si="220"/>
        <v>49188.799999999996</v>
      </c>
      <c r="AD205" s="18">
        <f t="shared" si="221"/>
        <v>49188.799999999996</v>
      </c>
      <c r="AE205" s="18">
        <f t="shared" si="312"/>
        <v>0</v>
      </c>
      <c r="AF205" s="31"/>
      <c r="AG205" s="22"/>
      <c r="AH205" s="2"/>
    </row>
    <row r="206" spans="1:34" ht="47.25" x14ac:dyDescent="0.25">
      <c r="A206" s="36" t="s">
        <v>63</v>
      </c>
      <c r="B206" s="32">
        <v>600</v>
      </c>
      <c r="C206" s="36"/>
      <c r="D206" s="36"/>
      <c r="E206" s="14" t="s">
        <v>581</v>
      </c>
      <c r="F206" s="18">
        <f t="shared" ref="F206:K206" si="313">F207+F209</f>
        <v>49188.799999999996</v>
      </c>
      <c r="G206" s="18">
        <f t="shared" si="313"/>
        <v>49188.799999999996</v>
      </c>
      <c r="H206" s="18">
        <f t="shared" si="313"/>
        <v>49188.799999999996</v>
      </c>
      <c r="I206" s="18">
        <f t="shared" si="313"/>
        <v>0</v>
      </c>
      <c r="J206" s="18">
        <f t="shared" si="313"/>
        <v>0</v>
      </c>
      <c r="K206" s="18">
        <f t="shared" si="313"/>
        <v>0</v>
      </c>
      <c r="L206" s="18">
        <f t="shared" si="223"/>
        <v>49188.799999999996</v>
      </c>
      <c r="M206" s="18">
        <f t="shared" si="224"/>
        <v>49188.799999999996</v>
      </c>
      <c r="N206" s="18">
        <f t="shared" si="225"/>
        <v>49188.799999999996</v>
      </c>
      <c r="O206" s="18">
        <f t="shared" ref="O206:Q206" si="314">O207+O209</f>
        <v>0</v>
      </c>
      <c r="P206" s="18">
        <f t="shared" si="314"/>
        <v>0</v>
      </c>
      <c r="Q206" s="18">
        <f t="shared" si="314"/>
        <v>0</v>
      </c>
      <c r="R206" s="18">
        <f t="shared" si="227"/>
        <v>49188.799999999996</v>
      </c>
      <c r="S206" s="18">
        <f t="shared" si="228"/>
        <v>49188.799999999996</v>
      </c>
      <c r="T206" s="18">
        <f t="shared" si="229"/>
        <v>49188.799999999996</v>
      </c>
      <c r="U206" s="18">
        <f t="shared" ref="U206:AE206" si="315">U207+U209</f>
        <v>0</v>
      </c>
      <c r="V206" s="18">
        <f t="shared" si="231"/>
        <v>49188.799999999996</v>
      </c>
      <c r="W206" s="18">
        <f t="shared" si="232"/>
        <v>49188.799999999996</v>
      </c>
      <c r="X206" s="18">
        <f t="shared" si="233"/>
        <v>49188.799999999996</v>
      </c>
      <c r="Y206" s="18">
        <f t="shared" ref="Y206:AA206" si="316">Y207+Y209</f>
        <v>0</v>
      </c>
      <c r="Z206" s="18">
        <f t="shared" si="316"/>
        <v>0</v>
      </c>
      <c r="AA206" s="18">
        <f t="shared" si="316"/>
        <v>0</v>
      </c>
      <c r="AB206" s="18">
        <f t="shared" si="219"/>
        <v>49188.799999999996</v>
      </c>
      <c r="AC206" s="18">
        <f t="shared" si="220"/>
        <v>49188.799999999996</v>
      </c>
      <c r="AD206" s="18">
        <f t="shared" si="221"/>
        <v>49188.799999999996</v>
      </c>
      <c r="AE206" s="18">
        <f t="shared" si="315"/>
        <v>0</v>
      </c>
      <c r="AF206" s="31"/>
      <c r="AG206" s="22"/>
      <c r="AH206" s="2"/>
    </row>
    <row r="207" spans="1:34" x14ac:dyDescent="0.25">
      <c r="A207" s="36" t="s">
        <v>63</v>
      </c>
      <c r="B207" s="32">
        <v>610</v>
      </c>
      <c r="C207" s="36"/>
      <c r="D207" s="36"/>
      <c r="E207" s="14" t="s">
        <v>595</v>
      </c>
      <c r="F207" s="18">
        <f t="shared" ref="F207:K207" si="317">F208</f>
        <v>614.1</v>
      </c>
      <c r="G207" s="18">
        <f t="shared" si="317"/>
        <v>614.1</v>
      </c>
      <c r="H207" s="18">
        <f t="shared" si="317"/>
        <v>614.1</v>
      </c>
      <c r="I207" s="18">
        <f t="shared" si="317"/>
        <v>0</v>
      </c>
      <c r="J207" s="18">
        <f t="shared" si="317"/>
        <v>0</v>
      </c>
      <c r="K207" s="18">
        <f t="shared" si="317"/>
        <v>0</v>
      </c>
      <c r="L207" s="18">
        <f t="shared" si="223"/>
        <v>614.1</v>
      </c>
      <c r="M207" s="18">
        <f t="shared" si="224"/>
        <v>614.1</v>
      </c>
      <c r="N207" s="18">
        <f t="shared" si="225"/>
        <v>614.1</v>
      </c>
      <c r="O207" s="18">
        <f t="shared" ref="O207:Q207" si="318">O208</f>
        <v>0</v>
      </c>
      <c r="P207" s="18">
        <f t="shared" si="318"/>
        <v>0</v>
      </c>
      <c r="Q207" s="18">
        <f t="shared" si="318"/>
        <v>0</v>
      </c>
      <c r="R207" s="18">
        <f t="shared" si="227"/>
        <v>614.1</v>
      </c>
      <c r="S207" s="18">
        <f t="shared" si="228"/>
        <v>614.1</v>
      </c>
      <c r="T207" s="18">
        <f t="shared" si="229"/>
        <v>614.1</v>
      </c>
      <c r="U207" s="18">
        <f t="shared" ref="U207:AE207" si="319">U208</f>
        <v>0</v>
      </c>
      <c r="V207" s="18">
        <f t="shared" si="231"/>
        <v>614.1</v>
      </c>
      <c r="W207" s="18">
        <f t="shared" si="232"/>
        <v>614.1</v>
      </c>
      <c r="X207" s="18">
        <f t="shared" si="233"/>
        <v>614.1</v>
      </c>
      <c r="Y207" s="18">
        <f t="shared" si="319"/>
        <v>0</v>
      </c>
      <c r="Z207" s="18">
        <f t="shared" si="319"/>
        <v>0</v>
      </c>
      <c r="AA207" s="18">
        <f t="shared" si="319"/>
        <v>0</v>
      </c>
      <c r="AB207" s="18">
        <f t="shared" si="219"/>
        <v>614.1</v>
      </c>
      <c r="AC207" s="18">
        <f t="shared" si="220"/>
        <v>614.1</v>
      </c>
      <c r="AD207" s="18">
        <f t="shared" si="221"/>
        <v>614.1</v>
      </c>
      <c r="AE207" s="18">
        <f t="shared" si="319"/>
        <v>0</v>
      </c>
      <c r="AF207" s="31"/>
      <c r="AG207" s="22"/>
      <c r="AH207" s="2"/>
    </row>
    <row r="208" spans="1:34" x14ac:dyDescent="0.25">
      <c r="A208" s="36" t="s">
        <v>63</v>
      </c>
      <c r="B208" s="32">
        <v>610</v>
      </c>
      <c r="C208" s="36" t="s">
        <v>24</v>
      </c>
      <c r="D208" s="36" t="s">
        <v>5</v>
      </c>
      <c r="E208" s="14" t="s">
        <v>563</v>
      </c>
      <c r="F208" s="18">
        <v>614.1</v>
      </c>
      <c r="G208" s="18">
        <v>614.1</v>
      </c>
      <c r="H208" s="18">
        <v>614.1</v>
      </c>
      <c r="I208" s="18"/>
      <c r="J208" s="18"/>
      <c r="K208" s="18"/>
      <c r="L208" s="18">
        <f t="shared" si="223"/>
        <v>614.1</v>
      </c>
      <c r="M208" s="18">
        <f t="shared" si="224"/>
        <v>614.1</v>
      </c>
      <c r="N208" s="18">
        <f t="shared" si="225"/>
        <v>614.1</v>
      </c>
      <c r="O208" s="18"/>
      <c r="P208" s="18"/>
      <c r="Q208" s="18"/>
      <c r="R208" s="18">
        <f t="shared" si="227"/>
        <v>614.1</v>
      </c>
      <c r="S208" s="18">
        <f t="shared" si="228"/>
        <v>614.1</v>
      </c>
      <c r="T208" s="18">
        <f t="shared" si="229"/>
        <v>614.1</v>
      </c>
      <c r="U208" s="18"/>
      <c r="V208" s="18">
        <f t="shared" si="231"/>
        <v>614.1</v>
      </c>
      <c r="W208" s="18">
        <f t="shared" si="232"/>
        <v>614.1</v>
      </c>
      <c r="X208" s="18">
        <f t="shared" si="233"/>
        <v>614.1</v>
      </c>
      <c r="Y208" s="18"/>
      <c r="Z208" s="18"/>
      <c r="AA208" s="18"/>
      <c r="AB208" s="18">
        <f t="shared" ref="AB208:AB271" si="320">V208+Y208</f>
        <v>614.1</v>
      </c>
      <c r="AC208" s="18">
        <f t="shared" ref="AC208:AC271" si="321">W208+Z208</f>
        <v>614.1</v>
      </c>
      <c r="AD208" s="18">
        <f t="shared" ref="AD208:AD271" si="322">X208+AA208</f>
        <v>614.1</v>
      </c>
      <c r="AE208" s="18"/>
      <c r="AF208" s="31"/>
      <c r="AG208" s="22"/>
      <c r="AH208" s="2"/>
    </row>
    <row r="209" spans="1:34" x14ac:dyDescent="0.25">
      <c r="A209" s="36" t="s">
        <v>63</v>
      </c>
      <c r="B209" s="32">
        <v>620</v>
      </c>
      <c r="C209" s="36"/>
      <c r="D209" s="36"/>
      <c r="E209" s="14" t="s">
        <v>596</v>
      </c>
      <c r="F209" s="18">
        <f t="shared" ref="F209:K209" si="323">F210</f>
        <v>48574.7</v>
      </c>
      <c r="G209" s="18">
        <f t="shared" si="323"/>
        <v>48574.7</v>
      </c>
      <c r="H209" s="18">
        <f t="shared" si="323"/>
        <v>48574.7</v>
      </c>
      <c r="I209" s="18">
        <f t="shared" si="323"/>
        <v>0</v>
      </c>
      <c r="J209" s="18">
        <f t="shared" si="323"/>
        <v>0</v>
      </c>
      <c r="K209" s="18">
        <f t="shared" si="323"/>
        <v>0</v>
      </c>
      <c r="L209" s="18">
        <f t="shared" ref="L209:L284" si="324">F209+I209</f>
        <v>48574.7</v>
      </c>
      <c r="M209" s="18">
        <f t="shared" ref="M209:M284" si="325">G209+J209</f>
        <v>48574.7</v>
      </c>
      <c r="N209" s="18">
        <f t="shared" ref="N209:N284" si="326">H209+K209</f>
        <v>48574.7</v>
      </c>
      <c r="O209" s="18">
        <f t="shared" ref="O209:Q209" si="327">O210</f>
        <v>0</v>
      </c>
      <c r="P209" s="18">
        <f t="shared" si="327"/>
        <v>0</v>
      </c>
      <c r="Q209" s="18">
        <f t="shared" si="327"/>
        <v>0</v>
      </c>
      <c r="R209" s="18">
        <f t="shared" ref="R209:R276" si="328">L209+O209</f>
        <v>48574.7</v>
      </c>
      <c r="S209" s="18">
        <f t="shared" ref="S209:S276" si="329">M209+P209</f>
        <v>48574.7</v>
      </c>
      <c r="T209" s="18">
        <f t="shared" ref="T209:T276" si="330">N209+Q209</f>
        <v>48574.7</v>
      </c>
      <c r="U209" s="18">
        <f t="shared" ref="U209:AE209" si="331">U210</f>
        <v>0</v>
      </c>
      <c r="V209" s="18">
        <f t="shared" ref="V209:V276" si="332">R209+U209</f>
        <v>48574.7</v>
      </c>
      <c r="W209" s="18">
        <f t="shared" ref="W209:W276" si="333">S209</f>
        <v>48574.7</v>
      </c>
      <c r="X209" s="18">
        <f t="shared" ref="X209:X276" si="334">T209</f>
        <v>48574.7</v>
      </c>
      <c r="Y209" s="18">
        <f t="shared" si="331"/>
        <v>0</v>
      </c>
      <c r="Z209" s="18">
        <f t="shared" si="331"/>
        <v>0</v>
      </c>
      <c r="AA209" s="18">
        <f t="shared" si="331"/>
        <v>0</v>
      </c>
      <c r="AB209" s="18">
        <f t="shared" si="320"/>
        <v>48574.7</v>
      </c>
      <c r="AC209" s="18">
        <f t="shared" si="321"/>
        <v>48574.7</v>
      </c>
      <c r="AD209" s="18">
        <f t="shared" si="322"/>
        <v>48574.7</v>
      </c>
      <c r="AE209" s="18">
        <f t="shared" si="331"/>
        <v>0</v>
      </c>
      <c r="AF209" s="31"/>
      <c r="AG209" s="22"/>
      <c r="AH209" s="2"/>
    </row>
    <row r="210" spans="1:34" x14ac:dyDescent="0.25">
      <c r="A210" s="36" t="s">
        <v>63</v>
      </c>
      <c r="B210" s="32">
        <v>620</v>
      </c>
      <c r="C210" s="36" t="s">
        <v>24</v>
      </c>
      <c r="D210" s="36" t="s">
        <v>5</v>
      </c>
      <c r="E210" s="14" t="s">
        <v>563</v>
      </c>
      <c r="F210" s="18">
        <v>48574.7</v>
      </c>
      <c r="G210" s="18">
        <v>48574.7</v>
      </c>
      <c r="H210" s="18">
        <v>48574.7</v>
      </c>
      <c r="I210" s="18"/>
      <c r="J210" s="18"/>
      <c r="K210" s="18"/>
      <c r="L210" s="18">
        <f t="shared" si="324"/>
        <v>48574.7</v>
      </c>
      <c r="M210" s="18">
        <f t="shared" si="325"/>
        <v>48574.7</v>
      </c>
      <c r="N210" s="18">
        <f t="shared" si="326"/>
        <v>48574.7</v>
      </c>
      <c r="O210" s="18"/>
      <c r="P210" s="18"/>
      <c r="Q210" s="18"/>
      <c r="R210" s="18">
        <f t="shared" si="328"/>
        <v>48574.7</v>
      </c>
      <c r="S210" s="18">
        <f t="shared" si="329"/>
        <v>48574.7</v>
      </c>
      <c r="T210" s="18">
        <f t="shared" si="330"/>
        <v>48574.7</v>
      </c>
      <c r="U210" s="18"/>
      <c r="V210" s="18">
        <f t="shared" si="332"/>
        <v>48574.7</v>
      </c>
      <c r="W210" s="18">
        <f t="shared" si="333"/>
        <v>48574.7</v>
      </c>
      <c r="X210" s="18">
        <f t="shared" si="334"/>
        <v>48574.7</v>
      </c>
      <c r="Y210" s="18"/>
      <c r="Z210" s="18"/>
      <c r="AA210" s="18"/>
      <c r="AB210" s="18">
        <f t="shared" si="320"/>
        <v>48574.7</v>
      </c>
      <c r="AC210" s="18">
        <f t="shared" si="321"/>
        <v>48574.7</v>
      </c>
      <c r="AD210" s="18">
        <f t="shared" si="322"/>
        <v>48574.7</v>
      </c>
      <c r="AE210" s="18"/>
      <c r="AF210" s="31"/>
      <c r="AG210" s="22"/>
      <c r="AH210" s="2"/>
    </row>
    <row r="211" spans="1:34" ht="47.25" x14ac:dyDescent="0.25">
      <c r="A211" s="36" t="s">
        <v>64</v>
      </c>
      <c r="B211" s="32"/>
      <c r="C211" s="36"/>
      <c r="D211" s="36"/>
      <c r="E211" s="14" t="s">
        <v>650</v>
      </c>
      <c r="F211" s="18">
        <f t="shared" ref="F211:K215" si="335">F212</f>
        <v>116955.7</v>
      </c>
      <c r="G211" s="18">
        <f t="shared" si="335"/>
        <v>91045.8</v>
      </c>
      <c r="H211" s="18">
        <f t="shared" si="335"/>
        <v>91015.2</v>
      </c>
      <c r="I211" s="18">
        <f t="shared" si="335"/>
        <v>9999.0999999999985</v>
      </c>
      <c r="J211" s="18">
        <f t="shared" si="335"/>
        <v>-146.80000000000001</v>
      </c>
      <c r="K211" s="18">
        <f t="shared" si="335"/>
        <v>-121.5</v>
      </c>
      <c r="L211" s="18">
        <f t="shared" si="324"/>
        <v>126954.79999999999</v>
      </c>
      <c r="M211" s="18">
        <f t="shared" si="325"/>
        <v>90899</v>
      </c>
      <c r="N211" s="18">
        <f t="shared" si="326"/>
        <v>90893.7</v>
      </c>
      <c r="O211" s="18">
        <f t="shared" ref="O211:Q215" si="336">O212</f>
        <v>6112</v>
      </c>
      <c r="P211" s="18">
        <f t="shared" si="336"/>
        <v>0</v>
      </c>
      <c r="Q211" s="18">
        <f t="shared" si="336"/>
        <v>0</v>
      </c>
      <c r="R211" s="18">
        <f t="shared" si="328"/>
        <v>133066.79999999999</v>
      </c>
      <c r="S211" s="18">
        <f t="shared" si="329"/>
        <v>90899</v>
      </c>
      <c r="T211" s="18">
        <f t="shared" si="330"/>
        <v>90893.7</v>
      </c>
      <c r="U211" s="18">
        <f t="shared" ref="U211:AE215" si="337">U212</f>
        <v>0</v>
      </c>
      <c r="V211" s="18">
        <f t="shared" si="332"/>
        <v>133066.79999999999</v>
      </c>
      <c r="W211" s="18">
        <f t="shared" si="333"/>
        <v>90899</v>
      </c>
      <c r="X211" s="18">
        <f t="shared" si="334"/>
        <v>90893.7</v>
      </c>
      <c r="Y211" s="18">
        <f t="shared" si="337"/>
        <v>12000</v>
      </c>
      <c r="Z211" s="18">
        <f t="shared" si="337"/>
        <v>0</v>
      </c>
      <c r="AA211" s="18">
        <f t="shared" si="337"/>
        <v>0</v>
      </c>
      <c r="AB211" s="18">
        <f t="shared" si="320"/>
        <v>145066.79999999999</v>
      </c>
      <c r="AC211" s="18">
        <f t="shared" si="321"/>
        <v>90899</v>
      </c>
      <c r="AD211" s="18">
        <f t="shared" si="322"/>
        <v>90893.7</v>
      </c>
      <c r="AE211" s="18">
        <f t="shared" si="337"/>
        <v>0</v>
      </c>
      <c r="AF211" s="31"/>
      <c r="AG211" s="22"/>
      <c r="AH211" s="2"/>
    </row>
    <row r="212" spans="1:34" ht="47.25" x14ac:dyDescent="0.25">
      <c r="A212" s="36" t="s">
        <v>64</v>
      </c>
      <c r="B212" s="32">
        <v>600</v>
      </c>
      <c r="C212" s="36"/>
      <c r="D212" s="36"/>
      <c r="E212" s="14" t="s">
        <v>581</v>
      </c>
      <c r="F212" s="18">
        <f t="shared" ref="F212:K212" si="338">F215+F213</f>
        <v>116955.7</v>
      </c>
      <c r="G212" s="18">
        <f t="shared" si="338"/>
        <v>91045.8</v>
      </c>
      <c r="H212" s="18">
        <f t="shared" si="338"/>
        <v>91015.2</v>
      </c>
      <c r="I212" s="18">
        <f t="shared" si="338"/>
        <v>9999.0999999999985</v>
      </c>
      <c r="J212" s="18">
        <f t="shared" si="338"/>
        <v>-146.80000000000001</v>
      </c>
      <c r="K212" s="18">
        <f t="shared" si="338"/>
        <v>-121.5</v>
      </c>
      <c r="L212" s="18">
        <f t="shared" si="324"/>
        <v>126954.79999999999</v>
      </c>
      <c r="M212" s="18">
        <f t="shared" si="325"/>
        <v>90899</v>
      </c>
      <c r="N212" s="18">
        <f t="shared" si="326"/>
        <v>90893.7</v>
      </c>
      <c r="O212" s="18">
        <f t="shared" ref="O212:Q212" si="339">O215+O213</f>
        <v>6112</v>
      </c>
      <c r="P212" s="18">
        <f t="shared" si="339"/>
        <v>0</v>
      </c>
      <c r="Q212" s="18">
        <f t="shared" si="339"/>
        <v>0</v>
      </c>
      <c r="R212" s="18">
        <f t="shared" si="328"/>
        <v>133066.79999999999</v>
      </c>
      <c r="S212" s="18">
        <f t="shared" si="329"/>
        <v>90899</v>
      </c>
      <c r="T212" s="18">
        <f t="shared" si="330"/>
        <v>90893.7</v>
      </c>
      <c r="U212" s="18">
        <f t="shared" ref="U212:AE212" si="340">U215+U213</f>
        <v>0</v>
      </c>
      <c r="V212" s="18">
        <f t="shared" si="332"/>
        <v>133066.79999999999</v>
      </c>
      <c r="W212" s="18">
        <f t="shared" si="333"/>
        <v>90899</v>
      </c>
      <c r="X212" s="18">
        <f t="shared" si="334"/>
        <v>90893.7</v>
      </c>
      <c r="Y212" s="18">
        <f t="shared" ref="Y212:AA212" si="341">Y215+Y213</f>
        <v>12000</v>
      </c>
      <c r="Z212" s="18">
        <f t="shared" si="341"/>
        <v>0</v>
      </c>
      <c r="AA212" s="18">
        <f t="shared" si="341"/>
        <v>0</v>
      </c>
      <c r="AB212" s="18">
        <f t="shared" si="320"/>
        <v>145066.79999999999</v>
      </c>
      <c r="AC212" s="18">
        <f t="shared" si="321"/>
        <v>90899</v>
      </c>
      <c r="AD212" s="18">
        <f t="shared" si="322"/>
        <v>90893.7</v>
      </c>
      <c r="AE212" s="18">
        <f t="shared" si="340"/>
        <v>0</v>
      </c>
      <c r="AF212" s="31"/>
      <c r="AG212" s="22"/>
      <c r="AH212" s="2"/>
    </row>
    <row r="213" spans="1:34" x14ac:dyDescent="0.25">
      <c r="A213" s="36" t="s">
        <v>64</v>
      </c>
      <c r="B213" s="32">
        <v>610</v>
      </c>
      <c r="C213" s="36"/>
      <c r="D213" s="36"/>
      <c r="E213" s="14" t="s">
        <v>595</v>
      </c>
      <c r="F213" s="18">
        <f t="shared" ref="F213:K213" si="342">F214</f>
        <v>1500</v>
      </c>
      <c r="G213" s="18">
        <f t="shared" si="342"/>
        <v>0</v>
      </c>
      <c r="H213" s="18">
        <f t="shared" si="342"/>
        <v>0</v>
      </c>
      <c r="I213" s="18">
        <f t="shared" si="342"/>
        <v>0</v>
      </c>
      <c r="J213" s="18">
        <f t="shared" si="342"/>
        <v>0</v>
      </c>
      <c r="K213" s="18">
        <f t="shared" si="342"/>
        <v>0</v>
      </c>
      <c r="L213" s="18">
        <f t="shared" si="324"/>
        <v>1500</v>
      </c>
      <c r="M213" s="18">
        <f t="shared" si="325"/>
        <v>0</v>
      </c>
      <c r="N213" s="18">
        <f t="shared" si="326"/>
        <v>0</v>
      </c>
      <c r="O213" s="18">
        <f t="shared" ref="O213:Q213" si="343">O214</f>
        <v>0</v>
      </c>
      <c r="P213" s="18">
        <f t="shared" si="343"/>
        <v>0</v>
      </c>
      <c r="Q213" s="18">
        <f t="shared" si="343"/>
        <v>0</v>
      </c>
      <c r="R213" s="18">
        <f t="shared" si="328"/>
        <v>1500</v>
      </c>
      <c r="S213" s="18">
        <f t="shared" si="329"/>
        <v>0</v>
      </c>
      <c r="T213" s="18">
        <f t="shared" si="330"/>
        <v>0</v>
      </c>
      <c r="U213" s="18">
        <f t="shared" ref="U213:AE213" si="344">U214</f>
        <v>0</v>
      </c>
      <c r="V213" s="18">
        <f t="shared" si="332"/>
        <v>1500</v>
      </c>
      <c r="W213" s="18">
        <f t="shared" si="333"/>
        <v>0</v>
      </c>
      <c r="X213" s="18">
        <f t="shared" si="334"/>
        <v>0</v>
      </c>
      <c r="Y213" s="18">
        <f t="shared" si="344"/>
        <v>0</v>
      </c>
      <c r="Z213" s="18">
        <f t="shared" si="344"/>
        <v>0</v>
      </c>
      <c r="AA213" s="18">
        <f t="shared" si="344"/>
        <v>0</v>
      </c>
      <c r="AB213" s="18">
        <f t="shared" si="320"/>
        <v>1500</v>
      </c>
      <c r="AC213" s="18">
        <f t="shared" si="321"/>
        <v>0</v>
      </c>
      <c r="AD213" s="18">
        <f t="shared" si="322"/>
        <v>0</v>
      </c>
      <c r="AE213" s="18">
        <f t="shared" si="344"/>
        <v>0</v>
      </c>
      <c r="AF213" s="31"/>
      <c r="AG213" s="22"/>
      <c r="AH213" s="2"/>
    </row>
    <row r="214" spans="1:34" x14ac:dyDescent="0.25">
      <c r="A214" s="36" t="s">
        <v>64</v>
      </c>
      <c r="B214" s="32">
        <v>610</v>
      </c>
      <c r="C214" s="36" t="s">
        <v>24</v>
      </c>
      <c r="D214" s="36" t="s">
        <v>5</v>
      </c>
      <c r="E214" s="14" t="s">
        <v>563</v>
      </c>
      <c r="F214" s="18">
        <v>1500</v>
      </c>
      <c r="G214" s="18">
        <v>0</v>
      </c>
      <c r="H214" s="18">
        <v>0</v>
      </c>
      <c r="I214" s="18"/>
      <c r="J214" s="18"/>
      <c r="K214" s="18"/>
      <c r="L214" s="18">
        <f t="shared" si="324"/>
        <v>1500</v>
      </c>
      <c r="M214" s="18">
        <f t="shared" si="325"/>
        <v>0</v>
      </c>
      <c r="N214" s="18">
        <f t="shared" si="326"/>
        <v>0</v>
      </c>
      <c r="O214" s="18"/>
      <c r="P214" s="18"/>
      <c r="Q214" s="18"/>
      <c r="R214" s="18">
        <f t="shared" si="328"/>
        <v>1500</v>
      </c>
      <c r="S214" s="18">
        <f t="shared" si="329"/>
        <v>0</v>
      </c>
      <c r="T214" s="18">
        <f t="shared" si="330"/>
        <v>0</v>
      </c>
      <c r="U214" s="18"/>
      <c r="V214" s="18">
        <f t="shared" si="332"/>
        <v>1500</v>
      </c>
      <c r="W214" s="18">
        <f t="shared" si="333"/>
        <v>0</v>
      </c>
      <c r="X214" s="18">
        <f t="shared" si="334"/>
        <v>0</v>
      </c>
      <c r="Y214" s="18"/>
      <c r="Z214" s="18"/>
      <c r="AA214" s="18"/>
      <c r="AB214" s="18">
        <f t="shared" si="320"/>
        <v>1500</v>
      </c>
      <c r="AC214" s="18">
        <f t="shared" si="321"/>
        <v>0</v>
      </c>
      <c r="AD214" s="18">
        <f t="shared" si="322"/>
        <v>0</v>
      </c>
      <c r="AE214" s="18"/>
      <c r="AF214" s="31"/>
      <c r="AG214" s="22"/>
      <c r="AH214" s="2"/>
    </row>
    <row r="215" spans="1:34" x14ac:dyDescent="0.25">
      <c r="A215" s="36" t="s">
        <v>64</v>
      </c>
      <c r="B215" s="32">
        <v>620</v>
      </c>
      <c r="C215" s="36"/>
      <c r="D215" s="36"/>
      <c r="E215" s="14" t="s">
        <v>596</v>
      </c>
      <c r="F215" s="18">
        <f t="shared" si="335"/>
        <v>115455.7</v>
      </c>
      <c r="G215" s="18">
        <f t="shared" si="335"/>
        <v>91045.8</v>
      </c>
      <c r="H215" s="18">
        <f t="shared" si="335"/>
        <v>91015.2</v>
      </c>
      <c r="I215" s="18">
        <f t="shared" si="335"/>
        <v>9999.0999999999985</v>
      </c>
      <c r="J215" s="18">
        <f t="shared" si="335"/>
        <v>-146.80000000000001</v>
      </c>
      <c r="K215" s="18">
        <f t="shared" si="335"/>
        <v>-121.5</v>
      </c>
      <c r="L215" s="18">
        <f t="shared" si="324"/>
        <v>125454.79999999999</v>
      </c>
      <c r="M215" s="18">
        <f t="shared" si="325"/>
        <v>90899</v>
      </c>
      <c r="N215" s="18">
        <f t="shared" si="326"/>
        <v>90893.7</v>
      </c>
      <c r="O215" s="18">
        <f t="shared" si="336"/>
        <v>6112</v>
      </c>
      <c r="P215" s="18">
        <f t="shared" si="336"/>
        <v>0</v>
      </c>
      <c r="Q215" s="18">
        <f t="shared" si="336"/>
        <v>0</v>
      </c>
      <c r="R215" s="18">
        <f t="shared" si="328"/>
        <v>131566.79999999999</v>
      </c>
      <c r="S215" s="18">
        <f t="shared" si="329"/>
        <v>90899</v>
      </c>
      <c r="T215" s="18">
        <f t="shared" si="330"/>
        <v>90893.7</v>
      </c>
      <c r="U215" s="18">
        <f t="shared" si="337"/>
        <v>0</v>
      </c>
      <c r="V215" s="18">
        <f t="shared" si="332"/>
        <v>131566.79999999999</v>
      </c>
      <c r="W215" s="18">
        <f t="shared" si="333"/>
        <v>90899</v>
      </c>
      <c r="X215" s="18">
        <f t="shared" si="334"/>
        <v>90893.7</v>
      </c>
      <c r="Y215" s="18">
        <f t="shared" si="337"/>
        <v>12000</v>
      </c>
      <c r="Z215" s="18">
        <f t="shared" si="337"/>
        <v>0</v>
      </c>
      <c r="AA215" s="18">
        <f t="shared" si="337"/>
        <v>0</v>
      </c>
      <c r="AB215" s="18">
        <f t="shared" si="320"/>
        <v>143566.79999999999</v>
      </c>
      <c r="AC215" s="18">
        <f t="shared" si="321"/>
        <v>90899</v>
      </c>
      <c r="AD215" s="18">
        <f t="shared" si="322"/>
        <v>90893.7</v>
      </c>
      <c r="AE215" s="18">
        <f t="shared" si="337"/>
        <v>0</v>
      </c>
      <c r="AF215" s="31"/>
      <c r="AG215" s="22"/>
      <c r="AH215" s="2"/>
    </row>
    <row r="216" spans="1:34" x14ac:dyDescent="0.25">
      <c r="A216" s="36" t="s">
        <v>64</v>
      </c>
      <c r="B216" s="32">
        <v>620</v>
      </c>
      <c r="C216" s="36" t="s">
        <v>24</v>
      </c>
      <c r="D216" s="36" t="s">
        <v>5</v>
      </c>
      <c r="E216" s="14" t="s">
        <v>563</v>
      </c>
      <c r="F216" s="18">
        <v>115455.7</v>
      </c>
      <c r="G216" s="18">
        <v>91045.8</v>
      </c>
      <c r="H216" s="18">
        <v>91015.2</v>
      </c>
      <c r="I216" s="18">
        <f>-272.2+10271.3</f>
        <v>9999.0999999999985</v>
      </c>
      <c r="J216" s="18">
        <v>-146.80000000000001</v>
      </c>
      <c r="K216" s="18">
        <v>-121.5</v>
      </c>
      <c r="L216" s="18">
        <f t="shared" si="324"/>
        <v>125454.79999999999</v>
      </c>
      <c r="M216" s="18">
        <f t="shared" si="325"/>
        <v>90899</v>
      </c>
      <c r="N216" s="18">
        <f t="shared" si="326"/>
        <v>90893.7</v>
      </c>
      <c r="O216" s="18">
        <f>6112</f>
        <v>6112</v>
      </c>
      <c r="P216" s="18"/>
      <c r="Q216" s="18"/>
      <c r="R216" s="18">
        <f t="shared" si="328"/>
        <v>131566.79999999999</v>
      </c>
      <c r="S216" s="18">
        <f t="shared" si="329"/>
        <v>90899</v>
      </c>
      <c r="T216" s="18">
        <f t="shared" si="330"/>
        <v>90893.7</v>
      </c>
      <c r="U216" s="18"/>
      <c r="V216" s="18">
        <f t="shared" si="332"/>
        <v>131566.79999999999</v>
      </c>
      <c r="W216" s="18">
        <f t="shared" si="333"/>
        <v>90899</v>
      </c>
      <c r="X216" s="18">
        <f t="shared" si="334"/>
        <v>90893.7</v>
      </c>
      <c r="Y216" s="18">
        <f>12000</f>
        <v>12000</v>
      </c>
      <c r="Z216" s="18"/>
      <c r="AA216" s="18"/>
      <c r="AB216" s="18">
        <f t="shared" si="320"/>
        <v>143566.79999999999</v>
      </c>
      <c r="AC216" s="18">
        <f t="shared" si="321"/>
        <v>90899</v>
      </c>
      <c r="AD216" s="18">
        <f t="shared" si="322"/>
        <v>90893.7</v>
      </c>
      <c r="AE216" s="18"/>
      <c r="AF216" s="31"/>
      <c r="AG216" s="22" t="s">
        <v>1310</v>
      </c>
      <c r="AH216" s="2"/>
    </row>
    <row r="217" spans="1:34" ht="47.25" x14ac:dyDescent="0.25">
      <c r="A217" s="36" t="s">
        <v>65</v>
      </c>
      <c r="B217" s="32"/>
      <c r="C217" s="36"/>
      <c r="D217" s="36"/>
      <c r="E217" s="14" t="s">
        <v>651</v>
      </c>
      <c r="F217" s="18">
        <f>F218+F221</f>
        <v>11797.9</v>
      </c>
      <c r="G217" s="18">
        <f t="shared" ref="G217:AE217" si="345">G218+G221</f>
        <v>13797.9</v>
      </c>
      <c r="H217" s="18">
        <f t="shared" si="345"/>
        <v>13797.9</v>
      </c>
      <c r="I217" s="18">
        <f t="shared" ref="I217:K217" si="346">I218+I221</f>
        <v>0</v>
      </c>
      <c r="J217" s="18">
        <f t="shared" si="346"/>
        <v>0</v>
      </c>
      <c r="K217" s="18">
        <f t="shared" si="346"/>
        <v>0</v>
      </c>
      <c r="L217" s="18">
        <f t="shared" si="324"/>
        <v>11797.9</v>
      </c>
      <c r="M217" s="18">
        <f t="shared" si="325"/>
        <v>13797.9</v>
      </c>
      <c r="N217" s="18">
        <f t="shared" si="326"/>
        <v>13797.9</v>
      </c>
      <c r="O217" s="18">
        <f t="shared" ref="O217:Q217" si="347">O218+O221</f>
        <v>1028.5</v>
      </c>
      <c r="P217" s="18">
        <f t="shared" si="347"/>
        <v>0</v>
      </c>
      <c r="Q217" s="18">
        <f t="shared" si="347"/>
        <v>0</v>
      </c>
      <c r="R217" s="18">
        <f t="shared" si="328"/>
        <v>12826.4</v>
      </c>
      <c r="S217" s="18">
        <f t="shared" si="329"/>
        <v>13797.9</v>
      </c>
      <c r="T217" s="18">
        <f t="shared" si="330"/>
        <v>13797.9</v>
      </c>
      <c r="U217" s="18">
        <f t="shared" ref="U217" si="348">U218+U221</f>
        <v>-328.5</v>
      </c>
      <c r="V217" s="18">
        <f t="shared" si="332"/>
        <v>12497.9</v>
      </c>
      <c r="W217" s="18">
        <f t="shared" si="333"/>
        <v>13797.9</v>
      </c>
      <c r="X217" s="18">
        <f t="shared" si="334"/>
        <v>13797.9</v>
      </c>
      <c r="Y217" s="18">
        <f t="shared" ref="Y217:AA217" si="349">Y218+Y221</f>
        <v>0</v>
      </c>
      <c r="Z217" s="18">
        <f t="shared" si="349"/>
        <v>0</v>
      </c>
      <c r="AA217" s="18">
        <f t="shared" si="349"/>
        <v>0</v>
      </c>
      <c r="AB217" s="18">
        <f t="shared" si="320"/>
        <v>12497.9</v>
      </c>
      <c r="AC217" s="18">
        <f t="shared" si="321"/>
        <v>13797.9</v>
      </c>
      <c r="AD217" s="18">
        <f t="shared" si="322"/>
        <v>13797.9</v>
      </c>
      <c r="AE217" s="18">
        <f t="shared" si="345"/>
        <v>0</v>
      </c>
      <c r="AF217" s="31"/>
      <c r="AG217" s="22"/>
      <c r="AH217" s="2"/>
    </row>
    <row r="218" spans="1:34" ht="47.25" x14ac:dyDescent="0.25">
      <c r="A218" s="36" t="s">
        <v>65</v>
      </c>
      <c r="B218" s="32">
        <v>200</v>
      </c>
      <c r="C218" s="36"/>
      <c r="D218" s="36"/>
      <c r="E218" s="14" t="s">
        <v>578</v>
      </c>
      <c r="F218" s="18">
        <f t="shared" ref="F218:K219" si="350">F219</f>
        <v>10993.3</v>
      </c>
      <c r="G218" s="18">
        <f t="shared" si="350"/>
        <v>12993.3</v>
      </c>
      <c r="H218" s="18">
        <f t="shared" si="350"/>
        <v>12993.3</v>
      </c>
      <c r="I218" s="18">
        <f t="shared" si="350"/>
        <v>0</v>
      </c>
      <c r="J218" s="18">
        <f t="shared" si="350"/>
        <v>0</v>
      </c>
      <c r="K218" s="18">
        <f t="shared" si="350"/>
        <v>0</v>
      </c>
      <c r="L218" s="18">
        <f t="shared" si="324"/>
        <v>10993.3</v>
      </c>
      <c r="M218" s="18">
        <f t="shared" si="325"/>
        <v>12993.3</v>
      </c>
      <c r="N218" s="18">
        <f t="shared" si="326"/>
        <v>12993.3</v>
      </c>
      <c r="O218" s="18">
        <f t="shared" ref="O218:Q219" si="351">O219</f>
        <v>1028.5</v>
      </c>
      <c r="P218" s="18">
        <f t="shared" si="351"/>
        <v>0</v>
      </c>
      <c r="Q218" s="18">
        <f t="shared" si="351"/>
        <v>0</v>
      </c>
      <c r="R218" s="18">
        <f t="shared" si="328"/>
        <v>12021.8</v>
      </c>
      <c r="S218" s="18">
        <f t="shared" si="329"/>
        <v>12993.3</v>
      </c>
      <c r="T218" s="18">
        <f t="shared" si="330"/>
        <v>12993.3</v>
      </c>
      <c r="U218" s="18">
        <f t="shared" ref="U218:AE219" si="352">U219</f>
        <v>-328.5</v>
      </c>
      <c r="V218" s="18">
        <f t="shared" si="332"/>
        <v>11693.3</v>
      </c>
      <c r="W218" s="18">
        <f t="shared" si="333"/>
        <v>12993.3</v>
      </c>
      <c r="X218" s="18">
        <f t="shared" si="334"/>
        <v>12993.3</v>
      </c>
      <c r="Y218" s="18">
        <f t="shared" si="352"/>
        <v>0</v>
      </c>
      <c r="Z218" s="18">
        <f t="shared" si="352"/>
        <v>0</v>
      </c>
      <c r="AA218" s="18">
        <f t="shared" si="352"/>
        <v>0</v>
      </c>
      <c r="AB218" s="18">
        <f t="shared" si="320"/>
        <v>11693.3</v>
      </c>
      <c r="AC218" s="18">
        <f t="shared" si="321"/>
        <v>12993.3</v>
      </c>
      <c r="AD218" s="18">
        <f t="shared" si="322"/>
        <v>12993.3</v>
      </c>
      <c r="AE218" s="18">
        <f t="shared" si="352"/>
        <v>0</v>
      </c>
      <c r="AF218" s="31"/>
      <c r="AG218" s="22"/>
      <c r="AH218" s="2"/>
    </row>
    <row r="219" spans="1:34" ht="47.25" x14ac:dyDescent="0.25">
      <c r="A219" s="36" t="s">
        <v>65</v>
      </c>
      <c r="B219" s="32">
        <v>240</v>
      </c>
      <c r="C219" s="36"/>
      <c r="D219" s="36"/>
      <c r="E219" s="14" t="s">
        <v>586</v>
      </c>
      <c r="F219" s="18">
        <f t="shared" si="350"/>
        <v>10993.3</v>
      </c>
      <c r="G219" s="18">
        <f t="shared" si="350"/>
        <v>12993.3</v>
      </c>
      <c r="H219" s="18">
        <f t="shared" si="350"/>
        <v>12993.3</v>
      </c>
      <c r="I219" s="18">
        <f t="shared" si="350"/>
        <v>0</v>
      </c>
      <c r="J219" s="18">
        <f t="shared" si="350"/>
        <v>0</v>
      </c>
      <c r="K219" s="18">
        <f t="shared" si="350"/>
        <v>0</v>
      </c>
      <c r="L219" s="18">
        <f t="shared" si="324"/>
        <v>10993.3</v>
      </c>
      <c r="M219" s="18">
        <f t="shared" si="325"/>
        <v>12993.3</v>
      </c>
      <c r="N219" s="18">
        <f t="shared" si="326"/>
        <v>12993.3</v>
      </c>
      <c r="O219" s="18">
        <f t="shared" si="351"/>
        <v>1028.5</v>
      </c>
      <c r="P219" s="18">
        <f t="shared" si="351"/>
        <v>0</v>
      </c>
      <c r="Q219" s="18">
        <f t="shared" si="351"/>
        <v>0</v>
      </c>
      <c r="R219" s="18">
        <f t="shared" si="328"/>
        <v>12021.8</v>
      </c>
      <c r="S219" s="18">
        <f t="shared" si="329"/>
        <v>12993.3</v>
      </c>
      <c r="T219" s="18">
        <f t="shared" si="330"/>
        <v>12993.3</v>
      </c>
      <c r="U219" s="18">
        <f t="shared" si="352"/>
        <v>-328.5</v>
      </c>
      <c r="V219" s="18">
        <f t="shared" si="332"/>
        <v>11693.3</v>
      </c>
      <c r="W219" s="18">
        <f t="shared" si="333"/>
        <v>12993.3</v>
      </c>
      <c r="X219" s="18">
        <f t="shared" si="334"/>
        <v>12993.3</v>
      </c>
      <c r="Y219" s="18">
        <f t="shared" si="352"/>
        <v>0</v>
      </c>
      <c r="Z219" s="18">
        <f t="shared" si="352"/>
        <v>0</v>
      </c>
      <c r="AA219" s="18">
        <f t="shared" si="352"/>
        <v>0</v>
      </c>
      <c r="AB219" s="18">
        <f t="shared" si="320"/>
        <v>11693.3</v>
      </c>
      <c r="AC219" s="18">
        <f t="shared" si="321"/>
        <v>12993.3</v>
      </c>
      <c r="AD219" s="18">
        <f t="shared" si="322"/>
        <v>12993.3</v>
      </c>
      <c r="AE219" s="18">
        <f t="shared" si="352"/>
        <v>0</v>
      </c>
      <c r="AF219" s="31"/>
      <c r="AG219" s="22"/>
      <c r="AH219" s="2"/>
    </row>
    <row r="220" spans="1:34" x14ac:dyDescent="0.25">
      <c r="A220" s="36" t="s">
        <v>65</v>
      </c>
      <c r="B220" s="32">
        <v>240</v>
      </c>
      <c r="C220" s="36" t="s">
        <v>24</v>
      </c>
      <c r="D220" s="36" t="s">
        <v>5</v>
      </c>
      <c r="E220" s="14" t="s">
        <v>563</v>
      </c>
      <c r="F220" s="18">
        <v>10993.3</v>
      </c>
      <c r="G220" s="18">
        <v>12993.3</v>
      </c>
      <c r="H220" s="18">
        <v>12993.3</v>
      </c>
      <c r="I220" s="18"/>
      <c r="J220" s="18"/>
      <c r="K220" s="18"/>
      <c r="L220" s="18">
        <f t="shared" si="324"/>
        <v>10993.3</v>
      </c>
      <c r="M220" s="18">
        <f t="shared" si="325"/>
        <v>12993.3</v>
      </c>
      <c r="N220" s="18">
        <f t="shared" si="326"/>
        <v>12993.3</v>
      </c>
      <c r="O220" s="18">
        <v>1028.5</v>
      </c>
      <c r="P220" s="18"/>
      <c r="Q220" s="18"/>
      <c r="R220" s="18">
        <f t="shared" si="328"/>
        <v>12021.8</v>
      </c>
      <c r="S220" s="18">
        <f t="shared" si="329"/>
        <v>12993.3</v>
      </c>
      <c r="T220" s="18">
        <f t="shared" si="330"/>
        <v>12993.3</v>
      </c>
      <c r="U220" s="18">
        <v>-328.5</v>
      </c>
      <c r="V220" s="18">
        <f t="shared" si="332"/>
        <v>11693.3</v>
      </c>
      <c r="W220" s="18">
        <f t="shared" si="333"/>
        <v>12993.3</v>
      </c>
      <c r="X220" s="18">
        <f t="shared" si="334"/>
        <v>12993.3</v>
      </c>
      <c r="Y220" s="18"/>
      <c r="Z220" s="18"/>
      <c r="AA220" s="18"/>
      <c r="AB220" s="18">
        <f t="shared" si="320"/>
        <v>11693.3</v>
      </c>
      <c r="AC220" s="18">
        <f t="shared" si="321"/>
        <v>12993.3</v>
      </c>
      <c r="AD220" s="18">
        <f t="shared" si="322"/>
        <v>12993.3</v>
      </c>
      <c r="AE220" s="18"/>
      <c r="AF220" s="31"/>
      <c r="AG220" s="22"/>
      <c r="AH220" s="2"/>
    </row>
    <row r="221" spans="1:34" ht="31.5" x14ac:dyDescent="0.25">
      <c r="A221" s="36" t="s">
        <v>65</v>
      </c>
      <c r="B221" s="32">
        <v>300</v>
      </c>
      <c r="C221" s="36"/>
      <c r="D221" s="36"/>
      <c r="E221" s="14" t="s">
        <v>579</v>
      </c>
      <c r="F221" s="18">
        <f t="shared" ref="F221:K222" si="353">F222</f>
        <v>804.6</v>
      </c>
      <c r="G221" s="18">
        <f t="shared" si="353"/>
        <v>804.6</v>
      </c>
      <c r="H221" s="18">
        <f t="shared" si="353"/>
        <v>804.6</v>
      </c>
      <c r="I221" s="18">
        <f t="shared" si="353"/>
        <v>0</v>
      </c>
      <c r="J221" s="18">
        <f t="shared" si="353"/>
        <v>0</v>
      </c>
      <c r="K221" s="18">
        <f t="shared" si="353"/>
        <v>0</v>
      </c>
      <c r="L221" s="18">
        <f t="shared" si="324"/>
        <v>804.6</v>
      </c>
      <c r="M221" s="18">
        <f t="shared" si="325"/>
        <v>804.6</v>
      </c>
      <c r="N221" s="18">
        <f t="shared" si="326"/>
        <v>804.6</v>
      </c>
      <c r="O221" s="18">
        <f t="shared" ref="O221:Q222" si="354">O222</f>
        <v>0</v>
      </c>
      <c r="P221" s="18">
        <f t="shared" si="354"/>
        <v>0</v>
      </c>
      <c r="Q221" s="18">
        <f t="shared" si="354"/>
        <v>0</v>
      </c>
      <c r="R221" s="18">
        <f t="shared" si="328"/>
        <v>804.6</v>
      </c>
      <c r="S221" s="18">
        <f t="shared" si="329"/>
        <v>804.6</v>
      </c>
      <c r="T221" s="18">
        <f t="shared" si="330"/>
        <v>804.6</v>
      </c>
      <c r="U221" s="18">
        <f t="shared" ref="U221:AE222" si="355">U222</f>
        <v>0</v>
      </c>
      <c r="V221" s="18">
        <f t="shared" si="332"/>
        <v>804.6</v>
      </c>
      <c r="W221" s="18">
        <f t="shared" si="333"/>
        <v>804.6</v>
      </c>
      <c r="X221" s="18">
        <f t="shared" si="334"/>
        <v>804.6</v>
      </c>
      <c r="Y221" s="18">
        <f t="shared" si="355"/>
        <v>0</v>
      </c>
      <c r="Z221" s="18">
        <f t="shared" si="355"/>
        <v>0</v>
      </c>
      <c r="AA221" s="18">
        <f t="shared" si="355"/>
        <v>0</v>
      </c>
      <c r="AB221" s="18">
        <f t="shared" si="320"/>
        <v>804.6</v>
      </c>
      <c r="AC221" s="18">
        <f t="shared" si="321"/>
        <v>804.6</v>
      </c>
      <c r="AD221" s="18">
        <f t="shared" si="322"/>
        <v>804.6</v>
      </c>
      <c r="AE221" s="18">
        <f t="shared" si="355"/>
        <v>0</v>
      </c>
      <c r="AF221" s="31"/>
      <c r="AG221" s="22"/>
      <c r="AH221" s="2"/>
    </row>
    <row r="222" spans="1:34" x14ac:dyDescent="0.25">
      <c r="A222" s="36" t="s">
        <v>65</v>
      </c>
      <c r="B222" s="32">
        <v>350</v>
      </c>
      <c r="C222" s="36"/>
      <c r="D222" s="36"/>
      <c r="E222" s="14" t="s">
        <v>591</v>
      </c>
      <c r="F222" s="18">
        <f t="shared" si="353"/>
        <v>804.6</v>
      </c>
      <c r="G222" s="18">
        <f t="shared" si="353"/>
        <v>804.6</v>
      </c>
      <c r="H222" s="18">
        <f t="shared" si="353"/>
        <v>804.6</v>
      </c>
      <c r="I222" s="18">
        <f t="shared" si="353"/>
        <v>0</v>
      </c>
      <c r="J222" s="18">
        <f t="shared" si="353"/>
        <v>0</v>
      </c>
      <c r="K222" s="18">
        <f t="shared" si="353"/>
        <v>0</v>
      </c>
      <c r="L222" s="18">
        <f t="shared" si="324"/>
        <v>804.6</v>
      </c>
      <c r="M222" s="18">
        <f t="shared" si="325"/>
        <v>804.6</v>
      </c>
      <c r="N222" s="18">
        <f t="shared" si="326"/>
        <v>804.6</v>
      </c>
      <c r="O222" s="18">
        <f t="shared" si="354"/>
        <v>0</v>
      </c>
      <c r="P222" s="18">
        <f t="shared" si="354"/>
        <v>0</v>
      </c>
      <c r="Q222" s="18">
        <f t="shared" si="354"/>
        <v>0</v>
      </c>
      <c r="R222" s="18">
        <f t="shared" si="328"/>
        <v>804.6</v>
      </c>
      <c r="S222" s="18">
        <f t="shared" si="329"/>
        <v>804.6</v>
      </c>
      <c r="T222" s="18">
        <f t="shared" si="330"/>
        <v>804.6</v>
      </c>
      <c r="U222" s="18">
        <f t="shared" si="355"/>
        <v>0</v>
      </c>
      <c r="V222" s="18">
        <f t="shared" si="332"/>
        <v>804.6</v>
      </c>
      <c r="W222" s="18">
        <f t="shared" si="333"/>
        <v>804.6</v>
      </c>
      <c r="X222" s="18">
        <f t="shared" si="334"/>
        <v>804.6</v>
      </c>
      <c r="Y222" s="18">
        <f t="shared" si="355"/>
        <v>0</v>
      </c>
      <c r="Z222" s="18">
        <f t="shared" si="355"/>
        <v>0</v>
      </c>
      <c r="AA222" s="18">
        <f t="shared" si="355"/>
        <v>0</v>
      </c>
      <c r="AB222" s="18">
        <f t="shared" si="320"/>
        <v>804.6</v>
      </c>
      <c r="AC222" s="18">
        <f t="shared" si="321"/>
        <v>804.6</v>
      </c>
      <c r="AD222" s="18">
        <f t="shared" si="322"/>
        <v>804.6</v>
      </c>
      <c r="AE222" s="18">
        <f t="shared" si="355"/>
        <v>0</v>
      </c>
      <c r="AF222" s="31"/>
      <c r="AG222" s="22"/>
      <c r="AH222" s="2"/>
    </row>
    <row r="223" spans="1:34" x14ac:dyDescent="0.25">
      <c r="A223" s="36" t="s">
        <v>65</v>
      </c>
      <c r="B223" s="32">
        <v>350</v>
      </c>
      <c r="C223" s="36" t="s">
        <v>24</v>
      </c>
      <c r="D223" s="36" t="s">
        <v>5</v>
      </c>
      <c r="E223" s="14" t="s">
        <v>563</v>
      </c>
      <c r="F223" s="18">
        <v>804.6</v>
      </c>
      <c r="G223" s="18">
        <v>804.6</v>
      </c>
      <c r="H223" s="18">
        <v>804.6</v>
      </c>
      <c r="I223" s="18"/>
      <c r="J223" s="18"/>
      <c r="K223" s="18"/>
      <c r="L223" s="18">
        <f t="shared" si="324"/>
        <v>804.6</v>
      </c>
      <c r="M223" s="18">
        <f t="shared" si="325"/>
        <v>804.6</v>
      </c>
      <c r="N223" s="18">
        <f t="shared" si="326"/>
        <v>804.6</v>
      </c>
      <c r="O223" s="18"/>
      <c r="P223" s="18"/>
      <c r="Q223" s="18"/>
      <c r="R223" s="18">
        <f t="shared" si="328"/>
        <v>804.6</v>
      </c>
      <c r="S223" s="18">
        <f t="shared" si="329"/>
        <v>804.6</v>
      </c>
      <c r="T223" s="18">
        <f t="shared" si="330"/>
        <v>804.6</v>
      </c>
      <c r="U223" s="18"/>
      <c r="V223" s="18">
        <f t="shared" si="332"/>
        <v>804.6</v>
      </c>
      <c r="W223" s="18">
        <f t="shared" si="333"/>
        <v>804.6</v>
      </c>
      <c r="X223" s="18">
        <f t="shared" si="334"/>
        <v>804.6</v>
      </c>
      <c r="Y223" s="18"/>
      <c r="Z223" s="18"/>
      <c r="AA223" s="18"/>
      <c r="AB223" s="18">
        <f t="shared" si="320"/>
        <v>804.6</v>
      </c>
      <c r="AC223" s="18">
        <f t="shared" si="321"/>
        <v>804.6</v>
      </c>
      <c r="AD223" s="18">
        <f t="shared" si="322"/>
        <v>804.6</v>
      </c>
      <c r="AE223" s="18"/>
      <c r="AF223" s="31"/>
      <c r="AG223" s="22"/>
      <c r="AH223" s="2"/>
    </row>
    <row r="224" spans="1:34" ht="31.5" x14ac:dyDescent="0.25">
      <c r="A224" s="19" t="s">
        <v>954</v>
      </c>
      <c r="B224" s="32"/>
      <c r="C224" s="36"/>
      <c r="D224" s="36"/>
      <c r="E224" s="14" t="s">
        <v>955</v>
      </c>
      <c r="F224" s="18">
        <f>F225</f>
        <v>40000</v>
      </c>
      <c r="G224" s="18">
        <f t="shared" ref="G224:AE226" si="356">G225</f>
        <v>40000</v>
      </c>
      <c r="H224" s="18">
        <f t="shared" si="356"/>
        <v>40000</v>
      </c>
      <c r="I224" s="18">
        <f t="shared" si="356"/>
        <v>0</v>
      </c>
      <c r="J224" s="18">
        <f t="shared" si="356"/>
        <v>0</v>
      </c>
      <c r="K224" s="18">
        <f t="shared" si="356"/>
        <v>0</v>
      </c>
      <c r="L224" s="18">
        <f t="shared" si="324"/>
        <v>40000</v>
      </c>
      <c r="M224" s="18">
        <f t="shared" si="325"/>
        <v>40000</v>
      </c>
      <c r="N224" s="18">
        <f t="shared" si="326"/>
        <v>40000</v>
      </c>
      <c r="O224" s="18">
        <f t="shared" si="356"/>
        <v>0</v>
      </c>
      <c r="P224" s="18">
        <f t="shared" si="356"/>
        <v>-20236.400000000001</v>
      </c>
      <c r="Q224" s="18">
        <f t="shared" si="356"/>
        <v>-21999</v>
      </c>
      <c r="R224" s="18">
        <f t="shared" si="328"/>
        <v>40000</v>
      </c>
      <c r="S224" s="18">
        <f t="shared" si="329"/>
        <v>19763.599999999999</v>
      </c>
      <c r="T224" s="18">
        <f t="shared" si="330"/>
        <v>18001</v>
      </c>
      <c r="U224" s="18">
        <f t="shared" si="356"/>
        <v>0</v>
      </c>
      <c r="V224" s="18">
        <f t="shared" si="332"/>
        <v>40000</v>
      </c>
      <c r="W224" s="18">
        <f t="shared" si="333"/>
        <v>19763.599999999999</v>
      </c>
      <c r="X224" s="18">
        <f t="shared" si="334"/>
        <v>18001</v>
      </c>
      <c r="Y224" s="18">
        <f t="shared" si="356"/>
        <v>0</v>
      </c>
      <c r="Z224" s="18">
        <f t="shared" si="356"/>
        <v>0</v>
      </c>
      <c r="AA224" s="18">
        <f t="shared" si="356"/>
        <v>0</v>
      </c>
      <c r="AB224" s="18">
        <f t="shared" si="320"/>
        <v>40000</v>
      </c>
      <c r="AC224" s="18">
        <f t="shared" si="321"/>
        <v>19763.599999999999</v>
      </c>
      <c r="AD224" s="18">
        <f t="shared" si="322"/>
        <v>18001</v>
      </c>
      <c r="AE224" s="18">
        <f t="shared" si="356"/>
        <v>0</v>
      </c>
      <c r="AF224" s="31"/>
      <c r="AG224" s="22"/>
      <c r="AH224" s="2"/>
    </row>
    <row r="225" spans="1:34" ht="47.25" x14ac:dyDescent="0.25">
      <c r="A225" s="19" t="s">
        <v>954</v>
      </c>
      <c r="B225" s="32">
        <v>600</v>
      </c>
      <c r="C225" s="36"/>
      <c r="D225" s="36"/>
      <c r="E225" s="14" t="s">
        <v>581</v>
      </c>
      <c r="F225" s="18">
        <f>F226</f>
        <v>40000</v>
      </c>
      <c r="G225" s="18">
        <f t="shared" si="356"/>
        <v>40000</v>
      </c>
      <c r="H225" s="18">
        <f t="shared" si="356"/>
        <v>40000</v>
      </c>
      <c r="I225" s="18">
        <f t="shared" si="356"/>
        <v>0</v>
      </c>
      <c r="J225" s="18">
        <f t="shared" si="356"/>
        <v>0</v>
      </c>
      <c r="K225" s="18">
        <f t="shared" si="356"/>
        <v>0</v>
      </c>
      <c r="L225" s="18">
        <f t="shared" si="324"/>
        <v>40000</v>
      </c>
      <c r="M225" s="18">
        <f t="shared" si="325"/>
        <v>40000</v>
      </c>
      <c r="N225" s="18">
        <f t="shared" si="326"/>
        <v>40000</v>
      </c>
      <c r="O225" s="18">
        <f t="shared" si="356"/>
        <v>0</v>
      </c>
      <c r="P225" s="18">
        <f t="shared" si="356"/>
        <v>-20236.400000000001</v>
      </c>
      <c r="Q225" s="18">
        <f t="shared" si="356"/>
        <v>-21999</v>
      </c>
      <c r="R225" s="18">
        <f t="shared" si="328"/>
        <v>40000</v>
      </c>
      <c r="S225" s="18">
        <f t="shared" si="329"/>
        <v>19763.599999999999</v>
      </c>
      <c r="T225" s="18">
        <f t="shared" si="330"/>
        <v>18001</v>
      </c>
      <c r="U225" s="18">
        <f t="shared" si="356"/>
        <v>0</v>
      </c>
      <c r="V225" s="18">
        <f t="shared" si="332"/>
        <v>40000</v>
      </c>
      <c r="W225" s="18">
        <f t="shared" si="333"/>
        <v>19763.599999999999</v>
      </c>
      <c r="X225" s="18">
        <f t="shared" si="334"/>
        <v>18001</v>
      </c>
      <c r="Y225" s="18">
        <f t="shared" si="356"/>
        <v>0</v>
      </c>
      <c r="Z225" s="18">
        <f t="shared" si="356"/>
        <v>0</v>
      </c>
      <c r="AA225" s="18">
        <f t="shared" si="356"/>
        <v>0</v>
      </c>
      <c r="AB225" s="18">
        <f t="shared" si="320"/>
        <v>40000</v>
      </c>
      <c r="AC225" s="18">
        <f t="shared" si="321"/>
        <v>19763.599999999999</v>
      </c>
      <c r="AD225" s="18">
        <f t="shared" si="322"/>
        <v>18001</v>
      </c>
      <c r="AE225" s="18">
        <f t="shared" si="356"/>
        <v>0</v>
      </c>
      <c r="AF225" s="31"/>
      <c r="AG225" s="22"/>
      <c r="AH225" s="2"/>
    </row>
    <row r="226" spans="1:34" x14ac:dyDescent="0.25">
      <c r="A226" s="19" t="s">
        <v>954</v>
      </c>
      <c r="B226" s="32">
        <v>620</v>
      </c>
      <c r="C226" s="36"/>
      <c r="D226" s="36"/>
      <c r="E226" s="14" t="s">
        <v>596</v>
      </c>
      <c r="F226" s="18">
        <f>F227</f>
        <v>40000</v>
      </c>
      <c r="G226" s="18">
        <f t="shared" si="356"/>
        <v>40000</v>
      </c>
      <c r="H226" s="18">
        <f t="shared" si="356"/>
        <v>40000</v>
      </c>
      <c r="I226" s="18">
        <f t="shared" si="356"/>
        <v>0</v>
      </c>
      <c r="J226" s="18">
        <f t="shared" si="356"/>
        <v>0</v>
      </c>
      <c r="K226" s="18">
        <f t="shared" si="356"/>
        <v>0</v>
      </c>
      <c r="L226" s="18">
        <f t="shared" si="324"/>
        <v>40000</v>
      </c>
      <c r="M226" s="18">
        <f t="shared" si="325"/>
        <v>40000</v>
      </c>
      <c r="N226" s="18">
        <f t="shared" si="326"/>
        <v>40000</v>
      </c>
      <c r="O226" s="18">
        <f t="shared" si="356"/>
        <v>0</v>
      </c>
      <c r="P226" s="18">
        <f t="shared" si="356"/>
        <v>-20236.400000000001</v>
      </c>
      <c r="Q226" s="18">
        <f t="shared" si="356"/>
        <v>-21999</v>
      </c>
      <c r="R226" s="18">
        <f t="shared" si="328"/>
        <v>40000</v>
      </c>
      <c r="S226" s="18">
        <f t="shared" si="329"/>
        <v>19763.599999999999</v>
      </c>
      <c r="T226" s="18">
        <f t="shared" si="330"/>
        <v>18001</v>
      </c>
      <c r="U226" s="18">
        <f t="shared" si="356"/>
        <v>0</v>
      </c>
      <c r="V226" s="18">
        <f t="shared" si="332"/>
        <v>40000</v>
      </c>
      <c r="W226" s="18">
        <f t="shared" si="333"/>
        <v>19763.599999999999</v>
      </c>
      <c r="X226" s="18">
        <f t="shared" si="334"/>
        <v>18001</v>
      </c>
      <c r="Y226" s="18">
        <f t="shared" si="356"/>
        <v>0</v>
      </c>
      <c r="Z226" s="18">
        <f t="shared" si="356"/>
        <v>0</v>
      </c>
      <c r="AA226" s="18">
        <f t="shared" si="356"/>
        <v>0</v>
      </c>
      <c r="AB226" s="18">
        <f t="shared" si="320"/>
        <v>40000</v>
      </c>
      <c r="AC226" s="18">
        <f t="shared" si="321"/>
        <v>19763.599999999999</v>
      </c>
      <c r="AD226" s="18">
        <f t="shared" si="322"/>
        <v>18001</v>
      </c>
      <c r="AE226" s="18">
        <f t="shared" si="356"/>
        <v>0</v>
      </c>
      <c r="AF226" s="31"/>
      <c r="AG226" s="22"/>
      <c r="AH226" s="2"/>
    </row>
    <row r="227" spans="1:34" x14ac:dyDescent="0.25">
      <c r="A227" s="19" t="s">
        <v>954</v>
      </c>
      <c r="B227" s="32">
        <v>620</v>
      </c>
      <c r="C227" s="36" t="s">
        <v>24</v>
      </c>
      <c r="D227" s="36" t="s">
        <v>5</v>
      </c>
      <c r="E227" s="14" t="s">
        <v>563</v>
      </c>
      <c r="F227" s="18">
        <v>40000</v>
      </c>
      <c r="G227" s="18">
        <v>40000</v>
      </c>
      <c r="H227" s="18">
        <v>40000</v>
      </c>
      <c r="I227" s="18"/>
      <c r="J227" s="18"/>
      <c r="K227" s="18"/>
      <c r="L227" s="18">
        <f t="shared" si="324"/>
        <v>40000</v>
      </c>
      <c r="M227" s="18">
        <f t="shared" si="325"/>
        <v>40000</v>
      </c>
      <c r="N227" s="18">
        <f t="shared" si="326"/>
        <v>40000</v>
      </c>
      <c r="O227" s="18"/>
      <c r="P227" s="18">
        <v>-20236.400000000001</v>
      </c>
      <c r="Q227" s="18">
        <v>-21999</v>
      </c>
      <c r="R227" s="18">
        <f t="shared" si="328"/>
        <v>40000</v>
      </c>
      <c r="S227" s="18">
        <f t="shared" si="329"/>
        <v>19763.599999999999</v>
      </c>
      <c r="T227" s="18">
        <f t="shared" si="330"/>
        <v>18001</v>
      </c>
      <c r="U227" s="18"/>
      <c r="V227" s="18">
        <f t="shared" si="332"/>
        <v>40000</v>
      </c>
      <c r="W227" s="18">
        <f t="shared" si="333"/>
        <v>19763.599999999999</v>
      </c>
      <c r="X227" s="18">
        <f t="shared" si="334"/>
        <v>18001</v>
      </c>
      <c r="Y227" s="18"/>
      <c r="Z227" s="18"/>
      <c r="AA227" s="18"/>
      <c r="AB227" s="18">
        <f t="shared" si="320"/>
        <v>40000</v>
      </c>
      <c r="AC227" s="18">
        <f t="shared" si="321"/>
        <v>19763.599999999999</v>
      </c>
      <c r="AD227" s="18">
        <f t="shared" si="322"/>
        <v>18001</v>
      </c>
      <c r="AE227" s="18"/>
      <c r="AF227" s="31"/>
      <c r="AG227" s="22"/>
      <c r="AH227" s="2"/>
    </row>
    <row r="228" spans="1:34" ht="47.25" x14ac:dyDescent="0.25">
      <c r="A228" s="19" t="s">
        <v>1371</v>
      </c>
      <c r="B228" s="32"/>
      <c r="C228" s="36"/>
      <c r="D228" s="36"/>
      <c r="E228" s="14" t="s">
        <v>1360</v>
      </c>
      <c r="F228" s="18"/>
      <c r="G228" s="18"/>
      <c r="H228" s="18"/>
      <c r="I228" s="18"/>
      <c r="J228" s="18"/>
      <c r="K228" s="18"/>
      <c r="L228" s="18"/>
      <c r="M228" s="18"/>
      <c r="N228" s="18"/>
      <c r="O228" s="18">
        <f>O229</f>
        <v>0</v>
      </c>
      <c r="P228" s="18">
        <f t="shared" ref="P228:AE230" si="357">P229</f>
        <v>42360.3</v>
      </c>
      <c r="Q228" s="18">
        <f t="shared" si="357"/>
        <v>69991</v>
      </c>
      <c r="R228" s="18">
        <f t="shared" si="328"/>
        <v>0</v>
      </c>
      <c r="S228" s="18">
        <f t="shared" si="329"/>
        <v>42360.3</v>
      </c>
      <c r="T228" s="18">
        <f t="shared" si="330"/>
        <v>69991</v>
      </c>
      <c r="U228" s="18">
        <f t="shared" si="357"/>
        <v>0</v>
      </c>
      <c r="V228" s="18">
        <f t="shared" si="332"/>
        <v>0</v>
      </c>
      <c r="W228" s="18">
        <f t="shared" si="333"/>
        <v>42360.3</v>
      </c>
      <c r="X228" s="18">
        <f t="shared" si="334"/>
        <v>69991</v>
      </c>
      <c r="Y228" s="18">
        <f t="shared" si="357"/>
        <v>0</v>
      </c>
      <c r="Z228" s="18">
        <f t="shared" si="357"/>
        <v>0</v>
      </c>
      <c r="AA228" s="18">
        <f t="shared" si="357"/>
        <v>0</v>
      </c>
      <c r="AB228" s="18">
        <f t="shared" si="320"/>
        <v>0</v>
      </c>
      <c r="AC228" s="18">
        <f t="shared" si="321"/>
        <v>42360.3</v>
      </c>
      <c r="AD228" s="18">
        <f t="shared" si="322"/>
        <v>69991</v>
      </c>
      <c r="AE228" s="18">
        <f t="shared" si="357"/>
        <v>0</v>
      </c>
      <c r="AF228" s="31"/>
      <c r="AG228" s="22"/>
      <c r="AH228" s="2"/>
    </row>
    <row r="229" spans="1:34" ht="47.25" x14ac:dyDescent="0.25">
      <c r="A229" s="19" t="s">
        <v>1371</v>
      </c>
      <c r="B229" s="32">
        <v>600</v>
      </c>
      <c r="C229" s="36"/>
      <c r="D229" s="36"/>
      <c r="E229" s="14" t="s">
        <v>581</v>
      </c>
      <c r="F229" s="18"/>
      <c r="G229" s="18"/>
      <c r="H229" s="18"/>
      <c r="I229" s="18"/>
      <c r="J229" s="18"/>
      <c r="K229" s="18"/>
      <c r="L229" s="18"/>
      <c r="M229" s="18"/>
      <c r="N229" s="18"/>
      <c r="O229" s="18">
        <f>O230</f>
        <v>0</v>
      </c>
      <c r="P229" s="18">
        <f t="shared" si="357"/>
        <v>42360.3</v>
      </c>
      <c r="Q229" s="18">
        <f t="shared" si="357"/>
        <v>69991</v>
      </c>
      <c r="R229" s="18">
        <f t="shared" si="328"/>
        <v>0</v>
      </c>
      <c r="S229" s="18">
        <f t="shared" si="329"/>
        <v>42360.3</v>
      </c>
      <c r="T229" s="18">
        <f t="shared" si="330"/>
        <v>69991</v>
      </c>
      <c r="U229" s="18">
        <f t="shared" si="357"/>
        <v>0</v>
      </c>
      <c r="V229" s="18">
        <f t="shared" si="332"/>
        <v>0</v>
      </c>
      <c r="W229" s="18">
        <f t="shared" si="333"/>
        <v>42360.3</v>
      </c>
      <c r="X229" s="18">
        <f t="shared" si="334"/>
        <v>69991</v>
      </c>
      <c r="Y229" s="18">
        <f t="shared" si="357"/>
        <v>0</v>
      </c>
      <c r="Z229" s="18">
        <f t="shared" si="357"/>
        <v>0</v>
      </c>
      <c r="AA229" s="18">
        <f t="shared" si="357"/>
        <v>0</v>
      </c>
      <c r="AB229" s="18">
        <f t="shared" si="320"/>
        <v>0</v>
      </c>
      <c r="AC229" s="18">
        <f t="shared" si="321"/>
        <v>42360.3</v>
      </c>
      <c r="AD229" s="18">
        <f t="shared" si="322"/>
        <v>69991</v>
      </c>
      <c r="AE229" s="18">
        <f t="shared" si="357"/>
        <v>0</v>
      </c>
      <c r="AF229" s="31"/>
      <c r="AG229" s="22"/>
      <c r="AH229" s="2"/>
    </row>
    <row r="230" spans="1:34" x14ac:dyDescent="0.25">
      <c r="A230" s="19" t="s">
        <v>1371</v>
      </c>
      <c r="B230" s="32">
        <v>620</v>
      </c>
      <c r="C230" s="36"/>
      <c r="D230" s="36"/>
      <c r="E230" s="14" t="s">
        <v>596</v>
      </c>
      <c r="F230" s="18"/>
      <c r="G230" s="18"/>
      <c r="H230" s="18"/>
      <c r="I230" s="18"/>
      <c r="J230" s="18"/>
      <c r="K230" s="18"/>
      <c r="L230" s="18"/>
      <c r="M230" s="18"/>
      <c r="N230" s="18"/>
      <c r="O230" s="18">
        <f>O231</f>
        <v>0</v>
      </c>
      <c r="P230" s="18">
        <f t="shared" si="357"/>
        <v>42360.3</v>
      </c>
      <c r="Q230" s="18">
        <f t="shared" si="357"/>
        <v>69991</v>
      </c>
      <c r="R230" s="18">
        <f t="shared" si="328"/>
        <v>0</v>
      </c>
      <c r="S230" s="18">
        <f t="shared" si="329"/>
        <v>42360.3</v>
      </c>
      <c r="T230" s="18">
        <f t="shared" si="330"/>
        <v>69991</v>
      </c>
      <c r="U230" s="18">
        <f t="shared" si="357"/>
        <v>0</v>
      </c>
      <c r="V230" s="18">
        <f t="shared" si="332"/>
        <v>0</v>
      </c>
      <c r="W230" s="18">
        <f t="shared" si="333"/>
        <v>42360.3</v>
      </c>
      <c r="X230" s="18">
        <f t="shared" si="334"/>
        <v>69991</v>
      </c>
      <c r="Y230" s="18">
        <f t="shared" si="357"/>
        <v>0</v>
      </c>
      <c r="Z230" s="18">
        <f t="shared" si="357"/>
        <v>0</v>
      </c>
      <c r="AA230" s="18">
        <f t="shared" si="357"/>
        <v>0</v>
      </c>
      <c r="AB230" s="18">
        <f t="shared" si="320"/>
        <v>0</v>
      </c>
      <c r="AC230" s="18">
        <f t="shared" si="321"/>
        <v>42360.3</v>
      </c>
      <c r="AD230" s="18">
        <f t="shared" si="322"/>
        <v>69991</v>
      </c>
      <c r="AE230" s="18">
        <f t="shared" si="357"/>
        <v>0</v>
      </c>
      <c r="AF230" s="31"/>
      <c r="AG230" s="22"/>
      <c r="AH230" s="2"/>
    </row>
    <row r="231" spans="1:34" x14ac:dyDescent="0.25">
      <c r="A231" s="19" t="s">
        <v>1371</v>
      </c>
      <c r="B231" s="32">
        <v>620</v>
      </c>
      <c r="C231" s="36" t="s">
        <v>24</v>
      </c>
      <c r="D231" s="36" t="s">
        <v>5</v>
      </c>
      <c r="E231" s="14" t="s">
        <v>563</v>
      </c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>
        <f>20236.4+22123.9</f>
        <v>42360.3</v>
      </c>
      <c r="Q231" s="18">
        <f>21999+47992</f>
        <v>69991</v>
      </c>
      <c r="R231" s="18">
        <f t="shared" si="328"/>
        <v>0</v>
      </c>
      <c r="S231" s="18">
        <f t="shared" si="329"/>
        <v>42360.3</v>
      </c>
      <c r="T231" s="18">
        <f t="shared" si="330"/>
        <v>69991</v>
      </c>
      <c r="U231" s="18"/>
      <c r="V231" s="18">
        <f t="shared" si="332"/>
        <v>0</v>
      </c>
      <c r="W231" s="18">
        <f t="shared" si="333"/>
        <v>42360.3</v>
      </c>
      <c r="X231" s="18">
        <f t="shared" si="334"/>
        <v>69991</v>
      </c>
      <c r="Y231" s="18"/>
      <c r="Z231" s="18"/>
      <c r="AA231" s="18"/>
      <c r="AB231" s="18">
        <f t="shared" si="320"/>
        <v>0</v>
      </c>
      <c r="AC231" s="18">
        <f t="shared" si="321"/>
        <v>42360.3</v>
      </c>
      <c r="AD231" s="18">
        <f t="shared" si="322"/>
        <v>69991</v>
      </c>
      <c r="AE231" s="18"/>
      <c r="AF231" s="31"/>
      <c r="AG231" s="22"/>
      <c r="AH231" s="2"/>
    </row>
    <row r="232" spans="1:34" s="10" customFormat="1" ht="47.25" x14ac:dyDescent="0.25">
      <c r="A232" s="9" t="s">
        <v>71</v>
      </c>
      <c r="B232" s="16"/>
      <c r="C232" s="9"/>
      <c r="D232" s="9"/>
      <c r="E232" s="15" t="s">
        <v>1051</v>
      </c>
      <c r="F232" s="17">
        <f>F233+F254</f>
        <v>590956.60000000009</v>
      </c>
      <c r="G232" s="17">
        <f>G233+G254</f>
        <v>674734.9</v>
      </c>
      <c r="H232" s="17">
        <f>H233+H254</f>
        <v>590682.19999999995</v>
      </c>
      <c r="I232" s="17">
        <f t="shared" ref="I232:K232" si="358">I233+I254</f>
        <v>11200</v>
      </c>
      <c r="J232" s="17">
        <f t="shared" si="358"/>
        <v>0</v>
      </c>
      <c r="K232" s="17">
        <f t="shared" si="358"/>
        <v>0</v>
      </c>
      <c r="L232" s="17">
        <f t="shared" si="324"/>
        <v>602156.60000000009</v>
      </c>
      <c r="M232" s="17">
        <f t="shared" si="325"/>
        <v>674734.9</v>
      </c>
      <c r="N232" s="17">
        <f t="shared" si="326"/>
        <v>590682.19999999995</v>
      </c>
      <c r="O232" s="17">
        <f t="shared" ref="O232:Q232" si="359">O233+O254</f>
        <v>1000</v>
      </c>
      <c r="P232" s="17">
        <f t="shared" si="359"/>
        <v>0</v>
      </c>
      <c r="Q232" s="17">
        <f t="shared" si="359"/>
        <v>0</v>
      </c>
      <c r="R232" s="17">
        <f t="shared" si="328"/>
        <v>603156.60000000009</v>
      </c>
      <c r="S232" s="17">
        <f t="shared" si="329"/>
        <v>674734.9</v>
      </c>
      <c r="T232" s="17">
        <f t="shared" si="330"/>
        <v>590682.19999999995</v>
      </c>
      <c r="U232" s="17">
        <f>U233+U254</f>
        <v>0</v>
      </c>
      <c r="V232" s="17">
        <f t="shared" si="332"/>
        <v>603156.60000000009</v>
      </c>
      <c r="W232" s="17">
        <f t="shared" si="333"/>
        <v>674734.9</v>
      </c>
      <c r="X232" s="17">
        <f t="shared" si="334"/>
        <v>590682.19999999995</v>
      </c>
      <c r="Y232" s="17">
        <f t="shared" ref="Y232:AA232" si="360">Y233+Y254</f>
        <v>3490.5</v>
      </c>
      <c r="Z232" s="17">
        <f t="shared" si="360"/>
        <v>0</v>
      </c>
      <c r="AA232" s="17">
        <f t="shared" si="360"/>
        <v>0</v>
      </c>
      <c r="AB232" s="17">
        <f t="shared" si="320"/>
        <v>606647.10000000009</v>
      </c>
      <c r="AC232" s="17">
        <f t="shared" si="321"/>
        <v>674734.9</v>
      </c>
      <c r="AD232" s="17">
        <f t="shared" si="322"/>
        <v>590682.19999999995</v>
      </c>
      <c r="AE232" s="17">
        <f>AE233+AE254</f>
        <v>0</v>
      </c>
      <c r="AF232" s="30"/>
      <c r="AG232" s="25"/>
    </row>
    <row r="233" spans="1:34" ht="47.25" x14ac:dyDescent="0.25">
      <c r="A233" s="36" t="s">
        <v>72</v>
      </c>
      <c r="B233" s="32"/>
      <c r="C233" s="36"/>
      <c r="D233" s="36"/>
      <c r="E233" s="14" t="s">
        <v>1052</v>
      </c>
      <c r="F233" s="18">
        <f>F234+F248</f>
        <v>233042.2</v>
      </c>
      <c r="G233" s="18">
        <f t="shared" ref="G233:H233" si="361">G234+G248</f>
        <v>233003.5</v>
      </c>
      <c r="H233" s="18">
        <f t="shared" si="361"/>
        <v>233003.5</v>
      </c>
      <c r="I233" s="18">
        <f>I234+I248+I240</f>
        <v>11200</v>
      </c>
      <c r="J233" s="18">
        <f t="shared" ref="J233:K233" si="362">J234+J248+J240</f>
        <v>0</v>
      </c>
      <c r="K233" s="18">
        <f t="shared" si="362"/>
        <v>0</v>
      </c>
      <c r="L233" s="18">
        <f t="shared" si="324"/>
        <v>244242.2</v>
      </c>
      <c r="M233" s="18">
        <f t="shared" si="325"/>
        <v>233003.5</v>
      </c>
      <c r="N233" s="18">
        <f t="shared" si="326"/>
        <v>233003.5</v>
      </c>
      <c r="O233" s="18">
        <f>O234+O248+O240+O244</f>
        <v>1000</v>
      </c>
      <c r="P233" s="18">
        <f t="shared" ref="P233:AE233" si="363">P234+P248+P240+P244</f>
        <v>0</v>
      </c>
      <c r="Q233" s="18">
        <f t="shared" si="363"/>
        <v>0</v>
      </c>
      <c r="R233" s="18">
        <f t="shared" si="328"/>
        <v>245242.2</v>
      </c>
      <c r="S233" s="18">
        <f t="shared" si="329"/>
        <v>233003.5</v>
      </c>
      <c r="T233" s="18">
        <f t="shared" si="330"/>
        <v>233003.5</v>
      </c>
      <c r="U233" s="18">
        <f t="shared" ref="U233" si="364">U234+U248+U240+U244</f>
        <v>0</v>
      </c>
      <c r="V233" s="18">
        <f t="shared" si="332"/>
        <v>245242.2</v>
      </c>
      <c r="W233" s="18">
        <f t="shared" si="333"/>
        <v>233003.5</v>
      </c>
      <c r="X233" s="18">
        <f t="shared" si="334"/>
        <v>233003.5</v>
      </c>
      <c r="Y233" s="18">
        <f t="shared" ref="Y233:AA233" si="365">Y234+Y248+Y240+Y244</f>
        <v>0</v>
      </c>
      <c r="Z233" s="18">
        <f t="shared" si="365"/>
        <v>0</v>
      </c>
      <c r="AA233" s="18">
        <f t="shared" si="365"/>
        <v>0</v>
      </c>
      <c r="AB233" s="18">
        <f t="shared" si="320"/>
        <v>245242.2</v>
      </c>
      <c r="AC233" s="18">
        <f t="shared" si="321"/>
        <v>233003.5</v>
      </c>
      <c r="AD233" s="18">
        <f t="shared" si="322"/>
        <v>233003.5</v>
      </c>
      <c r="AE233" s="18">
        <f t="shared" si="363"/>
        <v>0</v>
      </c>
      <c r="AF233" s="31"/>
      <c r="AG233" s="22"/>
      <c r="AH233" s="2"/>
    </row>
    <row r="234" spans="1:34" ht="47.25" x14ac:dyDescent="0.25">
      <c r="A234" s="36" t="s">
        <v>69</v>
      </c>
      <c r="B234" s="32"/>
      <c r="C234" s="36"/>
      <c r="D234" s="36"/>
      <c r="E234" s="14" t="s">
        <v>627</v>
      </c>
      <c r="F234" s="18">
        <f t="shared" ref="F234:K234" si="366">F235</f>
        <v>213042.2</v>
      </c>
      <c r="G234" s="18">
        <f t="shared" si="366"/>
        <v>213003.5</v>
      </c>
      <c r="H234" s="18">
        <f t="shared" si="366"/>
        <v>213003.5</v>
      </c>
      <c r="I234" s="18">
        <f t="shared" si="366"/>
        <v>0</v>
      </c>
      <c r="J234" s="18">
        <f t="shared" si="366"/>
        <v>0</v>
      </c>
      <c r="K234" s="18">
        <f t="shared" si="366"/>
        <v>0</v>
      </c>
      <c r="L234" s="18">
        <f t="shared" si="324"/>
        <v>213042.2</v>
      </c>
      <c r="M234" s="18">
        <f t="shared" si="325"/>
        <v>213003.5</v>
      </c>
      <c r="N234" s="18">
        <f t="shared" si="326"/>
        <v>213003.5</v>
      </c>
      <c r="O234" s="18">
        <f t="shared" ref="O234:Q234" si="367">O235</f>
        <v>0</v>
      </c>
      <c r="P234" s="18">
        <f t="shared" si="367"/>
        <v>0</v>
      </c>
      <c r="Q234" s="18">
        <f t="shared" si="367"/>
        <v>0</v>
      </c>
      <c r="R234" s="18">
        <f t="shared" si="328"/>
        <v>213042.2</v>
      </c>
      <c r="S234" s="18">
        <f t="shared" si="329"/>
        <v>213003.5</v>
      </c>
      <c r="T234" s="18">
        <f t="shared" si="330"/>
        <v>213003.5</v>
      </c>
      <c r="U234" s="18">
        <f t="shared" ref="U234:AE234" si="368">U235</f>
        <v>0</v>
      </c>
      <c r="V234" s="18">
        <f t="shared" si="332"/>
        <v>213042.2</v>
      </c>
      <c r="W234" s="18">
        <f t="shared" si="333"/>
        <v>213003.5</v>
      </c>
      <c r="X234" s="18">
        <f t="shared" si="334"/>
        <v>213003.5</v>
      </c>
      <c r="Y234" s="18">
        <f t="shared" si="368"/>
        <v>0</v>
      </c>
      <c r="Z234" s="18">
        <f t="shared" si="368"/>
        <v>0</v>
      </c>
      <c r="AA234" s="18">
        <f t="shared" si="368"/>
        <v>0</v>
      </c>
      <c r="AB234" s="18">
        <f t="shared" si="320"/>
        <v>213042.2</v>
      </c>
      <c r="AC234" s="18">
        <f t="shared" si="321"/>
        <v>213003.5</v>
      </c>
      <c r="AD234" s="18">
        <f t="shared" si="322"/>
        <v>213003.5</v>
      </c>
      <c r="AE234" s="18">
        <f t="shared" si="368"/>
        <v>0</v>
      </c>
      <c r="AF234" s="31"/>
      <c r="AG234" s="22"/>
      <c r="AH234" s="2"/>
    </row>
    <row r="235" spans="1:34" ht="47.25" x14ac:dyDescent="0.25">
      <c r="A235" s="36" t="s">
        <v>69</v>
      </c>
      <c r="B235" s="32">
        <v>600</v>
      </c>
      <c r="C235" s="36"/>
      <c r="D235" s="36"/>
      <c r="E235" s="14" t="s">
        <v>581</v>
      </c>
      <c r="F235" s="18">
        <f t="shared" ref="F235:K235" si="369">F236+F238</f>
        <v>213042.2</v>
      </c>
      <c r="G235" s="18">
        <f t="shared" si="369"/>
        <v>213003.5</v>
      </c>
      <c r="H235" s="18">
        <f t="shared" si="369"/>
        <v>213003.5</v>
      </c>
      <c r="I235" s="18">
        <f t="shared" si="369"/>
        <v>0</v>
      </c>
      <c r="J235" s="18">
        <f t="shared" si="369"/>
        <v>0</v>
      </c>
      <c r="K235" s="18">
        <f t="shared" si="369"/>
        <v>0</v>
      </c>
      <c r="L235" s="18">
        <f t="shared" si="324"/>
        <v>213042.2</v>
      </c>
      <c r="M235" s="18">
        <f t="shared" si="325"/>
        <v>213003.5</v>
      </c>
      <c r="N235" s="18">
        <f t="shared" si="326"/>
        <v>213003.5</v>
      </c>
      <c r="O235" s="18">
        <f t="shared" ref="O235:Q235" si="370">O236+O238</f>
        <v>0</v>
      </c>
      <c r="P235" s="18">
        <f t="shared" si="370"/>
        <v>0</v>
      </c>
      <c r="Q235" s="18">
        <f t="shared" si="370"/>
        <v>0</v>
      </c>
      <c r="R235" s="18">
        <f t="shared" si="328"/>
        <v>213042.2</v>
      </c>
      <c r="S235" s="18">
        <f t="shared" si="329"/>
        <v>213003.5</v>
      </c>
      <c r="T235" s="18">
        <f t="shared" si="330"/>
        <v>213003.5</v>
      </c>
      <c r="U235" s="18">
        <f t="shared" ref="U235:AE235" si="371">U236+U238</f>
        <v>0</v>
      </c>
      <c r="V235" s="18">
        <f t="shared" si="332"/>
        <v>213042.2</v>
      </c>
      <c r="W235" s="18">
        <f t="shared" si="333"/>
        <v>213003.5</v>
      </c>
      <c r="X235" s="18">
        <f t="shared" si="334"/>
        <v>213003.5</v>
      </c>
      <c r="Y235" s="18">
        <f t="shared" ref="Y235:AA235" si="372">Y236+Y238</f>
        <v>0</v>
      </c>
      <c r="Z235" s="18">
        <f t="shared" si="372"/>
        <v>0</v>
      </c>
      <c r="AA235" s="18">
        <f t="shared" si="372"/>
        <v>0</v>
      </c>
      <c r="AB235" s="18">
        <f t="shared" si="320"/>
        <v>213042.2</v>
      </c>
      <c r="AC235" s="18">
        <f t="shared" si="321"/>
        <v>213003.5</v>
      </c>
      <c r="AD235" s="18">
        <f t="shared" si="322"/>
        <v>213003.5</v>
      </c>
      <c r="AE235" s="18">
        <f t="shared" si="371"/>
        <v>0</v>
      </c>
      <c r="AF235" s="31"/>
      <c r="AG235" s="22"/>
      <c r="AH235" s="2"/>
    </row>
    <row r="236" spans="1:34" x14ac:dyDescent="0.25">
      <c r="A236" s="36" t="s">
        <v>69</v>
      </c>
      <c r="B236" s="32">
        <v>610</v>
      </c>
      <c r="C236" s="36"/>
      <c r="D236" s="36"/>
      <c r="E236" s="14" t="s">
        <v>595</v>
      </c>
      <c r="F236" s="18">
        <f t="shared" ref="F236:K236" si="373">F237</f>
        <v>47295.8</v>
      </c>
      <c r="G236" s="18">
        <f t="shared" si="373"/>
        <v>47293.7</v>
      </c>
      <c r="H236" s="18">
        <f t="shared" si="373"/>
        <v>47293.7</v>
      </c>
      <c r="I236" s="18">
        <f t="shared" si="373"/>
        <v>0</v>
      </c>
      <c r="J236" s="18">
        <f t="shared" si="373"/>
        <v>0</v>
      </c>
      <c r="K236" s="18">
        <f t="shared" si="373"/>
        <v>0</v>
      </c>
      <c r="L236" s="18">
        <f t="shared" si="324"/>
        <v>47295.8</v>
      </c>
      <c r="M236" s="18">
        <f t="shared" si="325"/>
        <v>47293.7</v>
      </c>
      <c r="N236" s="18">
        <f t="shared" si="326"/>
        <v>47293.7</v>
      </c>
      <c r="O236" s="18">
        <f t="shared" ref="O236:Q236" si="374">O237</f>
        <v>0</v>
      </c>
      <c r="P236" s="18">
        <f t="shared" si="374"/>
        <v>0</v>
      </c>
      <c r="Q236" s="18">
        <f t="shared" si="374"/>
        <v>0</v>
      </c>
      <c r="R236" s="18">
        <f t="shared" si="328"/>
        <v>47295.8</v>
      </c>
      <c r="S236" s="18">
        <f t="shared" si="329"/>
        <v>47293.7</v>
      </c>
      <c r="T236" s="18">
        <f t="shared" si="330"/>
        <v>47293.7</v>
      </c>
      <c r="U236" s="18">
        <f t="shared" ref="U236:AE236" si="375">U237</f>
        <v>0</v>
      </c>
      <c r="V236" s="18">
        <f t="shared" si="332"/>
        <v>47295.8</v>
      </c>
      <c r="W236" s="18">
        <f t="shared" si="333"/>
        <v>47293.7</v>
      </c>
      <c r="X236" s="18">
        <f t="shared" si="334"/>
        <v>47293.7</v>
      </c>
      <c r="Y236" s="18">
        <f t="shared" si="375"/>
        <v>0</v>
      </c>
      <c r="Z236" s="18">
        <f t="shared" si="375"/>
        <v>0</v>
      </c>
      <c r="AA236" s="18">
        <f t="shared" si="375"/>
        <v>0</v>
      </c>
      <c r="AB236" s="18">
        <f t="shared" si="320"/>
        <v>47295.8</v>
      </c>
      <c r="AC236" s="18">
        <f t="shared" si="321"/>
        <v>47293.7</v>
      </c>
      <c r="AD236" s="18">
        <f t="shared" si="322"/>
        <v>47293.7</v>
      </c>
      <c r="AE236" s="18">
        <f t="shared" si="375"/>
        <v>0</v>
      </c>
      <c r="AF236" s="31"/>
      <c r="AG236" s="22"/>
      <c r="AH236" s="2"/>
    </row>
    <row r="237" spans="1:34" x14ac:dyDescent="0.25">
      <c r="A237" s="36" t="s">
        <v>69</v>
      </c>
      <c r="B237" s="32">
        <v>610</v>
      </c>
      <c r="C237" s="36" t="s">
        <v>24</v>
      </c>
      <c r="D237" s="36" t="s">
        <v>5</v>
      </c>
      <c r="E237" s="14" t="s">
        <v>563</v>
      </c>
      <c r="F237" s="18">
        <v>47295.8</v>
      </c>
      <c r="G237" s="18">
        <v>47293.7</v>
      </c>
      <c r="H237" s="18">
        <v>47293.7</v>
      </c>
      <c r="I237" s="18"/>
      <c r="J237" s="18"/>
      <c r="K237" s="18"/>
      <c r="L237" s="18">
        <f t="shared" si="324"/>
        <v>47295.8</v>
      </c>
      <c r="M237" s="18">
        <f t="shared" si="325"/>
        <v>47293.7</v>
      </c>
      <c r="N237" s="18">
        <f t="shared" si="326"/>
        <v>47293.7</v>
      </c>
      <c r="O237" s="18"/>
      <c r="P237" s="18"/>
      <c r="Q237" s="18"/>
      <c r="R237" s="18">
        <f t="shared" si="328"/>
        <v>47295.8</v>
      </c>
      <c r="S237" s="18">
        <f t="shared" si="329"/>
        <v>47293.7</v>
      </c>
      <c r="T237" s="18">
        <f t="shared" si="330"/>
        <v>47293.7</v>
      </c>
      <c r="U237" s="18"/>
      <c r="V237" s="18">
        <f t="shared" si="332"/>
        <v>47295.8</v>
      </c>
      <c r="W237" s="18">
        <f t="shared" si="333"/>
        <v>47293.7</v>
      </c>
      <c r="X237" s="18">
        <f t="shared" si="334"/>
        <v>47293.7</v>
      </c>
      <c r="Y237" s="18"/>
      <c r="Z237" s="18"/>
      <c r="AA237" s="18"/>
      <c r="AB237" s="18">
        <f t="shared" si="320"/>
        <v>47295.8</v>
      </c>
      <c r="AC237" s="18">
        <f t="shared" si="321"/>
        <v>47293.7</v>
      </c>
      <c r="AD237" s="18">
        <f t="shared" si="322"/>
        <v>47293.7</v>
      </c>
      <c r="AE237" s="18"/>
      <c r="AF237" s="31"/>
      <c r="AG237" s="22"/>
      <c r="AH237" s="2"/>
    </row>
    <row r="238" spans="1:34" x14ac:dyDescent="0.25">
      <c r="A238" s="36" t="s">
        <v>69</v>
      </c>
      <c r="B238" s="32">
        <v>620</v>
      </c>
      <c r="C238" s="36"/>
      <c r="D238" s="36"/>
      <c r="E238" s="14" t="s">
        <v>596</v>
      </c>
      <c r="F238" s="18">
        <f t="shared" ref="F238:K238" si="376">F239</f>
        <v>165746.4</v>
      </c>
      <c r="G238" s="18">
        <f t="shared" si="376"/>
        <v>165709.79999999999</v>
      </c>
      <c r="H238" s="18">
        <f t="shared" si="376"/>
        <v>165709.79999999999</v>
      </c>
      <c r="I238" s="18">
        <f t="shared" si="376"/>
        <v>0</v>
      </c>
      <c r="J238" s="18">
        <f t="shared" si="376"/>
        <v>0</v>
      </c>
      <c r="K238" s="18">
        <f t="shared" si="376"/>
        <v>0</v>
      </c>
      <c r="L238" s="18">
        <f t="shared" si="324"/>
        <v>165746.4</v>
      </c>
      <c r="M238" s="18">
        <f t="shared" si="325"/>
        <v>165709.79999999999</v>
      </c>
      <c r="N238" s="18">
        <f t="shared" si="326"/>
        <v>165709.79999999999</v>
      </c>
      <c r="O238" s="18">
        <f t="shared" ref="O238:Q238" si="377">O239</f>
        <v>0</v>
      </c>
      <c r="P238" s="18">
        <f t="shared" si="377"/>
        <v>0</v>
      </c>
      <c r="Q238" s="18">
        <f t="shared" si="377"/>
        <v>0</v>
      </c>
      <c r="R238" s="18">
        <f t="shared" si="328"/>
        <v>165746.4</v>
      </c>
      <c r="S238" s="18">
        <f t="shared" si="329"/>
        <v>165709.79999999999</v>
      </c>
      <c r="T238" s="18">
        <f t="shared" si="330"/>
        <v>165709.79999999999</v>
      </c>
      <c r="U238" s="18">
        <f t="shared" ref="U238:AE238" si="378">U239</f>
        <v>0</v>
      </c>
      <c r="V238" s="18">
        <f t="shared" si="332"/>
        <v>165746.4</v>
      </c>
      <c r="W238" s="18">
        <f t="shared" si="333"/>
        <v>165709.79999999999</v>
      </c>
      <c r="X238" s="18">
        <f t="shared" si="334"/>
        <v>165709.79999999999</v>
      </c>
      <c r="Y238" s="18">
        <f t="shared" si="378"/>
        <v>0</v>
      </c>
      <c r="Z238" s="18">
        <f t="shared" si="378"/>
        <v>0</v>
      </c>
      <c r="AA238" s="18">
        <f t="shared" si="378"/>
        <v>0</v>
      </c>
      <c r="AB238" s="18">
        <f t="shared" si="320"/>
        <v>165746.4</v>
      </c>
      <c r="AC238" s="18">
        <f t="shared" si="321"/>
        <v>165709.79999999999</v>
      </c>
      <c r="AD238" s="18">
        <f t="shared" si="322"/>
        <v>165709.79999999999</v>
      </c>
      <c r="AE238" s="18">
        <f t="shared" si="378"/>
        <v>0</v>
      </c>
      <c r="AF238" s="31"/>
      <c r="AG238" s="22"/>
      <c r="AH238" s="2"/>
    </row>
    <row r="239" spans="1:34" x14ac:dyDescent="0.25">
      <c r="A239" s="36" t="s">
        <v>69</v>
      </c>
      <c r="B239" s="32">
        <v>620</v>
      </c>
      <c r="C239" s="36" t="s">
        <v>24</v>
      </c>
      <c r="D239" s="36" t="s">
        <v>5</v>
      </c>
      <c r="E239" s="14" t="s">
        <v>563</v>
      </c>
      <c r="F239" s="18">
        <v>165746.4</v>
      </c>
      <c r="G239" s="18">
        <v>165709.79999999999</v>
      </c>
      <c r="H239" s="18">
        <v>165709.79999999999</v>
      </c>
      <c r="I239" s="18"/>
      <c r="J239" s="18"/>
      <c r="K239" s="18"/>
      <c r="L239" s="18">
        <f t="shared" si="324"/>
        <v>165746.4</v>
      </c>
      <c r="M239" s="18">
        <f t="shared" si="325"/>
        <v>165709.79999999999</v>
      </c>
      <c r="N239" s="18">
        <f t="shared" si="326"/>
        <v>165709.79999999999</v>
      </c>
      <c r="O239" s="18"/>
      <c r="P239" s="18"/>
      <c r="Q239" s="18"/>
      <c r="R239" s="18">
        <f t="shared" si="328"/>
        <v>165746.4</v>
      </c>
      <c r="S239" s="18">
        <f t="shared" si="329"/>
        <v>165709.79999999999</v>
      </c>
      <c r="T239" s="18">
        <f t="shared" si="330"/>
        <v>165709.79999999999</v>
      </c>
      <c r="U239" s="18"/>
      <c r="V239" s="18">
        <f t="shared" si="332"/>
        <v>165746.4</v>
      </c>
      <c r="W239" s="18">
        <f t="shared" si="333"/>
        <v>165709.79999999999</v>
      </c>
      <c r="X239" s="18">
        <f t="shared" si="334"/>
        <v>165709.79999999999</v>
      </c>
      <c r="Y239" s="18"/>
      <c r="Z239" s="18"/>
      <c r="AA239" s="18"/>
      <c r="AB239" s="18">
        <f t="shared" si="320"/>
        <v>165746.4</v>
      </c>
      <c r="AC239" s="18">
        <f t="shared" si="321"/>
        <v>165709.79999999999</v>
      </c>
      <c r="AD239" s="18">
        <f t="shared" si="322"/>
        <v>165709.79999999999</v>
      </c>
      <c r="AE239" s="18"/>
      <c r="AF239" s="31"/>
      <c r="AG239" s="22"/>
      <c r="AH239" s="2"/>
    </row>
    <row r="240" spans="1:34" ht="47.25" x14ac:dyDescent="0.25">
      <c r="A240" s="36" t="s">
        <v>1315</v>
      </c>
      <c r="B240" s="32"/>
      <c r="C240" s="36"/>
      <c r="D240" s="36"/>
      <c r="E240" s="14" t="s">
        <v>1316</v>
      </c>
      <c r="F240" s="18"/>
      <c r="G240" s="18"/>
      <c r="H240" s="18"/>
      <c r="I240" s="18">
        <f>I241</f>
        <v>10000</v>
      </c>
      <c r="J240" s="18">
        <f t="shared" ref="J240:AE242" si="379">J241</f>
        <v>0</v>
      </c>
      <c r="K240" s="18">
        <f t="shared" si="379"/>
        <v>0</v>
      </c>
      <c r="L240" s="18">
        <f t="shared" si="324"/>
        <v>10000</v>
      </c>
      <c r="M240" s="18">
        <f t="shared" si="325"/>
        <v>0</v>
      </c>
      <c r="N240" s="18">
        <f t="shared" si="326"/>
        <v>0</v>
      </c>
      <c r="O240" s="18">
        <f t="shared" si="379"/>
        <v>0</v>
      </c>
      <c r="P240" s="18">
        <f t="shared" si="379"/>
        <v>0</v>
      </c>
      <c r="Q240" s="18">
        <f t="shared" si="379"/>
        <v>0</v>
      </c>
      <c r="R240" s="18">
        <f t="shared" si="328"/>
        <v>10000</v>
      </c>
      <c r="S240" s="18">
        <f t="shared" si="329"/>
        <v>0</v>
      </c>
      <c r="T240" s="18">
        <f t="shared" si="330"/>
        <v>0</v>
      </c>
      <c r="U240" s="18">
        <f t="shared" si="379"/>
        <v>0</v>
      </c>
      <c r="V240" s="18">
        <f t="shared" si="332"/>
        <v>10000</v>
      </c>
      <c r="W240" s="18">
        <f t="shared" si="333"/>
        <v>0</v>
      </c>
      <c r="X240" s="18">
        <f t="shared" si="334"/>
        <v>0</v>
      </c>
      <c r="Y240" s="18">
        <f t="shared" si="379"/>
        <v>0</v>
      </c>
      <c r="Z240" s="18">
        <f t="shared" si="379"/>
        <v>0</v>
      </c>
      <c r="AA240" s="18">
        <f t="shared" si="379"/>
        <v>0</v>
      </c>
      <c r="AB240" s="18">
        <f t="shared" si="320"/>
        <v>10000</v>
      </c>
      <c r="AC240" s="18">
        <f t="shared" si="321"/>
        <v>0</v>
      </c>
      <c r="AD240" s="18">
        <f t="shared" si="322"/>
        <v>0</v>
      </c>
      <c r="AE240" s="18">
        <f t="shared" si="379"/>
        <v>0</v>
      </c>
      <c r="AF240" s="31"/>
      <c r="AG240" s="22"/>
      <c r="AH240" s="2"/>
    </row>
    <row r="241" spans="1:34" ht="47.25" x14ac:dyDescent="0.25">
      <c r="A241" s="36" t="s">
        <v>1315</v>
      </c>
      <c r="B241" s="32">
        <v>600</v>
      </c>
      <c r="C241" s="36"/>
      <c r="D241" s="36"/>
      <c r="E241" s="14" t="s">
        <v>581</v>
      </c>
      <c r="F241" s="18"/>
      <c r="G241" s="18"/>
      <c r="H241" s="18"/>
      <c r="I241" s="18">
        <f>I242</f>
        <v>10000</v>
      </c>
      <c r="J241" s="18">
        <f t="shared" si="379"/>
        <v>0</v>
      </c>
      <c r="K241" s="18">
        <f t="shared" si="379"/>
        <v>0</v>
      </c>
      <c r="L241" s="18">
        <f t="shared" si="324"/>
        <v>10000</v>
      </c>
      <c r="M241" s="18">
        <f t="shared" si="325"/>
        <v>0</v>
      </c>
      <c r="N241" s="18">
        <f t="shared" si="326"/>
        <v>0</v>
      </c>
      <c r="O241" s="18">
        <f t="shared" si="379"/>
        <v>0</v>
      </c>
      <c r="P241" s="18">
        <f t="shared" si="379"/>
        <v>0</v>
      </c>
      <c r="Q241" s="18">
        <f t="shared" si="379"/>
        <v>0</v>
      </c>
      <c r="R241" s="18">
        <f t="shared" si="328"/>
        <v>10000</v>
      </c>
      <c r="S241" s="18">
        <f t="shared" si="329"/>
        <v>0</v>
      </c>
      <c r="T241" s="18">
        <f t="shared" si="330"/>
        <v>0</v>
      </c>
      <c r="U241" s="18">
        <f t="shared" si="379"/>
        <v>0</v>
      </c>
      <c r="V241" s="18">
        <f t="shared" si="332"/>
        <v>10000</v>
      </c>
      <c r="W241" s="18">
        <f t="shared" si="333"/>
        <v>0</v>
      </c>
      <c r="X241" s="18">
        <f t="shared" si="334"/>
        <v>0</v>
      </c>
      <c r="Y241" s="18">
        <f t="shared" si="379"/>
        <v>0</v>
      </c>
      <c r="Z241" s="18">
        <f t="shared" si="379"/>
        <v>0</v>
      </c>
      <c r="AA241" s="18">
        <f t="shared" si="379"/>
        <v>0</v>
      </c>
      <c r="AB241" s="18">
        <f t="shared" si="320"/>
        <v>10000</v>
      </c>
      <c r="AC241" s="18">
        <f t="shared" si="321"/>
        <v>0</v>
      </c>
      <c r="AD241" s="18">
        <f t="shared" si="322"/>
        <v>0</v>
      </c>
      <c r="AE241" s="18">
        <f t="shared" si="379"/>
        <v>0</v>
      </c>
      <c r="AF241" s="31"/>
      <c r="AG241" s="22"/>
      <c r="AH241" s="2"/>
    </row>
    <row r="242" spans="1:34" x14ac:dyDescent="0.25">
      <c r="A242" s="36" t="s">
        <v>1315</v>
      </c>
      <c r="B242" s="32">
        <v>620</v>
      </c>
      <c r="C242" s="36"/>
      <c r="D242" s="36"/>
      <c r="E242" s="14" t="s">
        <v>596</v>
      </c>
      <c r="F242" s="18"/>
      <c r="G242" s="18"/>
      <c r="H242" s="18"/>
      <c r="I242" s="18">
        <f>I243</f>
        <v>10000</v>
      </c>
      <c r="J242" s="18">
        <f t="shared" si="379"/>
        <v>0</v>
      </c>
      <c r="K242" s="18">
        <f t="shared" si="379"/>
        <v>0</v>
      </c>
      <c r="L242" s="18">
        <f t="shared" si="324"/>
        <v>10000</v>
      </c>
      <c r="M242" s="18">
        <f t="shared" si="325"/>
        <v>0</v>
      </c>
      <c r="N242" s="18">
        <f t="shared" si="326"/>
        <v>0</v>
      </c>
      <c r="O242" s="18">
        <f t="shared" si="379"/>
        <v>0</v>
      </c>
      <c r="P242" s="18">
        <f t="shared" si="379"/>
        <v>0</v>
      </c>
      <c r="Q242" s="18">
        <f t="shared" si="379"/>
        <v>0</v>
      </c>
      <c r="R242" s="18">
        <f t="shared" si="328"/>
        <v>10000</v>
      </c>
      <c r="S242" s="18">
        <f t="shared" si="329"/>
        <v>0</v>
      </c>
      <c r="T242" s="18">
        <f t="shared" si="330"/>
        <v>0</v>
      </c>
      <c r="U242" s="18">
        <f t="shared" si="379"/>
        <v>0</v>
      </c>
      <c r="V242" s="18">
        <f t="shared" si="332"/>
        <v>10000</v>
      </c>
      <c r="W242" s="18">
        <f t="shared" si="333"/>
        <v>0</v>
      </c>
      <c r="X242" s="18">
        <f t="shared" si="334"/>
        <v>0</v>
      </c>
      <c r="Y242" s="18">
        <f t="shared" si="379"/>
        <v>0</v>
      </c>
      <c r="Z242" s="18">
        <f t="shared" si="379"/>
        <v>0</v>
      </c>
      <c r="AA242" s="18">
        <f t="shared" si="379"/>
        <v>0</v>
      </c>
      <c r="AB242" s="18">
        <f t="shared" si="320"/>
        <v>10000</v>
      </c>
      <c r="AC242" s="18">
        <f t="shared" si="321"/>
        <v>0</v>
      </c>
      <c r="AD242" s="18">
        <f t="shared" si="322"/>
        <v>0</v>
      </c>
      <c r="AE242" s="18">
        <f t="shared" si="379"/>
        <v>0</v>
      </c>
      <c r="AF242" s="31"/>
      <c r="AG242" s="22"/>
      <c r="AH242" s="2"/>
    </row>
    <row r="243" spans="1:34" x14ac:dyDescent="0.25">
      <c r="A243" s="36" t="s">
        <v>1315</v>
      </c>
      <c r="B243" s="32">
        <v>620</v>
      </c>
      <c r="C243" s="36" t="s">
        <v>24</v>
      </c>
      <c r="D243" s="36" t="s">
        <v>5</v>
      </c>
      <c r="E243" s="14" t="s">
        <v>563</v>
      </c>
      <c r="F243" s="18"/>
      <c r="G243" s="18"/>
      <c r="H243" s="18"/>
      <c r="I243" s="18">
        <v>10000</v>
      </c>
      <c r="J243" s="18"/>
      <c r="K243" s="18"/>
      <c r="L243" s="18">
        <f t="shared" si="324"/>
        <v>10000</v>
      </c>
      <c r="M243" s="18">
        <f t="shared" si="325"/>
        <v>0</v>
      </c>
      <c r="N243" s="18">
        <f t="shared" si="326"/>
        <v>0</v>
      </c>
      <c r="O243" s="18"/>
      <c r="P243" s="18"/>
      <c r="Q243" s="18"/>
      <c r="R243" s="18">
        <f t="shared" si="328"/>
        <v>10000</v>
      </c>
      <c r="S243" s="18">
        <f t="shared" si="329"/>
        <v>0</v>
      </c>
      <c r="T243" s="18">
        <f t="shared" si="330"/>
        <v>0</v>
      </c>
      <c r="U243" s="18"/>
      <c r="V243" s="18">
        <f t="shared" si="332"/>
        <v>10000</v>
      </c>
      <c r="W243" s="18">
        <f t="shared" si="333"/>
        <v>0</v>
      </c>
      <c r="X243" s="18">
        <f t="shared" si="334"/>
        <v>0</v>
      </c>
      <c r="Y243" s="18"/>
      <c r="Z243" s="18"/>
      <c r="AA243" s="18"/>
      <c r="AB243" s="18">
        <f t="shared" si="320"/>
        <v>10000</v>
      </c>
      <c r="AC243" s="18">
        <f t="shared" si="321"/>
        <v>0</v>
      </c>
      <c r="AD243" s="18">
        <f t="shared" si="322"/>
        <v>0</v>
      </c>
      <c r="AE243" s="18"/>
      <c r="AF243" s="31"/>
      <c r="AG243" s="22" t="s">
        <v>1317</v>
      </c>
      <c r="AH243" s="2"/>
    </row>
    <row r="244" spans="1:34" ht="47.25" x14ac:dyDescent="0.25">
      <c r="A244" s="36" t="s">
        <v>1405</v>
      </c>
      <c r="B244" s="32"/>
      <c r="C244" s="36"/>
      <c r="D244" s="36"/>
      <c r="E244" s="14" t="s">
        <v>1406</v>
      </c>
      <c r="F244" s="18"/>
      <c r="G244" s="18"/>
      <c r="H244" s="18"/>
      <c r="I244" s="18"/>
      <c r="J244" s="18"/>
      <c r="K244" s="18"/>
      <c r="L244" s="18"/>
      <c r="M244" s="18"/>
      <c r="N244" s="18"/>
      <c r="O244" s="18">
        <f>O245</f>
        <v>1000</v>
      </c>
      <c r="P244" s="18">
        <f t="shared" ref="P244:AE246" si="380">P245</f>
        <v>0</v>
      </c>
      <c r="Q244" s="18">
        <f t="shared" si="380"/>
        <v>0</v>
      </c>
      <c r="R244" s="18">
        <f t="shared" si="328"/>
        <v>1000</v>
      </c>
      <c r="S244" s="18">
        <f t="shared" si="329"/>
        <v>0</v>
      </c>
      <c r="T244" s="18">
        <f t="shared" si="330"/>
        <v>0</v>
      </c>
      <c r="U244" s="18">
        <f t="shared" si="380"/>
        <v>0</v>
      </c>
      <c r="V244" s="18">
        <f t="shared" si="332"/>
        <v>1000</v>
      </c>
      <c r="W244" s="18">
        <f t="shared" si="333"/>
        <v>0</v>
      </c>
      <c r="X244" s="18">
        <f t="shared" si="334"/>
        <v>0</v>
      </c>
      <c r="Y244" s="18">
        <f t="shared" si="380"/>
        <v>0</v>
      </c>
      <c r="Z244" s="18">
        <f t="shared" si="380"/>
        <v>0</v>
      </c>
      <c r="AA244" s="18">
        <f t="shared" si="380"/>
        <v>0</v>
      </c>
      <c r="AB244" s="18">
        <f t="shared" si="320"/>
        <v>1000</v>
      </c>
      <c r="AC244" s="18">
        <f t="shared" si="321"/>
        <v>0</v>
      </c>
      <c r="AD244" s="18">
        <f t="shared" si="322"/>
        <v>0</v>
      </c>
      <c r="AE244" s="18">
        <f t="shared" si="380"/>
        <v>0</v>
      </c>
      <c r="AF244" s="31"/>
      <c r="AG244" s="22"/>
      <c r="AH244" s="2"/>
    </row>
    <row r="245" spans="1:34" ht="47.25" x14ac:dyDescent="0.25">
      <c r="A245" s="36" t="s">
        <v>1405</v>
      </c>
      <c r="B245" s="32">
        <v>600</v>
      </c>
      <c r="C245" s="36"/>
      <c r="D245" s="36"/>
      <c r="E245" s="14" t="s">
        <v>581</v>
      </c>
      <c r="F245" s="18"/>
      <c r="G245" s="18"/>
      <c r="H245" s="18"/>
      <c r="I245" s="18"/>
      <c r="J245" s="18"/>
      <c r="K245" s="18"/>
      <c r="L245" s="18"/>
      <c r="M245" s="18"/>
      <c r="N245" s="18"/>
      <c r="O245" s="18">
        <f>O246</f>
        <v>1000</v>
      </c>
      <c r="P245" s="18">
        <f t="shared" si="380"/>
        <v>0</v>
      </c>
      <c r="Q245" s="18">
        <f t="shared" si="380"/>
        <v>0</v>
      </c>
      <c r="R245" s="18">
        <f t="shared" si="328"/>
        <v>1000</v>
      </c>
      <c r="S245" s="18">
        <f t="shared" si="329"/>
        <v>0</v>
      </c>
      <c r="T245" s="18">
        <f t="shared" si="330"/>
        <v>0</v>
      </c>
      <c r="U245" s="18">
        <f t="shared" si="380"/>
        <v>0</v>
      </c>
      <c r="V245" s="18">
        <f t="shared" si="332"/>
        <v>1000</v>
      </c>
      <c r="W245" s="18">
        <f t="shared" si="333"/>
        <v>0</v>
      </c>
      <c r="X245" s="18">
        <f t="shared" si="334"/>
        <v>0</v>
      </c>
      <c r="Y245" s="18">
        <f t="shared" si="380"/>
        <v>0</v>
      </c>
      <c r="Z245" s="18">
        <f t="shared" si="380"/>
        <v>0</v>
      </c>
      <c r="AA245" s="18">
        <f t="shared" si="380"/>
        <v>0</v>
      </c>
      <c r="AB245" s="18">
        <f t="shared" si="320"/>
        <v>1000</v>
      </c>
      <c r="AC245" s="18">
        <f t="shared" si="321"/>
        <v>0</v>
      </c>
      <c r="AD245" s="18">
        <f t="shared" si="322"/>
        <v>0</v>
      </c>
      <c r="AE245" s="18">
        <f t="shared" si="380"/>
        <v>0</v>
      </c>
      <c r="AF245" s="31"/>
      <c r="AG245" s="22"/>
      <c r="AH245" s="2"/>
    </row>
    <row r="246" spans="1:34" x14ac:dyDescent="0.25">
      <c r="A246" s="36" t="s">
        <v>1405</v>
      </c>
      <c r="B246" s="32">
        <v>620</v>
      </c>
      <c r="C246" s="36"/>
      <c r="D246" s="36"/>
      <c r="E246" s="14" t="s">
        <v>596</v>
      </c>
      <c r="F246" s="18"/>
      <c r="G246" s="18"/>
      <c r="H246" s="18"/>
      <c r="I246" s="18"/>
      <c r="J246" s="18"/>
      <c r="K246" s="18"/>
      <c r="L246" s="18"/>
      <c r="M246" s="18"/>
      <c r="N246" s="18"/>
      <c r="O246" s="18">
        <f>O247</f>
        <v>1000</v>
      </c>
      <c r="P246" s="18">
        <f t="shared" si="380"/>
        <v>0</v>
      </c>
      <c r="Q246" s="18">
        <f t="shared" si="380"/>
        <v>0</v>
      </c>
      <c r="R246" s="18">
        <f t="shared" si="328"/>
        <v>1000</v>
      </c>
      <c r="S246" s="18">
        <f t="shared" si="329"/>
        <v>0</v>
      </c>
      <c r="T246" s="18">
        <f t="shared" si="330"/>
        <v>0</v>
      </c>
      <c r="U246" s="18">
        <f t="shared" si="380"/>
        <v>0</v>
      </c>
      <c r="V246" s="18">
        <f t="shared" si="332"/>
        <v>1000</v>
      </c>
      <c r="W246" s="18">
        <f t="shared" si="333"/>
        <v>0</v>
      </c>
      <c r="X246" s="18">
        <f t="shared" si="334"/>
        <v>0</v>
      </c>
      <c r="Y246" s="18">
        <f t="shared" si="380"/>
        <v>0</v>
      </c>
      <c r="Z246" s="18">
        <f t="shared" si="380"/>
        <v>0</v>
      </c>
      <c r="AA246" s="18">
        <f t="shared" si="380"/>
        <v>0</v>
      </c>
      <c r="AB246" s="18">
        <f t="shared" si="320"/>
        <v>1000</v>
      </c>
      <c r="AC246" s="18">
        <f t="shared" si="321"/>
        <v>0</v>
      </c>
      <c r="AD246" s="18">
        <f t="shared" si="322"/>
        <v>0</v>
      </c>
      <c r="AE246" s="18">
        <f t="shared" si="380"/>
        <v>0</v>
      </c>
      <c r="AF246" s="31"/>
      <c r="AG246" s="22"/>
      <c r="AH246" s="2"/>
    </row>
    <row r="247" spans="1:34" x14ac:dyDescent="0.25">
      <c r="A247" s="36" t="s">
        <v>1405</v>
      </c>
      <c r="B247" s="32">
        <v>620</v>
      </c>
      <c r="C247" s="36" t="s">
        <v>24</v>
      </c>
      <c r="D247" s="36" t="s">
        <v>5</v>
      </c>
      <c r="E247" s="14" t="s">
        <v>563</v>
      </c>
      <c r="F247" s="18"/>
      <c r="G247" s="18"/>
      <c r="H247" s="18"/>
      <c r="I247" s="18"/>
      <c r="J247" s="18"/>
      <c r="K247" s="18"/>
      <c r="L247" s="18"/>
      <c r="M247" s="18"/>
      <c r="N247" s="18"/>
      <c r="O247" s="18">
        <v>1000</v>
      </c>
      <c r="P247" s="18"/>
      <c r="Q247" s="18"/>
      <c r="R247" s="18">
        <f t="shared" si="328"/>
        <v>1000</v>
      </c>
      <c r="S247" s="18">
        <f t="shared" si="329"/>
        <v>0</v>
      </c>
      <c r="T247" s="18">
        <f t="shared" si="330"/>
        <v>0</v>
      </c>
      <c r="U247" s="18"/>
      <c r="V247" s="18">
        <f t="shared" si="332"/>
        <v>1000</v>
      </c>
      <c r="W247" s="18">
        <f t="shared" si="333"/>
        <v>0</v>
      </c>
      <c r="X247" s="18">
        <f t="shared" si="334"/>
        <v>0</v>
      </c>
      <c r="Y247" s="18"/>
      <c r="Z247" s="18"/>
      <c r="AA247" s="18"/>
      <c r="AB247" s="18">
        <f t="shared" si="320"/>
        <v>1000</v>
      </c>
      <c r="AC247" s="18">
        <f t="shared" si="321"/>
        <v>0</v>
      </c>
      <c r="AD247" s="18">
        <f t="shared" si="322"/>
        <v>0</v>
      </c>
      <c r="AE247" s="18"/>
      <c r="AF247" s="31"/>
      <c r="AG247" s="22"/>
      <c r="AH247" s="2"/>
    </row>
    <row r="248" spans="1:34" ht="47.25" x14ac:dyDescent="0.25">
      <c r="A248" s="36" t="s">
        <v>70</v>
      </c>
      <c r="B248" s="32"/>
      <c r="C248" s="36"/>
      <c r="D248" s="36"/>
      <c r="E248" s="14" t="s">
        <v>652</v>
      </c>
      <c r="F248" s="18">
        <f t="shared" ref="F248:K248" si="381">F249</f>
        <v>20000</v>
      </c>
      <c r="G248" s="18">
        <f t="shared" si="381"/>
        <v>20000</v>
      </c>
      <c r="H248" s="18">
        <f t="shared" si="381"/>
        <v>20000</v>
      </c>
      <c r="I248" s="18">
        <f t="shared" si="381"/>
        <v>1200</v>
      </c>
      <c r="J248" s="18">
        <f t="shared" si="381"/>
        <v>0</v>
      </c>
      <c r="K248" s="18">
        <f t="shared" si="381"/>
        <v>0</v>
      </c>
      <c r="L248" s="18">
        <f t="shared" si="324"/>
        <v>21200</v>
      </c>
      <c r="M248" s="18">
        <f t="shared" si="325"/>
        <v>20000</v>
      </c>
      <c r="N248" s="18">
        <f t="shared" si="326"/>
        <v>20000</v>
      </c>
      <c r="O248" s="18">
        <f t="shared" ref="O248:Q248" si="382">O249</f>
        <v>0</v>
      </c>
      <c r="P248" s="18">
        <f t="shared" si="382"/>
        <v>0</v>
      </c>
      <c r="Q248" s="18">
        <f t="shared" si="382"/>
        <v>0</v>
      </c>
      <c r="R248" s="18">
        <f t="shared" si="328"/>
        <v>21200</v>
      </c>
      <c r="S248" s="18">
        <f t="shared" si="329"/>
        <v>20000</v>
      </c>
      <c r="T248" s="18">
        <f t="shared" si="330"/>
        <v>20000</v>
      </c>
      <c r="U248" s="18">
        <f t="shared" ref="U248:AE248" si="383">U249</f>
        <v>0</v>
      </c>
      <c r="V248" s="18">
        <f t="shared" si="332"/>
        <v>21200</v>
      </c>
      <c r="W248" s="18">
        <f t="shared" si="333"/>
        <v>20000</v>
      </c>
      <c r="X248" s="18">
        <f t="shared" si="334"/>
        <v>20000</v>
      </c>
      <c r="Y248" s="18">
        <f t="shared" si="383"/>
        <v>0</v>
      </c>
      <c r="Z248" s="18">
        <f t="shared" si="383"/>
        <v>0</v>
      </c>
      <c r="AA248" s="18">
        <f t="shared" si="383"/>
        <v>0</v>
      </c>
      <c r="AB248" s="18">
        <f t="shared" si="320"/>
        <v>21200</v>
      </c>
      <c r="AC248" s="18">
        <f t="shared" si="321"/>
        <v>20000</v>
      </c>
      <c r="AD248" s="18">
        <f t="shared" si="322"/>
        <v>20000</v>
      </c>
      <c r="AE248" s="18">
        <f t="shared" si="383"/>
        <v>0</v>
      </c>
      <c r="AF248" s="31"/>
      <c r="AG248" s="22"/>
      <c r="AH248" s="2"/>
    </row>
    <row r="249" spans="1:34" ht="47.25" x14ac:dyDescent="0.25">
      <c r="A249" s="36" t="s">
        <v>70</v>
      </c>
      <c r="B249" s="32">
        <v>600</v>
      </c>
      <c r="C249" s="36"/>
      <c r="D249" s="36"/>
      <c r="E249" s="14" t="s">
        <v>581</v>
      </c>
      <c r="F249" s="18">
        <f t="shared" ref="F249:K249" si="384">F250+F252</f>
        <v>20000</v>
      </c>
      <c r="G249" s="18">
        <f t="shared" si="384"/>
        <v>20000</v>
      </c>
      <c r="H249" s="18">
        <f t="shared" si="384"/>
        <v>20000</v>
      </c>
      <c r="I249" s="18">
        <f t="shared" si="384"/>
        <v>1200</v>
      </c>
      <c r="J249" s="18">
        <f t="shared" si="384"/>
        <v>0</v>
      </c>
      <c r="K249" s="18">
        <f t="shared" si="384"/>
        <v>0</v>
      </c>
      <c r="L249" s="18">
        <f t="shared" si="324"/>
        <v>21200</v>
      </c>
      <c r="M249" s="18">
        <f t="shared" si="325"/>
        <v>20000</v>
      </c>
      <c r="N249" s="18">
        <f t="shared" si="326"/>
        <v>20000</v>
      </c>
      <c r="O249" s="18">
        <f t="shared" ref="O249:Q249" si="385">O250+O252</f>
        <v>0</v>
      </c>
      <c r="P249" s="18">
        <f t="shared" si="385"/>
        <v>0</v>
      </c>
      <c r="Q249" s="18">
        <f t="shared" si="385"/>
        <v>0</v>
      </c>
      <c r="R249" s="18">
        <f t="shared" si="328"/>
        <v>21200</v>
      </c>
      <c r="S249" s="18">
        <f t="shared" si="329"/>
        <v>20000</v>
      </c>
      <c r="T249" s="18">
        <f t="shared" si="330"/>
        <v>20000</v>
      </c>
      <c r="U249" s="18">
        <f t="shared" ref="U249:AE249" si="386">U250+U252</f>
        <v>0</v>
      </c>
      <c r="V249" s="18">
        <f t="shared" si="332"/>
        <v>21200</v>
      </c>
      <c r="W249" s="18">
        <f t="shared" si="333"/>
        <v>20000</v>
      </c>
      <c r="X249" s="18">
        <f t="shared" si="334"/>
        <v>20000</v>
      </c>
      <c r="Y249" s="18">
        <f t="shared" ref="Y249:AA249" si="387">Y250+Y252</f>
        <v>0</v>
      </c>
      <c r="Z249" s="18">
        <f t="shared" si="387"/>
        <v>0</v>
      </c>
      <c r="AA249" s="18">
        <f t="shared" si="387"/>
        <v>0</v>
      </c>
      <c r="AB249" s="18">
        <f t="shared" si="320"/>
        <v>21200</v>
      </c>
      <c r="AC249" s="18">
        <f t="shared" si="321"/>
        <v>20000</v>
      </c>
      <c r="AD249" s="18">
        <f t="shared" si="322"/>
        <v>20000</v>
      </c>
      <c r="AE249" s="18">
        <f t="shared" si="386"/>
        <v>0</v>
      </c>
      <c r="AF249" s="31"/>
      <c r="AG249" s="22"/>
      <c r="AH249" s="2"/>
    </row>
    <row r="250" spans="1:34" x14ac:dyDescent="0.25">
      <c r="A250" s="36" t="s">
        <v>70</v>
      </c>
      <c r="B250" s="32">
        <v>610</v>
      </c>
      <c r="C250" s="36"/>
      <c r="D250" s="36"/>
      <c r="E250" s="14" t="s">
        <v>595</v>
      </c>
      <c r="F250" s="18">
        <f t="shared" ref="F250:K250" si="388">F251</f>
        <v>1900</v>
      </c>
      <c r="G250" s="18">
        <f t="shared" si="388"/>
        <v>1900</v>
      </c>
      <c r="H250" s="18">
        <f t="shared" si="388"/>
        <v>1900</v>
      </c>
      <c r="I250" s="18">
        <f t="shared" si="388"/>
        <v>0</v>
      </c>
      <c r="J250" s="18">
        <f t="shared" si="388"/>
        <v>0</v>
      </c>
      <c r="K250" s="18">
        <f t="shared" si="388"/>
        <v>0</v>
      </c>
      <c r="L250" s="18">
        <f t="shared" si="324"/>
        <v>1900</v>
      </c>
      <c r="M250" s="18">
        <f t="shared" si="325"/>
        <v>1900</v>
      </c>
      <c r="N250" s="18">
        <f t="shared" si="326"/>
        <v>1900</v>
      </c>
      <c r="O250" s="18">
        <f t="shared" ref="O250:Q250" si="389">O251</f>
        <v>0</v>
      </c>
      <c r="P250" s="18">
        <f t="shared" si="389"/>
        <v>0</v>
      </c>
      <c r="Q250" s="18">
        <f t="shared" si="389"/>
        <v>0</v>
      </c>
      <c r="R250" s="18">
        <f t="shared" si="328"/>
        <v>1900</v>
      </c>
      <c r="S250" s="18">
        <f t="shared" si="329"/>
        <v>1900</v>
      </c>
      <c r="T250" s="18">
        <f t="shared" si="330"/>
        <v>1900</v>
      </c>
      <c r="U250" s="18">
        <f t="shared" ref="U250:AE250" si="390">U251</f>
        <v>0</v>
      </c>
      <c r="V250" s="18">
        <f t="shared" si="332"/>
        <v>1900</v>
      </c>
      <c r="W250" s="18">
        <f t="shared" si="333"/>
        <v>1900</v>
      </c>
      <c r="X250" s="18">
        <f t="shared" si="334"/>
        <v>1900</v>
      </c>
      <c r="Y250" s="18">
        <f t="shared" si="390"/>
        <v>0</v>
      </c>
      <c r="Z250" s="18">
        <f t="shared" si="390"/>
        <v>0</v>
      </c>
      <c r="AA250" s="18">
        <f t="shared" si="390"/>
        <v>0</v>
      </c>
      <c r="AB250" s="18">
        <f t="shared" si="320"/>
        <v>1900</v>
      </c>
      <c r="AC250" s="18">
        <f t="shared" si="321"/>
        <v>1900</v>
      </c>
      <c r="AD250" s="18">
        <f t="shared" si="322"/>
        <v>1900</v>
      </c>
      <c r="AE250" s="18">
        <f t="shared" si="390"/>
        <v>0</v>
      </c>
      <c r="AF250" s="31"/>
      <c r="AG250" s="22"/>
      <c r="AH250" s="2"/>
    </row>
    <row r="251" spans="1:34" x14ac:dyDescent="0.25">
      <c r="A251" s="36" t="s">
        <v>70</v>
      </c>
      <c r="B251" s="32">
        <v>610</v>
      </c>
      <c r="C251" s="36" t="s">
        <v>24</v>
      </c>
      <c r="D251" s="36" t="s">
        <v>5</v>
      </c>
      <c r="E251" s="14" t="s">
        <v>563</v>
      </c>
      <c r="F251" s="18">
        <v>1900</v>
      </c>
      <c r="G251" s="18">
        <v>1900</v>
      </c>
      <c r="H251" s="18">
        <v>1900</v>
      </c>
      <c r="I251" s="18"/>
      <c r="J251" s="18"/>
      <c r="K251" s="18"/>
      <c r="L251" s="18">
        <f t="shared" si="324"/>
        <v>1900</v>
      </c>
      <c r="M251" s="18">
        <f t="shared" si="325"/>
        <v>1900</v>
      </c>
      <c r="N251" s="18">
        <f t="shared" si="326"/>
        <v>1900</v>
      </c>
      <c r="O251" s="18"/>
      <c r="P251" s="18"/>
      <c r="Q251" s="18"/>
      <c r="R251" s="18">
        <f t="shared" si="328"/>
        <v>1900</v>
      </c>
      <c r="S251" s="18">
        <f t="shared" si="329"/>
        <v>1900</v>
      </c>
      <c r="T251" s="18">
        <f t="shared" si="330"/>
        <v>1900</v>
      </c>
      <c r="U251" s="18"/>
      <c r="V251" s="18">
        <f t="shared" si="332"/>
        <v>1900</v>
      </c>
      <c r="W251" s="18">
        <f t="shared" si="333"/>
        <v>1900</v>
      </c>
      <c r="X251" s="18">
        <f t="shared" si="334"/>
        <v>1900</v>
      </c>
      <c r="Y251" s="18"/>
      <c r="Z251" s="18"/>
      <c r="AA251" s="18"/>
      <c r="AB251" s="18">
        <f t="shared" si="320"/>
        <v>1900</v>
      </c>
      <c r="AC251" s="18">
        <f t="shared" si="321"/>
        <v>1900</v>
      </c>
      <c r="AD251" s="18">
        <f t="shared" si="322"/>
        <v>1900</v>
      </c>
      <c r="AE251" s="18"/>
      <c r="AF251" s="31"/>
      <c r="AG251" s="22"/>
      <c r="AH251" s="2"/>
    </row>
    <row r="252" spans="1:34" x14ac:dyDescent="0.25">
      <c r="A252" s="36" t="s">
        <v>70</v>
      </c>
      <c r="B252" s="32">
        <v>620</v>
      </c>
      <c r="C252" s="36"/>
      <c r="D252" s="36"/>
      <c r="E252" s="14" t="s">
        <v>596</v>
      </c>
      <c r="F252" s="18">
        <f t="shared" ref="F252:K252" si="391">F253</f>
        <v>18100</v>
      </c>
      <c r="G252" s="18">
        <f t="shared" si="391"/>
        <v>18100</v>
      </c>
      <c r="H252" s="18">
        <f t="shared" si="391"/>
        <v>18100</v>
      </c>
      <c r="I252" s="18">
        <f t="shared" si="391"/>
        <v>1200</v>
      </c>
      <c r="J252" s="18">
        <f t="shared" si="391"/>
        <v>0</v>
      </c>
      <c r="K252" s="18">
        <f t="shared" si="391"/>
        <v>0</v>
      </c>
      <c r="L252" s="18">
        <f t="shared" si="324"/>
        <v>19300</v>
      </c>
      <c r="M252" s="18">
        <f t="shared" si="325"/>
        <v>18100</v>
      </c>
      <c r="N252" s="18">
        <f t="shared" si="326"/>
        <v>18100</v>
      </c>
      <c r="O252" s="18">
        <f t="shared" ref="O252:Q252" si="392">O253</f>
        <v>0</v>
      </c>
      <c r="P252" s="18">
        <f t="shared" si="392"/>
        <v>0</v>
      </c>
      <c r="Q252" s="18">
        <f t="shared" si="392"/>
        <v>0</v>
      </c>
      <c r="R252" s="18">
        <f t="shared" si="328"/>
        <v>19300</v>
      </c>
      <c r="S252" s="18">
        <f t="shared" si="329"/>
        <v>18100</v>
      </c>
      <c r="T252" s="18">
        <f t="shared" si="330"/>
        <v>18100</v>
      </c>
      <c r="U252" s="18">
        <f t="shared" ref="U252:AE252" si="393">U253</f>
        <v>0</v>
      </c>
      <c r="V252" s="18">
        <f t="shared" si="332"/>
        <v>19300</v>
      </c>
      <c r="W252" s="18">
        <f t="shared" si="333"/>
        <v>18100</v>
      </c>
      <c r="X252" s="18">
        <f t="shared" si="334"/>
        <v>18100</v>
      </c>
      <c r="Y252" s="18">
        <f t="shared" si="393"/>
        <v>0</v>
      </c>
      <c r="Z252" s="18">
        <f t="shared" si="393"/>
        <v>0</v>
      </c>
      <c r="AA252" s="18">
        <f t="shared" si="393"/>
        <v>0</v>
      </c>
      <c r="AB252" s="18">
        <f t="shared" si="320"/>
        <v>19300</v>
      </c>
      <c r="AC252" s="18">
        <f t="shared" si="321"/>
        <v>18100</v>
      </c>
      <c r="AD252" s="18">
        <f t="shared" si="322"/>
        <v>18100</v>
      </c>
      <c r="AE252" s="18">
        <f t="shared" si="393"/>
        <v>0</v>
      </c>
      <c r="AF252" s="31"/>
      <c r="AG252" s="22"/>
      <c r="AH252" s="2"/>
    </row>
    <row r="253" spans="1:34" x14ac:dyDescent="0.25">
      <c r="A253" s="36" t="s">
        <v>70</v>
      </c>
      <c r="B253" s="32">
        <v>620</v>
      </c>
      <c r="C253" s="36" t="s">
        <v>24</v>
      </c>
      <c r="D253" s="36" t="s">
        <v>5</v>
      </c>
      <c r="E253" s="14" t="s">
        <v>563</v>
      </c>
      <c r="F253" s="18">
        <v>18100</v>
      </c>
      <c r="G253" s="18">
        <v>18100</v>
      </c>
      <c r="H253" s="18">
        <v>18100</v>
      </c>
      <c r="I253" s="18">
        <v>1200</v>
      </c>
      <c r="J253" s="18"/>
      <c r="K253" s="18"/>
      <c r="L253" s="18">
        <f t="shared" si="324"/>
        <v>19300</v>
      </c>
      <c r="M253" s="18">
        <f t="shared" si="325"/>
        <v>18100</v>
      </c>
      <c r="N253" s="18">
        <f t="shared" si="326"/>
        <v>18100</v>
      </c>
      <c r="O253" s="18"/>
      <c r="P253" s="18"/>
      <c r="Q253" s="18"/>
      <c r="R253" s="18">
        <f t="shared" si="328"/>
        <v>19300</v>
      </c>
      <c r="S253" s="18">
        <f t="shared" si="329"/>
        <v>18100</v>
      </c>
      <c r="T253" s="18">
        <f t="shared" si="330"/>
        <v>18100</v>
      </c>
      <c r="U253" s="18"/>
      <c r="V253" s="18">
        <f t="shared" si="332"/>
        <v>19300</v>
      </c>
      <c r="W253" s="18">
        <f t="shared" si="333"/>
        <v>18100</v>
      </c>
      <c r="X253" s="18">
        <f t="shared" si="334"/>
        <v>18100</v>
      </c>
      <c r="Y253" s="18"/>
      <c r="Z253" s="18"/>
      <c r="AA253" s="18"/>
      <c r="AB253" s="18">
        <f t="shared" si="320"/>
        <v>19300</v>
      </c>
      <c r="AC253" s="18">
        <f t="shared" si="321"/>
        <v>18100</v>
      </c>
      <c r="AD253" s="18">
        <f t="shared" si="322"/>
        <v>18100</v>
      </c>
      <c r="AE253" s="18"/>
      <c r="AF253" s="31"/>
      <c r="AG253" s="22" t="s">
        <v>1318</v>
      </c>
      <c r="AH253" s="2"/>
    </row>
    <row r="254" spans="1:34" ht="63" x14ac:dyDescent="0.25">
      <c r="A254" s="36" t="s">
        <v>76</v>
      </c>
      <c r="B254" s="32"/>
      <c r="C254" s="36"/>
      <c r="D254" s="36"/>
      <c r="E254" s="14" t="s">
        <v>1053</v>
      </c>
      <c r="F254" s="18">
        <f>F259+F263+F269</f>
        <v>357914.4</v>
      </c>
      <c r="G254" s="18">
        <f t="shared" ref="G254:H254" si="394">G259+G263+G269</f>
        <v>441731.4</v>
      </c>
      <c r="H254" s="18">
        <f t="shared" si="394"/>
        <v>357678.7</v>
      </c>
      <c r="I254" s="18">
        <f t="shared" ref="I254:K254" si="395">I259+I263+I269</f>
        <v>0</v>
      </c>
      <c r="J254" s="18">
        <f t="shared" si="395"/>
        <v>0</v>
      </c>
      <c r="K254" s="18">
        <f t="shared" si="395"/>
        <v>0</v>
      </c>
      <c r="L254" s="18">
        <f t="shared" si="324"/>
        <v>357914.4</v>
      </c>
      <c r="M254" s="18">
        <f t="shared" si="325"/>
        <v>441731.4</v>
      </c>
      <c r="N254" s="18">
        <f t="shared" si="326"/>
        <v>357678.7</v>
      </c>
      <c r="O254" s="18">
        <f t="shared" ref="O254:Q254" si="396">O259+O263+O269</f>
        <v>0</v>
      </c>
      <c r="P254" s="18">
        <f t="shared" si="396"/>
        <v>0</v>
      </c>
      <c r="Q254" s="18">
        <f t="shared" si="396"/>
        <v>0</v>
      </c>
      <c r="R254" s="18">
        <f t="shared" si="328"/>
        <v>357914.4</v>
      </c>
      <c r="S254" s="18">
        <f t="shared" si="329"/>
        <v>441731.4</v>
      </c>
      <c r="T254" s="18">
        <f t="shared" si="330"/>
        <v>357678.7</v>
      </c>
      <c r="U254" s="18">
        <f t="shared" ref="U254" si="397">U259+U263+U269</f>
        <v>0</v>
      </c>
      <c r="V254" s="18">
        <f t="shared" si="332"/>
        <v>357914.4</v>
      </c>
      <c r="W254" s="18">
        <f t="shared" si="333"/>
        <v>441731.4</v>
      </c>
      <c r="X254" s="18">
        <f t="shared" si="334"/>
        <v>357678.7</v>
      </c>
      <c r="Y254" s="18">
        <f>Y259+Y263+Y269+Y255</f>
        <v>3490.5</v>
      </c>
      <c r="Z254" s="18">
        <f t="shared" ref="Z254:AE254" si="398">Z259+Z263+Z269+Z255</f>
        <v>0</v>
      </c>
      <c r="AA254" s="18">
        <f t="shared" si="398"/>
        <v>0</v>
      </c>
      <c r="AB254" s="18">
        <f t="shared" si="320"/>
        <v>361404.9</v>
      </c>
      <c r="AC254" s="18">
        <f t="shared" si="321"/>
        <v>441731.4</v>
      </c>
      <c r="AD254" s="18">
        <f t="shared" si="322"/>
        <v>357678.7</v>
      </c>
      <c r="AE254" s="18">
        <f t="shared" si="398"/>
        <v>0</v>
      </c>
      <c r="AF254" s="31"/>
      <c r="AG254" s="22"/>
      <c r="AH254" s="2"/>
    </row>
    <row r="255" spans="1:34" ht="47.25" x14ac:dyDescent="0.25">
      <c r="A255" s="36" t="s">
        <v>1437</v>
      </c>
      <c r="B255" s="32"/>
      <c r="C255" s="36"/>
      <c r="D255" s="36"/>
      <c r="E255" s="14" t="s">
        <v>1406</v>
      </c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>
        <f>V256</f>
        <v>0</v>
      </c>
      <c r="W255" s="18">
        <f t="shared" ref="W255:AE257" si="399">W256</f>
        <v>0</v>
      </c>
      <c r="X255" s="18">
        <f t="shared" si="399"/>
        <v>0</v>
      </c>
      <c r="Y255" s="18">
        <f t="shared" si="399"/>
        <v>3490.5</v>
      </c>
      <c r="Z255" s="18">
        <f t="shared" si="399"/>
        <v>0</v>
      </c>
      <c r="AA255" s="18">
        <f t="shared" si="399"/>
        <v>0</v>
      </c>
      <c r="AB255" s="18">
        <f t="shared" si="320"/>
        <v>3490.5</v>
      </c>
      <c r="AC255" s="18">
        <f t="shared" si="321"/>
        <v>0</v>
      </c>
      <c r="AD255" s="18">
        <f t="shared" si="322"/>
        <v>0</v>
      </c>
      <c r="AE255" s="18">
        <f t="shared" si="399"/>
        <v>0</v>
      </c>
      <c r="AF255" s="31"/>
      <c r="AG255" s="22"/>
      <c r="AH255" s="2"/>
    </row>
    <row r="256" spans="1:34" ht="47.25" x14ac:dyDescent="0.25">
      <c r="A256" s="36" t="s">
        <v>1437</v>
      </c>
      <c r="B256" s="32">
        <v>600</v>
      </c>
      <c r="C256" s="36"/>
      <c r="D256" s="36"/>
      <c r="E256" s="14" t="s">
        <v>581</v>
      </c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>
        <f>V257</f>
        <v>0</v>
      </c>
      <c r="W256" s="18">
        <f t="shared" si="399"/>
        <v>0</v>
      </c>
      <c r="X256" s="18">
        <f t="shared" si="399"/>
        <v>0</v>
      </c>
      <c r="Y256" s="18">
        <f t="shared" si="399"/>
        <v>3490.5</v>
      </c>
      <c r="Z256" s="18">
        <f t="shared" si="399"/>
        <v>0</v>
      </c>
      <c r="AA256" s="18">
        <f t="shared" si="399"/>
        <v>0</v>
      </c>
      <c r="AB256" s="18">
        <f t="shared" si="320"/>
        <v>3490.5</v>
      </c>
      <c r="AC256" s="18">
        <f t="shared" si="321"/>
        <v>0</v>
      </c>
      <c r="AD256" s="18">
        <f t="shared" si="322"/>
        <v>0</v>
      </c>
      <c r="AE256" s="18">
        <f t="shared" si="399"/>
        <v>0</v>
      </c>
      <c r="AF256" s="31"/>
      <c r="AG256" s="22"/>
      <c r="AH256" s="2"/>
    </row>
    <row r="257" spans="1:34" x14ac:dyDescent="0.25">
      <c r="A257" s="36" t="s">
        <v>1437</v>
      </c>
      <c r="B257" s="32">
        <v>620</v>
      </c>
      <c r="C257" s="36"/>
      <c r="D257" s="36"/>
      <c r="E257" s="14" t="s">
        <v>596</v>
      </c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>
        <f>V258</f>
        <v>0</v>
      </c>
      <c r="W257" s="18">
        <f t="shared" si="399"/>
        <v>0</v>
      </c>
      <c r="X257" s="18">
        <f t="shared" si="399"/>
        <v>0</v>
      </c>
      <c r="Y257" s="18">
        <f t="shared" si="399"/>
        <v>3490.5</v>
      </c>
      <c r="Z257" s="18">
        <f t="shared" si="399"/>
        <v>0</v>
      </c>
      <c r="AA257" s="18">
        <f t="shared" si="399"/>
        <v>0</v>
      </c>
      <c r="AB257" s="18">
        <f t="shared" si="320"/>
        <v>3490.5</v>
      </c>
      <c r="AC257" s="18">
        <f t="shared" si="321"/>
        <v>0</v>
      </c>
      <c r="AD257" s="18">
        <f t="shared" si="322"/>
        <v>0</v>
      </c>
      <c r="AE257" s="18">
        <f t="shared" si="399"/>
        <v>0</v>
      </c>
      <c r="AF257" s="31"/>
      <c r="AG257" s="22"/>
      <c r="AH257" s="2"/>
    </row>
    <row r="258" spans="1:34" x14ac:dyDescent="0.25">
      <c r="A258" s="36" t="s">
        <v>1437</v>
      </c>
      <c r="B258" s="32">
        <v>620</v>
      </c>
      <c r="C258" s="36" t="s">
        <v>24</v>
      </c>
      <c r="D258" s="36" t="s">
        <v>5</v>
      </c>
      <c r="E258" s="14" t="s">
        <v>563</v>
      </c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>
        <v>0</v>
      </c>
      <c r="W258" s="18">
        <v>0</v>
      </c>
      <c r="X258" s="18">
        <v>0</v>
      </c>
      <c r="Y258" s="18">
        <v>3490.5</v>
      </c>
      <c r="Z258" s="18"/>
      <c r="AA258" s="18"/>
      <c r="AB258" s="18">
        <f t="shared" si="320"/>
        <v>3490.5</v>
      </c>
      <c r="AC258" s="18">
        <f t="shared" si="321"/>
        <v>0</v>
      </c>
      <c r="AD258" s="18">
        <f t="shared" si="322"/>
        <v>0</v>
      </c>
      <c r="AE258" s="18"/>
      <c r="AF258" s="31"/>
      <c r="AG258" s="22"/>
      <c r="AH258" s="2"/>
    </row>
    <row r="259" spans="1:34" ht="31.5" x14ac:dyDescent="0.25">
      <c r="A259" s="36" t="s">
        <v>73</v>
      </c>
      <c r="B259" s="32"/>
      <c r="C259" s="36"/>
      <c r="D259" s="36"/>
      <c r="E259" s="14" t="s">
        <v>935</v>
      </c>
      <c r="F259" s="18">
        <f t="shared" ref="F259:K261" si="400">F260</f>
        <v>0</v>
      </c>
      <c r="G259" s="18">
        <f t="shared" si="400"/>
        <v>84052.7</v>
      </c>
      <c r="H259" s="18">
        <f t="shared" si="400"/>
        <v>0</v>
      </c>
      <c r="I259" s="18">
        <f t="shared" si="400"/>
        <v>0</v>
      </c>
      <c r="J259" s="18">
        <f t="shared" si="400"/>
        <v>0</v>
      </c>
      <c r="K259" s="18">
        <f t="shared" si="400"/>
        <v>0</v>
      </c>
      <c r="L259" s="18">
        <f t="shared" si="324"/>
        <v>0</v>
      </c>
      <c r="M259" s="18">
        <f t="shared" si="325"/>
        <v>84052.7</v>
      </c>
      <c r="N259" s="18">
        <f t="shared" si="326"/>
        <v>0</v>
      </c>
      <c r="O259" s="18">
        <f t="shared" ref="O259:Q261" si="401">O260</f>
        <v>0</v>
      </c>
      <c r="P259" s="18">
        <f t="shared" si="401"/>
        <v>0</v>
      </c>
      <c r="Q259" s="18">
        <f t="shared" si="401"/>
        <v>0</v>
      </c>
      <c r="R259" s="18">
        <f t="shared" si="328"/>
        <v>0</v>
      </c>
      <c r="S259" s="18">
        <f t="shared" si="329"/>
        <v>84052.7</v>
      </c>
      <c r="T259" s="18">
        <f t="shared" si="330"/>
        <v>0</v>
      </c>
      <c r="U259" s="18">
        <f t="shared" ref="U259:AE261" si="402">U260</f>
        <v>0</v>
      </c>
      <c r="V259" s="18">
        <f t="shared" si="332"/>
        <v>0</v>
      </c>
      <c r="W259" s="18">
        <f t="shared" si="333"/>
        <v>84052.7</v>
      </c>
      <c r="X259" s="18">
        <f t="shared" si="334"/>
        <v>0</v>
      </c>
      <c r="Y259" s="18">
        <f t="shared" si="402"/>
        <v>0</v>
      </c>
      <c r="Z259" s="18">
        <f t="shared" si="402"/>
        <v>0</v>
      </c>
      <c r="AA259" s="18">
        <f t="shared" si="402"/>
        <v>0</v>
      </c>
      <c r="AB259" s="18">
        <f t="shared" si="320"/>
        <v>0</v>
      </c>
      <c r="AC259" s="18">
        <f t="shared" si="321"/>
        <v>84052.7</v>
      </c>
      <c r="AD259" s="18">
        <f t="shared" si="322"/>
        <v>0</v>
      </c>
      <c r="AE259" s="18">
        <f t="shared" si="402"/>
        <v>0</v>
      </c>
      <c r="AF259" s="31"/>
      <c r="AG259" s="22"/>
      <c r="AH259" s="2"/>
    </row>
    <row r="260" spans="1:34" ht="47.25" x14ac:dyDescent="0.25">
      <c r="A260" s="36" t="s">
        <v>73</v>
      </c>
      <c r="B260" s="32">
        <v>600</v>
      </c>
      <c r="C260" s="36"/>
      <c r="D260" s="36"/>
      <c r="E260" s="14" t="s">
        <v>581</v>
      </c>
      <c r="F260" s="18">
        <f t="shared" si="400"/>
        <v>0</v>
      </c>
      <c r="G260" s="18">
        <f t="shared" si="400"/>
        <v>84052.7</v>
      </c>
      <c r="H260" s="18">
        <f t="shared" si="400"/>
        <v>0</v>
      </c>
      <c r="I260" s="18">
        <f t="shared" si="400"/>
        <v>0</v>
      </c>
      <c r="J260" s="18">
        <f t="shared" si="400"/>
        <v>0</v>
      </c>
      <c r="K260" s="18">
        <f t="shared" si="400"/>
        <v>0</v>
      </c>
      <c r="L260" s="18">
        <f t="shared" si="324"/>
        <v>0</v>
      </c>
      <c r="M260" s="18">
        <f t="shared" si="325"/>
        <v>84052.7</v>
      </c>
      <c r="N260" s="18">
        <f t="shared" si="326"/>
        <v>0</v>
      </c>
      <c r="O260" s="18">
        <f t="shared" si="401"/>
        <v>0</v>
      </c>
      <c r="P260" s="18">
        <f t="shared" si="401"/>
        <v>0</v>
      </c>
      <c r="Q260" s="18">
        <f t="shared" si="401"/>
        <v>0</v>
      </c>
      <c r="R260" s="18">
        <f t="shared" si="328"/>
        <v>0</v>
      </c>
      <c r="S260" s="18">
        <f t="shared" si="329"/>
        <v>84052.7</v>
      </c>
      <c r="T260" s="18">
        <f t="shared" si="330"/>
        <v>0</v>
      </c>
      <c r="U260" s="18">
        <f t="shared" si="402"/>
        <v>0</v>
      </c>
      <c r="V260" s="18">
        <f t="shared" si="332"/>
        <v>0</v>
      </c>
      <c r="W260" s="18">
        <f t="shared" si="333"/>
        <v>84052.7</v>
      </c>
      <c r="X260" s="18">
        <f t="shared" si="334"/>
        <v>0</v>
      </c>
      <c r="Y260" s="18">
        <f t="shared" si="402"/>
        <v>0</v>
      </c>
      <c r="Z260" s="18">
        <f t="shared" si="402"/>
        <v>0</v>
      </c>
      <c r="AA260" s="18">
        <f t="shared" si="402"/>
        <v>0</v>
      </c>
      <c r="AB260" s="18">
        <f t="shared" si="320"/>
        <v>0</v>
      </c>
      <c r="AC260" s="18">
        <f t="shared" si="321"/>
        <v>84052.7</v>
      </c>
      <c r="AD260" s="18">
        <f t="shared" si="322"/>
        <v>0</v>
      </c>
      <c r="AE260" s="18">
        <f t="shared" si="402"/>
        <v>0</v>
      </c>
      <c r="AF260" s="31"/>
      <c r="AG260" s="22"/>
      <c r="AH260" s="2"/>
    </row>
    <row r="261" spans="1:34" x14ac:dyDescent="0.25">
      <c r="A261" s="36" t="s">
        <v>73</v>
      </c>
      <c r="B261" s="32">
        <v>620</v>
      </c>
      <c r="C261" s="36"/>
      <c r="D261" s="36"/>
      <c r="E261" s="14" t="s">
        <v>596</v>
      </c>
      <c r="F261" s="18">
        <f t="shared" si="400"/>
        <v>0</v>
      </c>
      <c r="G261" s="18">
        <f t="shared" si="400"/>
        <v>84052.7</v>
      </c>
      <c r="H261" s="18">
        <f t="shared" si="400"/>
        <v>0</v>
      </c>
      <c r="I261" s="18">
        <f t="shared" si="400"/>
        <v>0</v>
      </c>
      <c r="J261" s="18">
        <f t="shared" si="400"/>
        <v>0</v>
      </c>
      <c r="K261" s="18">
        <f t="shared" si="400"/>
        <v>0</v>
      </c>
      <c r="L261" s="18">
        <f t="shared" si="324"/>
        <v>0</v>
      </c>
      <c r="M261" s="18">
        <f t="shared" si="325"/>
        <v>84052.7</v>
      </c>
      <c r="N261" s="18">
        <f t="shared" si="326"/>
        <v>0</v>
      </c>
      <c r="O261" s="18">
        <f t="shared" si="401"/>
        <v>0</v>
      </c>
      <c r="P261" s="18">
        <f t="shared" si="401"/>
        <v>0</v>
      </c>
      <c r="Q261" s="18">
        <f t="shared" si="401"/>
        <v>0</v>
      </c>
      <c r="R261" s="18">
        <f t="shared" si="328"/>
        <v>0</v>
      </c>
      <c r="S261" s="18">
        <f t="shared" si="329"/>
        <v>84052.7</v>
      </c>
      <c r="T261" s="18">
        <f t="shared" si="330"/>
        <v>0</v>
      </c>
      <c r="U261" s="18">
        <f t="shared" si="402"/>
        <v>0</v>
      </c>
      <c r="V261" s="18">
        <f t="shared" si="332"/>
        <v>0</v>
      </c>
      <c r="W261" s="18">
        <f t="shared" si="333"/>
        <v>84052.7</v>
      </c>
      <c r="X261" s="18">
        <f t="shared" si="334"/>
        <v>0</v>
      </c>
      <c r="Y261" s="18">
        <f t="shared" si="402"/>
        <v>0</v>
      </c>
      <c r="Z261" s="18">
        <f t="shared" si="402"/>
        <v>0</v>
      </c>
      <c r="AA261" s="18">
        <f t="shared" si="402"/>
        <v>0</v>
      </c>
      <c r="AB261" s="18">
        <f t="shared" si="320"/>
        <v>0</v>
      </c>
      <c r="AC261" s="18">
        <f t="shared" si="321"/>
        <v>84052.7</v>
      </c>
      <c r="AD261" s="18">
        <f t="shared" si="322"/>
        <v>0</v>
      </c>
      <c r="AE261" s="18">
        <f t="shared" si="402"/>
        <v>0</v>
      </c>
      <c r="AF261" s="31"/>
      <c r="AG261" s="22"/>
      <c r="AH261" s="2"/>
    </row>
    <row r="262" spans="1:34" x14ac:dyDescent="0.25">
      <c r="A262" s="36" t="s">
        <v>73</v>
      </c>
      <c r="B262" s="32">
        <v>620</v>
      </c>
      <c r="C262" s="36" t="s">
        <v>24</v>
      </c>
      <c r="D262" s="36" t="s">
        <v>5</v>
      </c>
      <c r="E262" s="14" t="s">
        <v>563</v>
      </c>
      <c r="F262" s="18">
        <v>0</v>
      </c>
      <c r="G262" s="18">
        <v>84052.7</v>
      </c>
      <c r="H262" s="18">
        <v>0</v>
      </c>
      <c r="I262" s="18"/>
      <c r="J262" s="18"/>
      <c r="K262" s="18"/>
      <c r="L262" s="18">
        <f t="shared" si="324"/>
        <v>0</v>
      </c>
      <c r="M262" s="18">
        <f t="shared" si="325"/>
        <v>84052.7</v>
      </c>
      <c r="N262" s="18">
        <f t="shared" si="326"/>
        <v>0</v>
      </c>
      <c r="O262" s="18"/>
      <c r="P262" s="18"/>
      <c r="Q262" s="18"/>
      <c r="R262" s="18">
        <f t="shared" si="328"/>
        <v>0</v>
      </c>
      <c r="S262" s="18">
        <f t="shared" si="329"/>
        <v>84052.7</v>
      </c>
      <c r="T262" s="18">
        <f t="shared" si="330"/>
        <v>0</v>
      </c>
      <c r="U262" s="18"/>
      <c r="V262" s="18">
        <f t="shared" si="332"/>
        <v>0</v>
      </c>
      <c r="W262" s="18">
        <f t="shared" si="333"/>
        <v>84052.7</v>
      </c>
      <c r="X262" s="18">
        <f t="shared" si="334"/>
        <v>0</v>
      </c>
      <c r="Y262" s="18"/>
      <c r="Z262" s="18"/>
      <c r="AA262" s="18"/>
      <c r="AB262" s="18">
        <f t="shared" si="320"/>
        <v>0</v>
      </c>
      <c r="AC262" s="18">
        <f t="shared" si="321"/>
        <v>84052.7</v>
      </c>
      <c r="AD262" s="18">
        <f t="shared" si="322"/>
        <v>0</v>
      </c>
      <c r="AE262" s="18"/>
      <c r="AF262" s="31"/>
      <c r="AG262" s="22"/>
      <c r="AH262" s="2"/>
    </row>
    <row r="263" spans="1:34" ht="31.5" x14ac:dyDescent="0.25">
      <c r="A263" s="36" t="s">
        <v>74</v>
      </c>
      <c r="B263" s="32"/>
      <c r="C263" s="36"/>
      <c r="D263" s="36"/>
      <c r="E263" s="14" t="s">
        <v>653</v>
      </c>
      <c r="F263" s="18">
        <f t="shared" ref="F263:K263" si="403">F264</f>
        <v>226774.7</v>
      </c>
      <c r="G263" s="18">
        <f t="shared" si="403"/>
        <v>226539</v>
      </c>
      <c r="H263" s="18">
        <f t="shared" si="403"/>
        <v>226539</v>
      </c>
      <c r="I263" s="18">
        <f t="shared" si="403"/>
        <v>0</v>
      </c>
      <c r="J263" s="18">
        <f t="shared" si="403"/>
        <v>0</v>
      </c>
      <c r="K263" s="18">
        <f t="shared" si="403"/>
        <v>0</v>
      </c>
      <c r="L263" s="18">
        <f t="shared" si="324"/>
        <v>226774.7</v>
      </c>
      <c r="M263" s="18">
        <f t="shared" si="325"/>
        <v>226539</v>
      </c>
      <c r="N263" s="18">
        <f t="shared" si="326"/>
        <v>226539</v>
      </c>
      <c r="O263" s="18">
        <f t="shared" ref="O263:Q263" si="404">O264</f>
        <v>0</v>
      </c>
      <c r="P263" s="18">
        <f t="shared" si="404"/>
        <v>0</v>
      </c>
      <c r="Q263" s="18">
        <f t="shared" si="404"/>
        <v>0</v>
      </c>
      <c r="R263" s="18">
        <f t="shared" si="328"/>
        <v>226774.7</v>
      </c>
      <c r="S263" s="18">
        <f t="shared" si="329"/>
        <v>226539</v>
      </c>
      <c r="T263" s="18">
        <f t="shared" si="330"/>
        <v>226539</v>
      </c>
      <c r="U263" s="18">
        <f t="shared" ref="U263:AE263" si="405">U264</f>
        <v>0</v>
      </c>
      <c r="V263" s="18">
        <f t="shared" si="332"/>
        <v>226774.7</v>
      </c>
      <c r="W263" s="18">
        <f t="shared" si="333"/>
        <v>226539</v>
      </c>
      <c r="X263" s="18">
        <f t="shared" si="334"/>
        <v>226539</v>
      </c>
      <c r="Y263" s="18">
        <f t="shared" si="405"/>
        <v>0</v>
      </c>
      <c r="Z263" s="18">
        <f t="shared" si="405"/>
        <v>0</v>
      </c>
      <c r="AA263" s="18">
        <f t="shared" si="405"/>
        <v>0</v>
      </c>
      <c r="AB263" s="18">
        <f t="shared" si="320"/>
        <v>226774.7</v>
      </c>
      <c r="AC263" s="18">
        <f t="shared" si="321"/>
        <v>226539</v>
      </c>
      <c r="AD263" s="18">
        <f t="shared" si="322"/>
        <v>226539</v>
      </c>
      <c r="AE263" s="18">
        <f t="shared" si="405"/>
        <v>0</v>
      </c>
      <c r="AF263" s="31"/>
      <c r="AG263" s="22"/>
      <c r="AH263" s="2"/>
    </row>
    <row r="264" spans="1:34" ht="47.25" x14ac:dyDescent="0.25">
      <c r="A264" s="36" t="s">
        <v>74</v>
      </c>
      <c r="B264" s="32">
        <v>600</v>
      </c>
      <c r="C264" s="36"/>
      <c r="D264" s="36"/>
      <c r="E264" s="14" t="s">
        <v>581</v>
      </c>
      <c r="F264" s="18">
        <f t="shared" ref="F264:K264" si="406">F265+F267</f>
        <v>226774.7</v>
      </c>
      <c r="G264" s="18">
        <f t="shared" si="406"/>
        <v>226539</v>
      </c>
      <c r="H264" s="18">
        <f t="shared" si="406"/>
        <v>226539</v>
      </c>
      <c r="I264" s="18">
        <f t="shared" si="406"/>
        <v>0</v>
      </c>
      <c r="J264" s="18">
        <f t="shared" si="406"/>
        <v>0</v>
      </c>
      <c r="K264" s="18">
        <f t="shared" si="406"/>
        <v>0</v>
      </c>
      <c r="L264" s="18">
        <f t="shared" si="324"/>
        <v>226774.7</v>
      </c>
      <c r="M264" s="18">
        <f t="shared" si="325"/>
        <v>226539</v>
      </c>
      <c r="N264" s="18">
        <f t="shared" si="326"/>
        <v>226539</v>
      </c>
      <c r="O264" s="18">
        <f t="shared" ref="O264:Q264" si="407">O265+O267</f>
        <v>0</v>
      </c>
      <c r="P264" s="18">
        <f t="shared" si="407"/>
        <v>0</v>
      </c>
      <c r="Q264" s="18">
        <f t="shared" si="407"/>
        <v>0</v>
      </c>
      <c r="R264" s="18">
        <f t="shared" si="328"/>
        <v>226774.7</v>
      </c>
      <c r="S264" s="18">
        <f t="shared" si="329"/>
        <v>226539</v>
      </c>
      <c r="T264" s="18">
        <f t="shared" si="330"/>
        <v>226539</v>
      </c>
      <c r="U264" s="18">
        <f t="shared" ref="U264:AE264" si="408">U265+U267</f>
        <v>0</v>
      </c>
      <c r="V264" s="18">
        <f t="shared" si="332"/>
        <v>226774.7</v>
      </c>
      <c r="W264" s="18">
        <f t="shared" si="333"/>
        <v>226539</v>
      </c>
      <c r="X264" s="18">
        <f t="shared" si="334"/>
        <v>226539</v>
      </c>
      <c r="Y264" s="18">
        <f t="shared" ref="Y264:AA264" si="409">Y265+Y267</f>
        <v>0</v>
      </c>
      <c r="Z264" s="18">
        <f t="shared" si="409"/>
        <v>0</v>
      </c>
      <c r="AA264" s="18">
        <f t="shared" si="409"/>
        <v>0</v>
      </c>
      <c r="AB264" s="18">
        <f t="shared" si="320"/>
        <v>226774.7</v>
      </c>
      <c r="AC264" s="18">
        <f t="shared" si="321"/>
        <v>226539</v>
      </c>
      <c r="AD264" s="18">
        <f t="shared" si="322"/>
        <v>226539</v>
      </c>
      <c r="AE264" s="18">
        <f t="shared" si="408"/>
        <v>0</v>
      </c>
      <c r="AF264" s="31"/>
      <c r="AG264" s="22"/>
      <c r="AH264" s="2"/>
    </row>
    <row r="265" spans="1:34" x14ac:dyDescent="0.25">
      <c r="A265" s="36" t="s">
        <v>74</v>
      </c>
      <c r="B265" s="32">
        <v>610</v>
      </c>
      <c r="C265" s="36"/>
      <c r="D265" s="36"/>
      <c r="E265" s="14" t="s">
        <v>595</v>
      </c>
      <c r="F265" s="18">
        <f t="shared" ref="F265:K265" si="410">F266</f>
        <v>13699.2</v>
      </c>
      <c r="G265" s="18">
        <f t="shared" si="410"/>
        <v>13691.9</v>
      </c>
      <c r="H265" s="18">
        <f t="shared" si="410"/>
        <v>13691.9</v>
      </c>
      <c r="I265" s="18">
        <f t="shared" si="410"/>
        <v>0</v>
      </c>
      <c r="J265" s="18">
        <f t="shared" si="410"/>
        <v>0</v>
      </c>
      <c r="K265" s="18">
        <f t="shared" si="410"/>
        <v>0</v>
      </c>
      <c r="L265" s="18">
        <f t="shared" si="324"/>
        <v>13699.2</v>
      </c>
      <c r="M265" s="18">
        <f t="shared" si="325"/>
        <v>13691.9</v>
      </c>
      <c r="N265" s="18">
        <f t="shared" si="326"/>
        <v>13691.9</v>
      </c>
      <c r="O265" s="18">
        <f t="shared" ref="O265:Q265" si="411">O266</f>
        <v>0</v>
      </c>
      <c r="P265" s="18">
        <f t="shared" si="411"/>
        <v>0</v>
      </c>
      <c r="Q265" s="18">
        <f t="shared" si="411"/>
        <v>0</v>
      </c>
      <c r="R265" s="18">
        <f t="shared" si="328"/>
        <v>13699.2</v>
      </c>
      <c r="S265" s="18">
        <f t="shared" si="329"/>
        <v>13691.9</v>
      </c>
      <c r="T265" s="18">
        <f t="shared" si="330"/>
        <v>13691.9</v>
      </c>
      <c r="U265" s="18">
        <f t="shared" ref="U265:AE265" si="412">U266</f>
        <v>0</v>
      </c>
      <c r="V265" s="18">
        <f t="shared" si="332"/>
        <v>13699.2</v>
      </c>
      <c r="W265" s="18">
        <f t="shared" si="333"/>
        <v>13691.9</v>
      </c>
      <c r="X265" s="18">
        <f t="shared" si="334"/>
        <v>13691.9</v>
      </c>
      <c r="Y265" s="18">
        <f t="shared" si="412"/>
        <v>0</v>
      </c>
      <c r="Z265" s="18">
        <f t="shared" si="412"/>
        <v>0</v>
      </c>
      <c r="AA265" s="18">
        <f t="shared" si="412"/>
        <v>0</v>
      </c>
      <c r="AB265" s="18">
        <f t="shared" si="320"/>
        <v>13699.2</v>
      </c>
      <c r="AC265" s="18">
        <f t="shared" si="321"/>
        <v>13691.9</v>
      </c>
      <c r="AD265" s="18">
        <f t="shared" si="322"/>
        <v>13691.9</v>
      </c>
      <c r="AE265" s="18">
        <f t="shared" si="412"/>
        <v>0</v>
      </c>
      <c r="AF265" s="31"/>
      <c r="AG265" s="22"/>
      <c r="AH265" s="2"/>
    </row>
    <row r="266" spans="1:34" x14ac:dyDescent="0.25">
      <c r="A266" s="36" t="s">
        <v>74</v>
      </c>
      <c r="B266" s="32">
        <v>610</v>
      </c>
      <c r="C266" s="36" t="s">
        <v>24</v>
      </c>
      <c r="D266" s="36" t="s">
        <v>5</v>
      </c>
      <c r="E266" s="14" t="s">
        <v>563</v>
      </c>
      <c r="F266" s="18">
        <v>13699.2</v>
      </c>
      <c r="G266" s="18">
        <v>13691.9</v>
      </c>
      <c r="H266" s="18">
        <v>13691.9</v>
      </c>
      <c r="I266" s="18"/>
      <c r="J266" s="18"/>
      <c r="K266" s="18"/>
      <c r="L266" s="18">
        <f t="shared" si="324"/>
        <v>13699.2</v>
      </c>
      <c r="M266" s="18">
        <f t="shared" si="325"/>
        <v>13691.9</v>
      </c>
      <c r="N266" s="18">
        <f t="shared" si="326"/>
        <v>13691.9</v>
      </c>
      <c r="O266" s="18"/>
      <c r="P266" s="18"/>
      <c r="Q266" s="18"/>
      <c r="R266" s="18">
        <f t="shared" si="328"/>
        <v>13699.2</v>
      </c>
      <c r="S266" s="18">
        <f t="shared" si="329"/>
        <v>13691.9</v>
      </c>
      <c r="T266" s="18">
        <f t="shared" si="330"/>
        <v>13691.9</v>
      </c>
      <c r="U266" s="18"/>
      <c r="V266" s="18">
        <f t="shared" si="332"/>
        <v>13699.2</v>
      </c>
      <c r="W266" s="18">
        <f t="shared" si="333"/>
        <v>13691.9</v>
      </c>
      <c r="X266" s="18">
        <f t="shared" si="334"/>
        <v>13691.9</v>
      </c>
      <c r="Y266" s="18"/>
      <c r="Z266" s="18"/>
      <c r="AA266" s="18"/>
      <c r="AB266" s="18">
        <f t="shared" si="320"/>
        <v>13699.2</v>
      </c>
      <c r="AC266" s="18">
        <f t="shared" si="321"/>
        <v>13691.9</v>
      </c>
      <c r="AD266" s="18">
        <f t="shared" si="322"/>
        <v>13691.9</v>
      </c>
      <c r="AE266" s="18"/>
      <c r="AF266" s="31"/>
      <c r="AG266" s="22"/>
      <c r="AH266" s="2"/>
    </row>
    <row r="267" spans="1:34" x14ac:dyDescent="0.25">
      <c r="A267" s="36" t="s">
        <v>74</v>
      </c>
      <c r="B267" s="32">
        <v>620</v>
      </c>
      <c r="C267" s="36"/>
      <c r="D267" s="36"/>
      <c r="E267" s="14" t="s">
        <v>596</v>
      </c>
      <c r="F267" s="18">
        <f t="shared" ref="F267:K267" si="413">F268</f>
        <v>213075.5</v>
      </c>
      <c r="G267" s="18">
        <f t="shared" si="413"/>
        <v>212847.1</v>
      </c>
      <c r="H267" s="18">
        <f t="shared" si="413"/>
        <v>212847.1</v>
      </c>
      <c r="I267" s="18">
        <f t="shared" si="413"/>
        <v>0</v>
      </c>
      <c r="J267" s="18">
        <f t="shared" si="413"/>
        <v>0</v>
      </c>
      <c r="K267" s="18">
        <f t="shared" si="413"/>
        <v>0</v>
      </c>
      <c r="L267" s="18">
        <f t="shared" si="324"/>
        <v>213075.5</v>
      </c>
      <c r="M267" s="18">
        <f t="shared" si="325"/>
        <v>212847.1</v>
      </c>
      <c r="N267" s="18">
        <f t="shared" si="326"/>
        <v>212847.1</v>
      </c>
      <c r="O267" s="18">
        <f t="shared" ref="O267:Q267" si="414">O268</f>
        <v>0</v>
      </c>
      <c r="P267" s="18">
        <f t="shared" si="414"/>
        <v>0</v>
      </c>
      <c r="Q267" s="18">
        <f t="shared" si="414"/>
        <v>0</v>
      </c>
      <c r="R267" s="18">
        <f t="shared" si="328"/>
        <v>213075.5</v>
      </c>
      <c r="S267" s="18">
        <f t="shared" si="329"/>
        <v>212847.1</v>
      </c>
      <c r="T267" s="18">
        <f t="shared" si="330"/>
        <v>212847.1</v>
      </c>
      <c r="U267" s="18">
        <f t="shared" ref="U267:AE267" si="415">U268</f>
        <v>0</v>
      </c>
      <c r="V267" s="18">
        <f t="shared" si="332"/>
        <v>213075.5</v>
      </c>
      <c r="W267" s="18">
        <f t="shared" si="333"/>
        <v>212847.1</v>
      </c>
      <c r="X267" s="18">
        <f t="shared" si="334"/>
        <v>212847.1</v>
      </c>
      <c r="Y267" s="18">
        <f t="shared" si="415"/>
        <v>0</v>
      </c>
      <c r="Z267" s="18">
        <f t="shared" si="415"/>
        <v>0</v>
      </c>
      <c r="AA267" s="18">
        <f t="shared" si="415"/>
        <v>0</v>
      </c>
      <c r="AB267" s="18">
        <f t="shared" si="320"/>
        <v>213075.5</v>
      </c>
      <c r="AC267" s="18">
        <f t="shared" si="321"/>
        <v>212847.1</v>
      </c>
      <c r="AD267" s="18">
        <f t="shared" si="322"/>
        <v>212847.1</v>
      </c>
      <c r="AE267" s="18">
        <f t="shared" si="415"/>
        <v>0</v>
      </c>
      <c r="AF267" s="31"/>
      <c r="AG267" s="22"/>
      <c r="AH267" s="2"/>
    </row>
    <row r="268" spans="1:34" x14ac:dyDescent="0.25">
      <c r="A268" s="36" t="s">
        <v>74</v>
      </c>
      <c r="B268" s="32">
        <v>620</v>
      </c>
      <c r="C268" s="36" t="s">
        <v>24</v>
      </c>
      <c r="D268" s="36" t="s">
        <v>5</v>
      </c>
      <c r="E268" s="14" t="s">
        <v>563</v>
      </c>
      <c r="F268" s="18">
        <v>213075.5</v>
      </c>
      <c r="G268" s="18">
        <v>212847.1</v>
      </c>
      <c r="H268" s="18">
        <v>212847.1</v>
      </c>
      <c r="I268" s="18"/>
      <c r="J268" s="18"/>
      <c r="K268" s="18"/>
      <c r="L268" s="18">
        <f t="shared" si="324"/>
        <v>213075.5</v>
      </c>
      <c r="M268" s="18">
        <f t="shared" si="325"/>
        <v>212847.1</v>
      </c>
      <c r="N268" s="18">
        <f t="shared" si="326"/>
        <v>212847.1</v>
      </c>
      <c r="O268" s="18"/>
      <c r="P268" s="18"/>
      <c r="Q268" s="18"/>
      <c r="R268" s="18">
        <f t="shared" si="328"/>
        <v>213075.5</v>
      </c>
      <c r="S268" s="18">
        <f t="shared" si="329"/>
        <v>212847.1</v>
      </c>
      <c r="T268" s="18">
        <f t="shared" si="330"/>
        <v>212847.1</v>
      </c>
      <c r="U268" s="18"/>
      <c r="V268" s="18">
        <f t="shared" si="332"/>
        <v>213075.5</v>
      </c>
      <c r="W268" s="18">
        <f t="shared" si="333"/>
        <v>212847.1</v>
      </c>
      <c r="X268" s="18">
        <f t="shared" si="334"/>
        <v>212847.1</v>
      </c>
      <c r="Y268" s="18"/>
      <c r="Z268" s="18"/>
      <c r="AA268" s="18"/>
      <c r="AB268" s="18">
        <f t="shared" si="320"/>
        <v>213075.5</v>
      </c>
      <c r="AC268" s="18">
        <f t="shared" si="321"/>
        <v>212847.1</v>
      </c>
      <c r="AD268" s="18">
        <f t="shared" si="322"/>
        <v>212847.1</v>
      </c>
      <c r="AE268" s="18"/>
      <c r="AF268" s="31"/>
      <c r="AG268" s="22"/>
      <c r="AH268" s="2"/>
    </row>
    <row r="269" spans="1:34" x14ac:dyDescent="0.25">
      <c r="A269" s="36" t="s">
        <v>75</v>
      </c>
      <c r="B269" s="32"/>
      <c r="C269" s="36"/>
      <c r="D269" s="36"/>
      <c r="E269" s="14" t="s">
        <v>654</v>
      </c>
      <c r="F269" s="18">
        <f t="shared" ref="F269:K271" si="416">F270</f>
        <v>131139.70000000001</v>
      </c>
      <c r="G269" s="18">
        <f t="shared" si="416"/>
        <v>131139.70000000001</v>
      </c>
      <c r="H269" s="18">
        <f t="shared" si="416"/>
        <v>131139.70000000001</v>
      </c>
      <c r="I269" s="18">
        <f t="shared" si="416"/>
        <v>0</v>
      </c>
      <c r="J269" s="18">
        <f t="shared" si="416"/>
        <v>0</v>
      </c>
      <c r="K269" s="18">
        <f t="shared" si="416"/>
        <v>0</v>
      </c>
      <c r="L269" s="18">
        <f t="shared" si="324"/>
        <v>131139.70000000001</v>
      </c>
      <c r="M269" s="18">
        <f t="shared" si="325"/>
        <v>131139.70000000001</v>
      </c>
      <c r="N269" s="18">
        <f t="shared" si="326"/>
        <v>131139.70000000001</v>
      </c>
      <c r="O269" s="18">
        <f t="shared" ref="O269:Q271" si="417">O270</f>
        <v>0</v>
      </c>
      <c r="P269" s="18">
        <f t="shared" si="417"/>
        <v>0</v>
      </c>
      <c r="Q269" s="18">
        <f t="shared" si="417"/>
        <v>0</v>
      </c>
      <c r="R269" s="18">
        <f t="shared" si="328"/>
        <v>131139.70000000001</v>
      </c>
      <c r="S269" s="18">
        <f t="shared" si="329"/>
        <v>131139.70000000001</v>
      </c>
      <c r="T269" s="18">
        <f t="shared" si="330"/>
        <v>131139.70000000001</v>
      </c>
      <c r="U269" s="18">
        <f t="shared" ref="U269:AE271" si="418">U270</f>
        <v>0</v>
      </c>
      <c r="V269" s="18">
        <f t="shared" si="332"/>
        <v>131139.70000000001</v>
      </c>
      <c r="W269" s="18">
        <f t="shared" si="333"/>
        <v>131139.70000000001</v>
      </c>
      <c r="X269" s="18">
        <f t="shared" si="334"/>
        <v>131139.70000000001</v>
      </c>
      <c r="Y269" s="18">
        <f t="shared" si="418"/>
        <v>0</v>
      </c>
      <c r="Z269" s="18">
        <f t="shared" si="418"/>
        <v>0</v>
      </c>
      <c r="AA269" s="18">
        <f t="shared" si="418"/>
        <v>0</v>
      </c>
      <c r="AB269" s="18">
        <f t="shared" si="320"/>
        <v>131139.70000000001</v>
      </c>
      <c r="AC269" s="18">
        <f t="shared" si="321"/>
        <v>131139.70000000001</v>
      </c>
      <c r="AD269" s="18">
        <f t="shared" si="322"/>
        <v>131139.70000000001</v>
      </c>
      <c r="AE269" s="18">
        <f t="shared" si="418"/>
        <v>0</v>
      </c>
      <c r="AF269" s="31"/>
      <c r="AG269" s="22"/>
      <c r="AH269" s="2"/>
    </row>
    <row r="270" spans="1:34" ht="47.25" x14ac:dyDescent="0.25">
      <c r="A270" s="36" t="s">
        <v>75</v>
      </c>
      <c r="B270" s="32">
        <v>600</v>
      </c>
      <c r="C270" s="36"/>
      <c r="D270" s="36"/>
      <c r="E270" s="14" t="s">
        <v>581</v>
      </c>
      <c r="F270" s="18">
        <f t="shared" si="416"/>
        <v>131139.70000000001</v>
      </c>
      <c r="G270" s="18">
        <f t="shared" si="416"/>
        <v>131139.70000000001</v>
      </c>
      <c r="H270" s="18">
        <f t="shared" si="416"/>
        <v>131139.70000000001</v>
      </c>
      <c r="I270" s="18">
        <f t="shared" si="416"/>
        <v>0</v>
      </c>
      <c r="J270" s="18">
        <f t="shared" si="416"/>
        <v>0</v>
      </c>
      <c r="K270" s="18">
        <f t="shared" si="416"/>
        <v>0</v>
      </c>
      <c r="L270" s="18">
        <f t="shared" si="324"/>
        <v>131139.70000000001</v>
      </c>
      <c r="M270" s="18">
        <f t="shared" si="325"/>
        <v>131139.70000000001</v>
      </c>
      <c r="N270" s="18">
        <f t="shared" si="326"/>
        <v>131139.70000000001</v>
      </c>
      <c r="O270" s="18">
        <f t="shared" si="417"/>
        <v>0</v>
      </c>
      <c r="P270" s="18">
        <f t="shared" si="417"/>
        <v>0</v>
      </c>
      <c r="Q270" s="18">
        <f t="shared" si="417"/>
        <v>0</v>
      </c>
      <c r="R270" s="18">
        <f t="shared" si="328"/>
        <v>131139.70000000001</v>
      </c>
      <c r="S270" s="18">
        <f t="shared" si="329"/>
        <v>131139.70000000001</v>
      </c>
      <c r="T270" s="18">
        <f t="shared" si="330"/>
        <v>131139.70000000001</v>
      </c>
      <c r="U270" s="18">
        <f t="shared" si="418"/>
        <v>0</v>
      </c>
      <c r="V270" s="18">
        <f t="shared" si="332"/>
        <v>131139.70000000001</v>
      </c>
      <c r="W270" s="18">
        <f t="shared" si="333"/>
        <v>131139.70000000001</v>
      </c>
      <c r="X270" s="18">
        <f t="shared" si="334"/>
        <v>131139.70000000001</v>
      </c>
      <c r="Y270" s="18">
        <f t="shared" si="418"/>
        <v>0</v>
      </c>
      <c r="Z270" s="18">
        <f t="shared" si="418"/>
        <v>0</v>
      </c>
      <c r="AA270" s="18">
        <f t="shared" si="418"/>
        <v>0</v>
      </c>
      <c r="AB270" s="18">
        <f t="shared" si="320"/>
        <v>131139.70000000001</v>
      </c>
      <c r="AC270" s="18">
        <f t="shared" si="321"/>
        <v>131139.70000000001</v>
      </c>
      <c r="AD270" s="18">
        <f t="shared" si="322"/>
        <v>131139.70000000001</v>
      </c>
      <c r="AE270" s="18">
        <f t="shared" si="418"/>
        <v>0</v>
      </c>
      <c r="AF270" s="31"/>
      <c r="AG270" s="22"/>
      <c r="AH270" s="2"/>
    </row>
    <row r="271" spans="1:34" x14ac:dyDescent="0.25">
      <c r="A271" s="36" t="s">
        <v>75</v>
      </c>
      <c r="B271" s="32">
        <v>610</v>
      </c>
      <c r="C271" s="36"/>
      <c r="D271" s="36"/>
      <c r="E271" s="14" t="s">
        <v>595</v>
      </c>
      <c r="F271" s="18">
        <f t="shared" si="416"/>
        <v>131139.70000000001</v>
      </c>
      <c r="G271" s="18">
        <f t="shared" si="416"/>
        <v>131139.70000000001</v>
      </c>
      <c r="H271" s="18">
        <f t="shared" si="416"/>
        <v>131139.70000000001</v>
      </c>
      <c r="I271" s="18">
        <f t="shared" si="416"/>
        <v>0</v>
      </c>
      <c r="J271" s="18">
        <f t="shared" si="416"/>
        <v>0</v>
      </c>
      <c r="K271" s="18">
        <f t="shared" si="416"/>
        <v>0</v>
      </c>
      <c r="L271" s="18">
        <f t="shared" si="324"/>
        <v>131139.70000000001</v>
      </c>
      <c r="M271" s="18">
        <f t="shared" si="325"/>
        <v>131139.70000000001</v>
      </c>
      <c r="N271" s="18">
        <f t="shared" si="326"/>
        <v>131139.70000000001</v>
      </c>
      <c r="O271" s="18">
        <f t="shared" si="417"/>
        <v>0</v>
      </c>
      <c r="P271" s="18">
        <f t="shared" si="417"/>
        <v>0</v>
      </c>
      <c r="Q271" s="18">
        <f t="shared" si="417"/>
        <v>0</v>
      </c>
      <c r="R271" s="18">
        <f t="shared" si="328"/>
        <v>131139.70000000001</v>
      </c>
      <c r="S271" s="18">
        <f t="shared" si="329"/>
        <v>131139.70000000001</v>
      </c>
      <c r="T271" s="18">
        <f t="shared" si="330"/>
        <v>131139.70000000001</v>
      </c>
      <c r="U271" s="18">
        <f t="shared" si="418"/>
        <v>0</v>
      </c>
      <c r="V271" s="18">
        <f t="shared" si="332"/>
        <v>131139.70000000001</v>
      </c>
      <c r="W271" s="18">
        <f t="shared" si="333"/>
        <v>131139.70000000001</v>
      </c>
      <c r="X271" s="18">
        <f t="shared" si="334"/>
        <v>131139.70000000001</v>
      </c>
      <c r="Y271" s="18">
        <f t="shared" si="418"/>
        <v>0</v>
      </c>
      <c r="Z271" s="18">
        <f t="shared" si="418"/>
        <v>0</v>
      </c>
      <c r="AA271" s="18">
        <f t="shared" si="418"/>
        <v>0</v>
      </c>
      <c r="AB271" s="18">
        <f t="shared" si="320"/>
        <v>131139.70000000001</v>
      </c>
      <c r="AC271" s="18">
        <f t="shared" si="321"/>
        <v>131139.70000000001</v>
      </c>
      <c r="AD271" s="18">
        <f t="shared" si="322"/>
        <v>131139.70000000001</v>
      </c>
      <c r="AE271" s="18">
        <f t="shared" si="418"/>
        <v>0</v>
      </c>
      <c r="AF271" s="31"/>
      <c r="AG271" s="22"/>
      <c r="AH271" s="2"/>
    </row>
    <row r="272" spans="1:34" x14ac:dyDescent="0.25">
      <c r="A272" s="36" t="s">
        <v>75</v>
      </c>
      <c r="B272" s="32">
        <v>610</v>
      </c>
      <c r="C272" s="36" t="s">
        <v>24</v>
      </c>
      <c r="D272" s="36" t="s">
        <v>5</v>
      </c>
      <c r="E272" s="14" t="s">
        <v>563</v>
      </c>
      <c r="F272" s="18">
        <v>131139.70000000001</v>
      </c>
      <c r="G272" s="18">
        <v>131139.70000000001</v>
      </c>
      <c r="H272" s="18">
        <v>131139.70000000001</v>
      </c>
      <c r="I272" s="18"/>
      <c r="J272" s="18"/>
      <c r="K272" s="18"/>
      <c r="L272" s="18">
        <f t="shared" si="324"/>
        <v>131139.70000000001</v>
      </c>
      <c r="M272" s="18">
        <f t="shared" si="325"/>
        <v>131139.70000000001</v>
      </c>
      <c r="N272" s="18">
        <f t="shared" si="326"/>
        <v>131139.70000000001</v>
      </c>
      <c r="O272" s="18"/>
      <c r="P272" s="18"/>
      <c r="Q272" s="18"/>
      <c r="R272" s="18">
        <f t="shared" si="328"/>
        <v>131139.70000000001</v>
      </c>
      <c r="S272" s="18">
        <f t="shared" si="329"/>
        <v>131139.70000000001</v>
      </c>
      <c r="T272" s="18">
        <f t="shared" si="330"/>
        <v>131139.70000000001</v>
      </c>
      <c r="U272" s="18"/>
      <c r="V272" s="18">
        <f t="shared" si="332"/>
        <v>131139.70000000001</v>
      </c>
      <c r="W272" s="18">
        <f t="shared" si="333"/>
        <v>131139.70000000001</v>
      </c>
      <c r="X272" s="18">
        <f t="shared" si="334"/>
        <v>131139.70000000001</v>
      </c>
      <c r="Y272" s="18"/>
      <c r="Z272" s="18"/>
      <c r="AA272" s="18"/>
      <c r="AB272" s="18">
        <f t="shared" ref="AB272:AB335" si="419">V272+Y272</f>
        <v>131139.70000000001</v>
      </c>
      <c r="AC272" s="18">
        <f t="shared" ref="AC272:AC335" si="420">W272+Z272</f>
        <v>131139.70000000001</v>
      </c>
      <c r="AD272" s="18">
        <f t="shared" ref="AD272:AD335" si="421">X272+AA272</f>
        <v>131139.70000000001</v>
      </c>
      <c r="AE272" s="18"/>
      <c r="AF272" s="31"/>
      <c r="AG272" s="22"/>
      <c r="AH272" s="2"/>
    </row>
    <row r="273" spans="1:34" s="10" customFormat="1" ht="63" x14ac:dyDescent="0.25">
      <c r="A273" s="9" t="s">
        <v>80</v>
      </c>
      <c r="B273" s="16"/>
      <c r="C273" s="9"/>
      <c r="D273" s="9"/>
      <c r="E273" s="15" t="s">
        <v>1054</v>
      </c>
      <c r="F273" s="17">
        <f>F274</f>
        <v>146413.4</v>
      </c>
      <c r="G273" s="17">
        <f t="shared" ref="G273:AE273" si="422">G274</f>
        <v>145320.69999999998</v>
      </c>
      <c r="H273" s="17">
        <f t="shared" si="422"/>
        <v>159942.79999999999</v>
      </c>
      <c r="I273" s="17">
        <f t="shared" si="422"/>
        <v>18411.02</v>
      </c>
      <c r="J273" s="17">
        <f t="shared" si="422"/>
        <v>1400</v>
      </c>
      <c r="K273" s="17">
        <f t="shared" si="422"/>
        <v>0</v>
      </c>
      <c r="L273" s="17">
        <f t="shared" si="324"/>
        <v>164824.41999999998</v>
      </c>
      <c r="M273" s="17">
        <f t="shared" si="325"/>
        <v>146720.69999999998</v>
      </c>
      <c r="N273" s="17">
        <f t="shared" si="326"/>
        <v>159942.79999999999</v>
      </c>
      <c r="O273" s="17">
        <f t="shared" si="422"/>
        <v>0</v>
      </c>
      <c r="P273" s="17">
        <f t="shared" si="422"/>
        <v>32590</v>
      </c>
      <c r="Q273" s="17">
        <f t="shared" si="422"/>
        <v>18005</v>
      </c>
      <c r="R273" s="17">
        <f t="shared" si="328"/>
        <v>164824.41999999998</v>
      </c>
      <c r="S273" s="17">
        <f t="shared" si="329"/>
        <v>179310.69999999998</v>
      </c>
      <c r="T273" s="17">
        <f t="shared" si="330"/>
        <v>177947.8</v>
      </c>
      <c r="U273" s="17">
        <f t="shared" si="422"/>
        <v>0</v>
      </c>
      <c r="V273" s="17">
        <f t="shared" si="332"/>
        <v>164824.41999999998</v>
      </c>
      <c r="W273" s="17">
        <f t="shared" si="333"/>
        <v>179310.69999999998</v>
      </c>
      <c r="X273" s="17">
        <f t="shared" si="334"/>
        <v>177947.8</v>
      </c>
      <c r="Y273" s="17">
        <f t="shared" si="422"/>
        <v>0</v>
      </c>
      <c r="Z273" s="17">
        <f t="shared" si="422"/>
        <v>0</v>
      </c>
      <c r="AA273" s="17">
        <f t="shared" si="422"/>
        <v>0</v>
      </c>
      <c r="AB273" s="17">
        <f t="shared" si="419"/>
        <v>164824.41999999998</v>
      </c>
      <c r="AC273" s="17">
        <f t="shared" si="420"/>
        <v>179310.69999999998</v>
      </c>
      <c r="AD273" s="17">
        <f t="shared" si="421"/>
        <v>177947.8</v>
      </c>
      <c r="AE273" s="17">
        <f t="shared" si="422"/>
        <v>0</v>
      </c>
      <c r="AF273" s="30"/>
      <c r="AG273" s="25"/>
    </row>
    <row r="274" spans="1:34" ht="63" x14ac:dyDescent="0.25">
      <c r="A274" s="36" t="s">
        <v>81</v>
      </c>
      <c r="B274" s="32"/>
      <c r="C274" s="36"/>
      <c r="D274" s="36"/>
      <c r="E274" s="14" t="s">
        <v>1055</v>
      </c>
      <c r="F274" s="18">
        <f t="shared" ref="F274:K274" si="423">F275+F279+F286</f>
        <v>146413.4</v>
      </c>
      <c r="G274" s="18">
        <f t="shared" si="423"/>
        <v>145320.69999999998</v>
      </c>
      <c r="H274" s="18">
        <f t="shared" si="423"/>
        <v>159942.79999999999</v>
      </c>
      <c r="I274" s="18">
        <f t="shared" si="423"/>
        <v>18411.02</v>
      </c>
      <c r="J274" s="18">
        <f t="shared" si="423"/>
        <v>1400</v>
      </c>
      <c r="K274" s="18">
        <f t="shared" si="423"/>
        <v>0</v>
      </c>
      <c r="L274" s="18">
        <f t="shared" si="324"/>
        <v>164824.41999999998</v>
      </c>
      <c r="M274" s="18">
        <f t="shared" si="325"/>
        <v>146720.69999999998</v>
      </c>
      <c r="N274" s="18">
        <f t="shared" si="326"/>
        <v>159942.79999999999</v>
      </c>
      <c r="O274" s="18">
        <f>O275+O279+O286+O293</f>
        <v>0</v>
      </c>
      <c r="P274" s="18">
        <f t="shared" ref="P274:AE274" si="424">P275+P279+P286+P293</f>
        <v>32590</v>
      </c>
      <c r="Q274" s="18">
        <f t="shared" si="424"/>
        <v>18005</v>
      </c>
      <c r="R274" s="18">
        <f t="shared" si="328"/>
        <v>164824.41999999998</v>
      </c>
      <c r="S274" s="18">
        <f t="shared" si="329"/>
        <v>179310.69999999998</v>
      </c>
      <c r="T274" s="18">
        <f t="shared" si="330"/>
        <v>177947.8</v>
      </c>
      <c r="U274" s="18">
        <f t="shared" ref="U274" si="425">U275+U279+U286+U293</f>
        <v>0</v>
      </c>
      <c r="V274" s="18">
        <f t="shared" si="332"/>
        <v>164824.41999999998</v>
      </c>
      <c r="W274" s="18">
        <f t="shared" si="333"/>
        <v>179310.69999999998</v>
      </c>
      <c r="X274" s="18">
        <f t="shared" si="334"/>
        <v>177947.8</v>
      </c>
      <c r="Y274" s="18">
        <f t="shared" ref="Y274:AA274" si="426">Y275+Y279+Y286+Y293</f>
        <v>0</v>
      </c>
      <c r="Z274" s="18">
        <f t="shared" si="426"/>
        <v>0</v>
      </c>
      <c r="AA274" s="18">
        <f t="shared" si="426"/>
        <v>0</v>
      </c>
      <c r="AB274" s="18">
        <f t="shared" si="419"/>
        <v>164824.41999999998</v>
      </c>
      <c r="AC274" s="18">
        <f t="shared" si="420"/>
        <v>179310.69999999998</v>
      </c>
      <c r="AD274" s="18">
        <f t="shared" si="421"/>
        <v>177947.8</v>
      </c>
      <c r="AE274" s="18">
        <f t="shared" si="424"/>
        <v>0</v>
      </c>
      <c r="AF274" s="31"/>
      <c r="AG274" s="22"/>
      <c r="AH274" s="2"/>
    </row>
    <row r="275" spans="1:34" ht="31.5" x14ac:dyDescent="0.25">
      <c r="A275" s="36" t="s">
        <v>77</v>
      </c>
      <c r="B275" s="32"/>
      <c r="C275" s="36"/>
      <c r="D275" s="36"/>
      <c r="E275" s="14" t="s">
        <v>655</v>
      </c>
      <c r="F275" s="18">
        <f t="shared" ref="F275:K277" si="427">F276</f>
        <v>2057.5</v>
      </c>
      <c r="G275" s="18">
        <f t="shared" si="427"/>
        <v>2057.5</v>
      </c>
      <c r="H275" s="18">
        <f t="shared" si="427"/>
        <v>16679.599999999999</v>
      </c>
      <c r="I275" s="18">
        <f t="shared" si="427"/>
        <v>15976.52</v>
      </c>
      <c r="J275" s="18">
        <f t="shared" si="427"/>
        <v>0</v>
      </c>
      <c r="K275" s="18">
        <f t="shared" si="427"/>
        <v>0</v>
      </c>
      <c r="L275" s="18">
        <f t="shared" si="324"/>
        <v>18034.02</v>
      </c>
      <c r="M275" s="18">
        <f t="shared" si="325"/>
        <v>2057.5</v>
      </c>
      <c r="N275" s="18">
        <f t="shared" si="326"/>
        <v>16679.599999999999</v>
      </c>
      <c r="O275" s="18">
        <f t="shared" ref="O275:Q277" si="428">O276</f>
        <v>0</v>
      </c>
      <c r="P275" s="18">
        <f t="shared" si="428"/>
        <v>0</v>
      </c>
      <c r="Q275" s="18">
        <f t="shared" si="428"/>
        <v>0</v>
      </c>
      <c r="R275" s="18">
        <f t="shared" si="328"/>
        <v>18034.02</v>
      </c>
      <c r="S275" s="18">
        <f t="shared" si="329"/>
        <v>2057.5</v>
      </c>
      <c r="T275" s="18">
        <f t="shared" si="330"/>
        <v>16679.599999999999</v>
      </c>
      <c r="U275" s="18">
        <f t="shared" ref="U275:AE277" si="429">U276</f>
        <v>0</v>
      </c>
      <c r="V275" s="18">
        <f t="shared" si="332"/>
        <v>18034.02</v>
      </c>
      <c r="W275" s="18">
        <f t="shared" si="333"/>
        <v>2057.5</v>
      </c>
      <c r="X275" s="18">
        <f t="shared" si="334"/>
        <v>16679.599999999999</v>
      </c>
      <c r="Y275" s="18">
        <f t="shared" si="429"/>
        <v>0</v>
      </c>
      <c r="Z275" s="18">
        <f t="shared" si="429"/>
        <v>0</v>
      </c>
      <c r="AA275" s="18">
        <f t="shared" si="429"/>
        <v>0</v>
      </c>
      <c r="AB275" s="18">
        <f t="shared" si="419"/>
        <v>18034.02</v>
      </c>
      <c r="AC275" s="18">
        <f t="shared" si="420"/>
        <v>2057.5</v>
      </c>
      <c r="AD275" s="18">
        <f t="shared" si="421"/>
        <v>16679.599999999999</v>
      </c>
      <c r="AE275" s="18">
        <f t="shared" si="429"/>
        <v>0</v>
      </c>
      <c r="AF275" s="31"/>
      <c r="AG275" s="22"/>
      <c r="AH275" s="2"/>
    </row>
    <row r="276" spans="1:34" ht="47.25" x14ac:dyDescent="0.25">
      <c r="A276" s="36" t="s">
        <v>77</v>
      </c>
      <c r="B276" s="32">
        <v>600</v>
      </c>
      <c r="C276" s="36"/>
      <c r="D276" s="36"/>
      <c r="E276" s="14" t="s">
        <v>581</v>
      </c>
      <c r="F276" s="18">
        <f t="shared" si="427"/>
        <v>2057.5</v>
      </c>
      <c r="G276" s="18">
        <f t="shared" si="427"/>
        <v>2057.5</v>
      </c>
      <c r="H276" s="18">
        <f t="shared" si="427"/>
        <v>16679.599999999999</v>
      </c>
      <c r="I276" s="18">
        <f t="shared" si="427"/>
        <v>15976.52</v>
      </c>
      <c r="J276" s="18">
        <f t="shared" si="427"/>
        <v>0</v>
      </c>
      <c r="K276" s="18">
        <f t="shared" si="427"/>
        <v>0</v>
      </c>
      <c r="L276" s="18">
        <f t="shared" si="324"/>
        <v>18034.02</v>
      </c>
      <c r="M276" s="18">
        <f t="shared" si="325"/>
        <v>2057.5</v>
      </c>
      <c r="N276" s="18">
        <f t="shared" si="326"/>
        <v>16679.599999999999</v>
      </c>
      <c r="O276" s="18">
        <f t="shared" si="428"/>
        <v>0</v>
      </c>
      <c r="P276" s="18">
        <f t="shared" si="428"/>
        <v>0</v>
      </c>
      <c r="Q276" s="18">
        <f t="shared" si="428"/>
        <v>0</v>
      </c>
      <c r="R276" s="18">
        <f t="shared" si="328"/>
        <v>18034.02</v>
      </c>
      <c r="S276" s="18">
        <f t="shared" si="329"/>
        <v>2057.5</v>
      </c>
      <c r="T276" s="18">
        <f t="shared" si="330"/>
        <v>16679.599999999999</v>
      </c>
      <c r="U276" s="18">
        <f t="shared" si="429"/>
        <v>0</v>
      </c>
      <c r="V276" s="18">
        <f t="shared" si="332"/>
        <v>18034.02</v>
      </c>
      <c r="W276" s="18">
        <f t="shared" si="333"/>
        <v>2057.5</v>
      </c>
      <c r="X276" s="18">
        <f t="shared" si="334"/>
        <v>16679.599999999999</v>
      </c>
      <c r="Y276" s="18">
        <f t="shared" si="429"/>
        <v>0</v>
      </c>
      <c r="Z276" s="18">
        <f t="shared" si="429"/>
        <v>0</v>
      </c>
      <c r="AA276" s="18">
        <f t="shared" si="429"/>
        <v>0</v>
      </c>
      <c r="AB276" s="18">
        <f t="shared" si="419"/>
        <v>18034.02</v>
      </c>
      <c r="AC276" s="18">
        <f t="shared" si="420"/>
        <v>2057.5</v>
      </c>
      <c r="AD276" s="18">
        <f t="shared" si="421"/>
        <v>16679.599999999999</v>
      </c>
      <c r="AE276" s="18">
        <f t="shared" si="429"/>
        <v>0</v>
      </c>
      <c r="AF276" s="31"/>
      <c r="AG276" s="22"/>
      <c r="AH276" s="2"/>
    </row>
    <row r="277" spans="1:34" x14ac:dyDescent="0.25">
      <c r="A277" s="36" t="s">
        <v>77</v>
      </c>
      <c r="B277" s="32">
        <v>620</v>
      </c>
      <c r="C277" s="36"/>
      <c r="D277" s="36"/>
      <c r="E277" s="14" t="s">
        <v>596</v>
      </c>
      <c r="F277" s="18">
        <f t="shared" si="427"/>
        <v>2057.5</v>
      </c>
      <c r="G277" s="18">
        <f t="shared" si="427"/>
        <v>2057.5</v>
      </c>
      <c r="H277" s="18">
        <f t="shared" si="427"/>
        <v>16679.599999999999</v>
      </c>
      <c r="I277" s="18">
        <f t="shared" si="427"/>
        <v>15976.52</v>
      </c>
      <c r="J277" s="18">
        <f t="shared" si="427"/>
        <v>0</v>
      </c>
      <c r="K277" s="18">
        <f t="shared" si="427"/>
        <v>0</v>
      </c>
      <c r="L277" s="18">
        <f t="shared" si="324"/>
        <v>18034.02</v>
      </c>
      <c r="M277" s="18">
        <f t="shared" si="325"/>
        <v>2057.5</v>
      </c>
      <c r="N277" s="18">
        <f t="shared" si="326"/>
        <v>16679.599999999999</v>
      </c>
      <c r="O277" s="18">
        <f t="shared" si="428"/>
        <v>0</v>
      </c>
      <c r="P277" s="18">
        <f t="shared" si="428"/>
        <v>0</v>
      </c>
      <c r="Q277" s="18">
        <f t="shared" si="428"/>
        <v>0</v>
      </c>
      <c r="R277" s="18">
        <f t="shared" ref="R277:R340" si="430">L277+O277</f>
        <v>18034.02</v>
      </c>
      <c r="S277" s="18">
        <f t="shared" ref="S277:S340" si="431">M277+P277</f>
        <v>2057.5</v>
      </c>
      <c r="T277" s="18">
        <f t="shared" ref="T277:T340" si="432">N277+Q277</f>
        <v>16679.599999999999</v>
      </c>
      <c r="U277" s="18">
        <f t="shared" si="429"/>
        <v>0</v>
      </c>
      <c r="V277" s="18">
        <f t="shared" ref="V277:V340" si="433">R277+U277</f>
        <v>18034.02</v>
      </c>
      <c r="W277" s="18">
        <f t="shared" ref="W277:W340" si="434">S277</f>
        <v>2057.5</v>
      </c>
      <c r="X277" s="18">
        <f t="shared" ref="X277:X340" si="435">T277</f>
        <v>16679.599999999999</v>
      </c>
      <c r="Y277" s="18">
        <f t="shared" si="429"/>
        <v>0</v>
      </c>
      <c r="Z277" s="18">
        <f t="shared" si="429"/>
        <v>0</v>
      </c>
      <c r="AA277" s="18">
        <f t="shared" si="429"/>
        <v>0</v>
      </c>
      <c r="AB277" s="18">
        <f t="shared" si="419"/>
        <v>18034.02</v>
      </c>
      <c r="AC277" s="18">
        <f t="shared" si="420"/>
        <v>2057.5</v>
      </c>
      <c r="AD277" s="18">
        <f t="shared" si="421"/>
        <v>16679.599999999999</v>
      </c>
      <c r="AE277" s="18">
        <f t="shared" si="429"/>
        <v>0</v>
      </c>
      <c r="AF277" s="31"/>
      <c r="AG277" s="22"/>
      <c r="AH277" s="2"/>
    </row>
    <row r="278" spans="1:34" x14ac:dyDescent="0.25">
      <c r="A278" s="36" t="s">
        <v>77</v>
      </c>
      <c r="B278" s="32">
        <v>620</v>
      </c>
      <c r="C278" s="36" t="s">
        <v>24</v>
      </c>
      <c r="D278" s="36" t="s">
        <v>5</v>
      </c>
      <c r="E278" s="14" t="s">
        <v>563</v>
      </c>
      <c r="F278" s="18">
        <v>2057.5</v>
      </c>
      <c r="G278" s="18">
        <v>2057.5</v>
      </c>
      <c r="H278" s="18">
        <v>16679.599999999999</v>
      </c>
      <c r="I278" s="23">
        <v>15976.52</v>
      </c>
      <c r="J278" s="18"/>
      <c r="K278" s="18"/>
      <c r="L278" s="18">
        <f t="shared" si="324"/>
        <v>18034.02</v>
      </c>
      <c r="M278" s="18">
        <f t="shared" si="325"/>
        <v>2057.5</v>
      </c>
      <c r="N278" s="18">
        <f t="shared" si="326"/>
        <v>16679.599999999999</v>
      </c>
      <c r="O278" s="18"/>
      <c r="P278" s="18"/>
      <c r="Q278" s="18"/>
      <c r="R278" s="18">
        <f t="shared" si="430"/>
        <v>18034.02</v>
      </c>
      <c r="S278" s="18">
        <f t="shared" si="431"/>
        <v>2057.5</v>
      </c>
      <c r="T278" s="18">
        <f t="shared" si="432"/>
        <v>16679.599999999999</v>
      </c>
      <c r="U278" s="18"/>
      <c r="V278" s="18">
        <f t="shared" si="433"/>
        <v>18034.02</v>
      </c>
      <c r="W278" s="18">
        <f t="shared" si="434"/>
        <v>2057.5</v>
      </c>
      <c r="X278" s="18">
        <f t="shared" si="435"/>
        <v>16679.599999999999</v>
      </c>
      <c r="Y278" s="18"/>
      <c r="Z278" s="18"/>
      <c r="AA278" s="18"/>
      <c r="AB278" s="18">
        <f t="shared" si="419"/>
        <v>18034.02</v>
      </c>
      <c r="AC278" s="18">
        <f t="shared" si="420"/>
        <v>2057.5</v>
      </c>
      <c r="AD278" s="18">
        <f t="shared" si="421"/>
        <v>16679.599999999999</v>
      </c>
      <c r="AE278" s="18"/>
      <c r="AF278" s="31"/>
      <c r="AG278" s="22" t="s">
        <v>1311</v>
      </c>
      <c r="AH278" s="2"/>
    </row>
    <row r="279" spans="1:34" ht="47.25" x14ac:dyDescent="0.25">
      <c r="A279" s="36" t="s">
        <v>78</v>
      </c>
      <c r="B279" s="32"/>
      <c r="C279" s="36"/>
      <c r="D279" s="36"/>
      <c r="E279" s="14" t="s">
        <v>656</v>
      </c>
      <c r="F279" s="18">
        <f t="shared" ref="F279:K279" si="436">F280</f>
        <v>1346.4</v>
      </c>
      <c r="G279" s="18">
        <f t="shared" si="436"/>
        <v>1346.4</v>
      </c>
      <c r="H279" s="18">
        <f t="shared" si="436"/>
        <v>1346.4</v>
      </c>
      <c r="I279" s="18">
        <f t="shared" si="436"/>
        <v>0</v>
      </c>
      <c r="J279" s="18">
        <f t="shared" si="436"/>
        <v>0</v>
      </c>
      <c r="K279" s="18">
        <f t="shared" si="436"/>
        <v>0</v>
      </c>
      <c r="L279" s="18">
        <f t="shared" si="324"/>
        <v>1346.4</v>
      </c>
      <c r="M279" s="18">
        <f t="shared" si="325"/>
        <v>1346.4</v>
      </c>
      <c r="N279" s="18">
        <f t="shared" si="326"/>
        <v>1346.4</v>
      </c>
      <c r="O279" s="18">
        <f t="shared" ref="O279:Q279" si="437">O280</f>
        <v>0</v>
      </c>
      <c r="P279" s="18">
        <f t="shared" si="437"/>
        <v>0</v>
      </c>
      <c r="Q279" s="18">
        <f t="shared" si="437"/>
        <v>0</v>
      </c>
      <c r="R279" s="18">
        <f t="shared" si="430"/>
        <v>1346.4</v>
      </c>
      <c r="S279" s="18">
        <f t="shared" si="431"/>
        <v>1346.4</v>
      </c>
      <c r="T279" s="18">
        <f t="shared" si="432"/>
        <v>1346.4</v>
      </c>
      <c r="U279" s="18">
        <f t="shared" ref="U279:AE279" si="438">U280</f>
        <v>0</v>
      </c>
      <c r="V279" s="18">
        <f t="shared" si="433"/>
        <v>1346.4</v>
      </c>
      <c r="W279" s="18">
        <f t="shared" si="434"/>
        <v>1346.4</v>
      </c>
      <c r="X279" s="18">
        <f t="shared" si="435"/>
        <v>1346.4</v>
      </c>
      <c r="Y279" s="18">
        <f t="shared" si="438"/>
        <v>0</v>
      </c>
      <c r="Z279" s="18">
        <f t="shared" si="438"/>
        <v>0</v>
      </c>
      <c r="AA279" s="18">
        <f t="shared" si="438"/>
        <v>0</v>
      </c>
      <c r="AB279" s="18">
        <f t="shared" si="419"/>
        <v>1346.4</v>
      </c>
      <c r="AC279" s="18">
        <f t="shared" si="420"/>
        <v>1346.4</v>
      </c>
      <c r="AD279" s="18">
        <f t="shared" si="421"/>
        <v>1346.4</v>
      </c>
      <c r="AE279" s="18">
        <f t="shared" si="438"/>
        <v>0</v>
      </c>
      <c r="AF279" s="31"/>
      <c r="AG279" s="22"/>
      <c r="AH279" s="2"/>
    </row>
    <row r="280" spans="1:34" ht="47.25" x14ac:dyDescent="0.25">
      <c r="A280" s="36" t="s">
        <v>78</v>
      </c>
      <c r="B280" s="32">
        <v>600</v>
      </c>
      <c r="C280" s="36"/>
      <c r="D280" s="36"/>
      <c r="E280" s="14" t="s">
        <v>581</v>
      </c>
      <c r="F280" s="18">
        <f t="shared" ref="F280:K280" si="439">F281+F283</f>
        <v>1346.4</v>
      </c>
      <c r="G280" s="18">
        <f t="shared" si="439"/>
        <v>1346.4</v>
      </c>
      <c r="H280" s="18">
        <f t="shared" si="439"/>
        <v>1346.4</v>
      </c>
      <c r="I280" s="18">
        <f t="shared" si="439"/>
        <v>0</v>
      </c>
      <c r="J280" s="18">
        <f t="shared" si="439"/>
        <v>0</v>
      </c>
      <c r="K280" s="18">
        <f t="shared" si="439"/>
        <v>0</v>
      </c>
      <c r="L280" s="18">
        <f t="shared" si="324"/>
        <v>1346.4</v>
      </c>
      <c r="M280" s="18">
        <f t="shared" si="325"/>
        <v>1346.4</v>
      </c>
      <c r="N280" s="18">
        <f t="shared" si="326"/>
        <v>1346.4</v>
      </c>
      <c r="O280" s="18">
        <f t="shared" ref="O280:Q280" si="440">O281+O283</f>
        <v>0</v>
      </c>
      <c r="P280" s="18">
        <f t="shared" si="440"/>
        <v>0</v>
      </c>
      <c r="Q280" s="18">
        <f t="shared" si="440"/>
        <v>0</v>
      </c>
      <c r="R280" s="18">
        <f t="shared" si="430"/>
        <v>1346.4</v>
      </c>
      <c r="S280" s="18">
        <f t="shared" si="431"/>
        <v>1346.4</v>
      </c>
      <c r="T280" s="18">
        <f t="shared" si="432"/>
        <v>1346.4</v>
      </c>
      <c r="U280" s="18">
        <f t="shared" ref="U280:AE280" si="441">U281+U283</f>
        <v>0</v>
      </c>
      <c r="V280" s="18">
        <f t="shared" si="433"/>
        <v>1346.4</v>
      </c>
      <c r="W280" s="18">
        <f t="shared" si="434"/>
        <v>1346.4</v>
      </c>
      <c r="X280" s="18">
        <f t="shared" si="435"/>
        <v>1346.4</v>
      </c>
      <c r="Y280" s="18">
        <f t="shared" ref="Y280:AA280" si="442">Y281+Y283</f>
        <v>0</v>
      </c>
      <c r="Z280" s="18">
        <f t="shared" si="442"/>
        <v>0</v>
      </c>
      <c r="AA280" s="18">
        <f t="shared" si="442"/>
        <v>0</v>
      </c>
      <c r="AB280" s="18">
        <f t="shared" si="419"/>
        <v>1346.4</v>
      </c>
      <c r="AC280" s="18">
        <f t="shared" si="420"/>
        <v>1346.4</v>
      </c>
      <c r="AD280" s="18">
        <f t="shared" si="421"/>
        <v>1346.4</v>
      </c>
      <c r="AE280" s="18">
        <f t="shared" si="441"/>
        <v>0</v>
      </c>
      <c r="AF280" s="31"/>
      <c r="AG280" s="22"/>
      <c r="AH280" s="2"/>
    </row>
    <row r="281" spans="1:34" x14ac:dyDescent="0.25">
      <c r="A281" s="36" t="s">
        <v>78</v>
      </c>
      <c r="B281" s="32">
        <v>610</v>
      </c>
      <c r="C281" s="36"/>
      <c r="D281" s="36"/>
      <c r="E281" s="14" t="s">
        <v>595</v>
      </c>
      <c r="F281" s="18">
        <f t="shared" ref="F281:K281" si="443">F282</f>
        <v>849.2</v>
      </c>
      <c r="G281" s="18">
        <f t="shared" si="443"/>
        <v>849.2</v>
      </c>
      <c r="H281" s="18">
        <f t="shared" si="443"/>
        <v>849.2</v>
      </c>
      <c r="I281" s="18">
        <f t="shared" si="443"/>
        <v>0</v>
      </c>
      <c r="J281" s="18">
        <f t="shared" si="443"/>
        <v>0</v>
      </c>
      <c r="K281" s="18">
        <f t="shared" si="443"/>
        <v>0</v>
      </c>
      <c r="L281" s="18">
        <f t="shared" si="324"/>
        <v>849.2</v>
      </c>
      <c r="M281" s="18">
        <f t="shared" si="325"/>
        <v>849.2</v>
      </c>
      <c r="N281" s="18">
        <f t="shared" si="326"/>
        <v>849.2</v>
      </c>
      <c r="O281" s="18">
        <f t="shared" ref="O281:Q281" si="444">O282</f>
        <v>0</v>
      </c>
      <c r="P281" s="18">
        <f t="shared" si="444"/>
        <v>0</v>
      </c>
      <c r="Q281" s="18">
        <f t="shared" si="444"/>
        <v>0</v>
      </c>
      <c r="R281" s="18">
        <f t="shared" si="430"/>
        <v>849.2</v>
      </c>
      <c r="S281" s="18">
        <f t="shared" si="431"/>
        <v>849.2</v>
      </c>
      <c r="T281" s="18">
        <f t="shared" si="432"/>
        <v>849.2</v>
      </c>
      <c r="U281" s="18">
        <f t="shared" ref="U281:AE281" si="445">U282</f>
        <v>0</v>
      </c>
      <c r="V281" s="18">
        <f t="shared" si="433"/>
        <v>849.2</v>
      </c>
      <c r="W281" s="18">
        <f t="shared" si="434"/>
        <v>849.2</v>
      </c>
      <c r="X281" s="18">
        <f t="shared" si="435"/>
        <v>849.2</v>
      </c>
      <c r="Y281" s="18">
        <f t="shared" si="445"/>
        <v>0</v>
      </c>
      <c r="Z281" s="18">
        <f t="shared" si="445"/>
        <v>0</v>
      </c>
      <c r="AA281" s="18">
        <f t="shared" si="445"/>
        <v>0</v>
      </c>
      <c r="AB281" s="18">
        <f t="shared" si="419"/>
        <v>849.2</v>
      </c>
      <c r="AC281" s="18">
        <f t="shared" si="420"/>
        <v>849.2</v>
      </c>
      <c r="AD281" s="18">
        <f t="shared" si="421"/>
        <v>849.2</v>
      </c>
      <c r="AE281" s="18">
        <f t="shared" si="445"/>
        <v>0</v>
      </c>
      <c r="AF281" s="31"/>
      <c r="AG281" s="22"/>
      <c r="AH281" s="2"/>
    </row>
    <row r="282" spans="1:34" x14ac:dyDescent="0.25">
      <c r="A282" s="36" t="s">
        <v>78</v>
      </c>
      <c r="B282" s="32">
        <v>610</v>
      </c>
      <c r="C282" s="36" t="s">
        <v>24</v>
      </c>
      <c r="D282" s="36" t="s">
        <v>5</v>
      </c>
      <c r="E282" s="14" t="s">
        <v>563</v>
      </c>
      <c r="F282" s="18">
        <v>849.2</v>
      </c>
      <c r="G282" s="18">
        <v>849.2</v>
      </c>
      <c r="H282" s="18">
        <v>849.2</v>
      </c>
      <c r="I282" s="18"/>
      <c r="J282" s="18"/>
      <c r="K282" s="18"/>
      <c r="L282" s="18">
        <f t="shared" si="324"/>
        <v>849.2</v>
      </c>
      <c r="M282" s="18">
        <f t="shared" si="325"/>
        <v>849.2</v>
      </c>
      <c r="N282" s="18">
        <f t="shared" si="326"/>
        <v>849.2</v>
      </c>
      <c r="O282" s="18"/>
      <c r="P282" s="18"/>
      <c r="Q282" s="18"/>
      <c r="R282" s="18">
        <f t="shared" si="430"/>
        <v>849.2</v>
      </c>
      <c r="S282" s="18">
        <f t="shared" si="431"/>
        <v>849.2</v>
      </c>
      <c r="T282" s="18">
        <f t="shared" si="432"/>
        <v>849.2</v>
      </c>
      <c r="U282" s="18"/>
      <c r="V282" s="18">
        <f t="shared" si="433"/>
        <v>849.2</v>
      </c>
      <c r="W282" s="18">
        <f t="shared" si="434"/>
        <v>849.2</v>
      </c>
      <c r="X282" s="18">
        <f t="shared" si="435"/>
        <v>849.2</v>
      </c>
      <c r="Y282" s="18"/>
      <c r="Z282" s="18"/>
      <c r="AA282" s="18"/>
      <c r="AB282" s="18">
        <f t="shared" si="419"/>
        <v>849.2</v>
      </c>
      <c r="AC282" s="18">
        <f t="shared" si="420"/>
        <v>849.2</v>
      </c>
      <c r="AD282" s="18">
        <f t="shared" si="421"/>
        <v>849.2</v>
      </c>
      <c r="AE282" s="18"/>
      <c r="AF282" s="31"/>
      <c r="AG282" s="22"/>
      <c r="AH282" s="2"/>
    </row>
    <row r="283" spans="1:34" x14ac:dyDescent="0.25">
      <c r="A283" s="36" t="s">
        <v>78</v>
      </c>
      <c r="B283" s="32">
        <v>620</v>
      </c>
      <c r="C283" s="36"/>
      <c r="D283" s="36"/>
      <c r="E283" s="14" t="s">
        <v>596</v>
      </c>
      <c r="F283" s="18">
        <f t="shared" ref="F283:K283" si="446">F284+F285</f>
        <v>497.2</v>
      </c>
      <c r="G283" s="18">
        <f t="shared" si="446"/>
        <v>497.2</v>
      </c>
      <c r="H283" s="18">
        <f t="shared" si="446"/>
        <v>497.2</v>
      </c>
      <c r="I283" s="18">
        <f t="shared" si="446"/>
        <v>0</v>
      </c>
      <c r="J283" s="18">
        <f t="shared" si="446"/>
        <v>0</v>
      </c>
      <c r="K283" s="18">
        <f t="shared" si="446"/>
        <v>0</v>
      </c>
      <c r="L283" s="18">
        <f t="shared" si="324"/>
        <v>497.2</v>
      </c>
      <c r="M283" s="18">
        <f t="shared" si="325"/>
        <v>497.2</v>
      </c>
      <c r="N283" s="18">
        <f t="shared" si="326"/>
        <v>497.2</v>
      </c>
      <c r="O283" s="18">
        <f t="shared" ref="O283:Q283" si="447">O284+O285</f>
        <v>0</v>
      </c>
      <c r="P283" s="18">
        <f t="shared" si="447"/>
        <v>0</v>
      </c>
      <c r="Q283" s="18">
        <f t="shared" si="447"/>
        <v>0</v>
      </c>
      <c r="R283" s="18">
        <f t="shared" si="430"/>
        <v>497.2</v>
      </c>
      <c r="S283" s="18">
        <f t="shared" si="431"/>
        <v>497.2</v>
      </c>
      <c r="T283" s="18">
        <f t="shared" si="432"/>
        <v>497.2</v>
      </c>
      <c r="U283" s="18">
        <f t="shared" ref="U283:AE283" si="448">U284+U285</f>
        <v>0</v>
      </c>
      <c r="V283" s="18">
        <f t="shared" si="433"/>
        <v>497.2</v>
      </c>
      <c r="W283" s="18">
        <f t="shared" si="434"/>
        <v>497.2</v>
      </c>
      <c r="X283" s="18">
        <f t="shared" si="435"/>
        <v>497.2</v>
      </c>
      <c r="Y283" s="18">
        <f t="shared" ref="Y283:AA283" si="449">Y284+Y285</f>
        <v>0</v>
      </c>
      <c r="Z283" s="18">
        <f t="shared" si="449"/>
        <v>0</v>
      </c>
      <c r="AA283" s="18">
        <f t="shared" si="449"/>
        <v>0</v>
      </c>
      <c r="AB283" s="18">
        <f t="shared" si="419"/>
        <v>497.2</v>
      </c>
      <c r="AC283" s="18">
        <f t="shared" si="420"/>
        <v>497.2</v>
      </c>
      <c r="AD283" s="18">
        <f t="shared" si="421"/>
        <v>497.2</v>
      </c>
      <c r="AE283" s="18">
        <f t="shared" si="448"/>
        <v>0</v>
      </c>
      <c r="AF283" s="31"/>
      <c r="AG283" s="22"/>
      <c r="AH283" s="2"/>
    </row>
    <row r="284" spans="1:34" x14ac:dyDescent="0.25">
      <c r="A284" s="36" t="s">
        <v>78</v>
      </c>
      <c r="B284" s="32">
        <v>620</v>
      </c>
      <c r="C284" s="36" t="s">
        <v>28</v>
      </c>
      <c r="D284" s="36" t="s">
        <v>20</v>
      </c>
      <c r="E284" s="14" t="s">
        <v>559</v>
      </c>
      <c r="F284" s="18">
        <v>313.89999999999998</v>
      </c>
      <c r="G284" s="18">
        <v>313.89999999999998</v>
      </c>
      <c r="H284" s="18">
        <v>313.89999999999998</v>
      </c>
      <c r="I284" s="18"/>
      <c r="J284" s="18"/>
      <c r="K284" s="18"/>
      <c r="L284" s="18">
        <f t="shared" si="324"/>
        <v>313.89999999999998</v>
      </c>
      <c r="M284" s="18">
        <f t="shared" si="325"/>
        <v>313.89999999999998</v>
      </c>
      <c r="N284" s="18">
        <f t="shared" si="326"/>
        <v>313.89999999999998</v>
      </c>
      <c r="O284" s="18"/>
      <c r="P284" s="18"/>
      <c r="Q284" s="18"/>
      <c r="R284" s="18">
        <f t="shared" si="430"/>
        <v>313.89999999999998</v>
      </c>
      <c r="S284" s="18">
        <f t="shared" si="431"/>
        <v>313.89999999999998</v>
      </c>
      <c r="T284" s="18">
        <f t="shared" si="432"/>
        <v>313.89999999999998</v>
      </c>
      <c r="U284" s="18"/>
      <c r="V284" s="18">
        <f t="shared" si="433"/>
        <v>313.89999999999998</v>
      </c>
      <c r="W284" s="18">
        <f t="shared" si="434"/>
        <v>313.89999999999998</v>
      </c>
      <c r="X284" s="18">
        <f t="shared" si="435"/>
        <v>313.89999999999998</v>
      </c>
      <c r="Y284" s="18"/>
      <c r="Z284" s="18"/>
      <c r="AA284" s="18"/>
      <c r="AB284" s="18">
        <f t="shared" si="419"/>
        <v>313.89999999999998</v>
      </c>
      <c r="AC284" s="18">
        <f t="shared" si="420"/>
        <v>313.89999999999998</v>
      </c>
      <c r="AD284" s="18">
        <f t="shared" si="421"/>
        <v>313.89999999999998</v>
      </c>
      <c r="AE284" s="18"/>
      <c r="AF284" s="31"/>
      <c r="AG284" s="22"/>
      <c r="AH284" s="2"/>
    </row>
    <row r="285" spans="1:34" x14ac:dyDescent="0.25">
      <c r="A285" s="36" t="s">
        <v>78</v>
      </c>
      <c r="B285" s="32">
        <v>620</v>
      </c>
      <c r="C285" s="36" t="s">
        <v>24</v>
      </c>
      <c r="D285" s="36" t="s">
        <v>5</v>
      </c>
      <c r="E285" s="14" t="s">
        <v>563</v>
      </c>
      <c r="F285" s="18">
        <v>183.3</v>
      </c>
      <c r="G285" s="18">
        <v>183.3</v>
      </c>
      <c r="H285" s="18">
        <v>183.3</v>
      </c>
      <c r="I285" s="18"/>
      <c r="J285" s="18"/>
      <c r="K285" s="18"/>
      <c r="L285" s="18">
        <f t="shared" ref="L285:L352" si="450">F285+I285</f>
        <v>183.3</v>
      </c>
      <c r="M285" s="18">
        <f t="shared" ref="M285:M352" si="451">G285+J285</f>
        <v>183.3</v>
      </c>
      <c r="N285" s="18">
        <f t="shared" ref="N285:N352" si="452">H285+K285</f>
        <v>183.3</v>
      </c>
      <c r="O285" s="18"/>
      <c r="P285" s="18"/>
      <c r="Q285" s="18"/>
      <c r="R285" s="18">
        <f t="shared" si="430"/>
        <v>183.3</v>
      </c>
      <c r="S285" s="18">
        <f t="shared" si="431"/>
        <v>183.3</v>
      </c>
      <c r="T285" s="18">
        <f t="shared" si="432"/>
        <v>183.3</v>
      </c>
      <c r="U285" s="18"/>
      <c r="V285" s="18">
        <f t="shared" si="433"/>
        <v>183.3</v>
      </c>
      <c r="W285" s="18">
        <f t="shared" si="434"/>
        <v>183.3</v>
      </c>
      <c r="X285" s="18">
        <f t="shared" si="435"/>
        <v>183.3</v>
      </c>
      <c r="Y285" s="18"/>
      <c r="Z285" s="18"/>
      <c r="AA285" s="18"/>
      <c r="AB285" s="18">
        <f t="shared" si="419"/>
        <v>183.3</v>
      </c>
      <c r="AC285" s="18">
        <f t="shared" si="420"/>
        <v>183.3</v>
      </c>
      <c r="AD285" s="18">
        <f t="shared" si="421"/>
        <v>183.3</v>
      </c>
      <c r="AE285" s="18"/>
      <c r="AF285" s="31"/>
      <c r="AG285" s="22"/>
      <c r="AH285" s="2"/>
    </row>
    <row r="286" spans="1:34" ht="63" x14ac:dyDescent="0.25">
      <c r="A286" s="36" t="s">
        <v>79</v>
      </c>
      <c r="B286" s="32"/>
      <c r="C286" s="36"/>
      <c r="D286" s="36"/>
      <c r="E286" s="14" t="s">
        <v>839</v>
      </c>
      <c r="F286" s="18">
        <f t="shared" ref="F286:K286" si="453">F287</f>
        <v>143009.5</v>
      </c>
      <c r="G286" s="18">
        <f t="shared" si="453"/>
        <v>141916.79999999999</v>
      </c>
      <c r="H286" s="18">
        <f t="shared" si="453"/>
        <v>141916.79999999999</v>
      </c>
      <c r="I286" s="18">
        <f t="shared" si="453"/>
        <v>2434.5</v>
      </c>
      <c r="J286" s="18">
        <f t="shared" si="453"/>
        <v>1400</v>
      </c>
      <c r="K286" s="18">
        <f t="shared" si="453"/>
        <v>0</v>
      </c>
      <c r="L286" s="18">
        <f t="shared" si="450"/>
        <v>145444</v>
      </c>
      <c r="M286" s="18">
        <f t="shared" si="451"/>
        <v>143316.79999999999</v>
      </c>
      <c r="N286" s="18">
        <f t="shared" si="452"/>
        <v>141916.79999999999</v>
      </c>
      <c r="O286" s="18">
        <f t="shared" ref="O286:Q286" si="454">O287</f>
        <v>0</v>
      </c>
      <c r="P286" s="18">
        <f t="shared" si="454"/>
        <v>0</v>
      </c>
      <c r="Q286" s="18">
        <f t="shared" si="454"/>
        <v>0</v>
      </c>
      <c r="R286" s="18">
        <f t="shared" si="430"/>
        <v>145444</v>
      </c>
      <c r="S286" s="18">
        <f t="shared" si="431"/>
        <v>143316.79999999999</v>
      </c>
      <c r="T286" s="18">
        <f t="shared" si="432"/>
        <v>141916.79999999999</v>
      </c>
      <c r="U286" s="18">
        <f t="shared" ref="U286:AE286" si="455">U287</f>
        <v>0</v>
      </c>
      <c r="V286" s="18">
        <f t="shared" si="433"/>
        <v>145444</v>
      </c>
      <c r="W286" s="18">
        <f t="shared" si="434"/>
        <v>143316.79999999999</v>
      </c>
      <c r="X286" s="18">
        <f t="shared" si="435"/>
        <v>141916.79999999999</v>
      </c>
      <c r="Y286" s="18">
        <f t="shared" si="455"/>
        <v>0</v>
      </c>
      <c r="Z286" s="18">
        <f t="shared" si="455"/>
        <v>0</v>
      </c>
      <c r="AA286" s="18">
        <f t="shared" si="455"/>
        <v>0</v>
      </c>
      <c r="AB286" s="18">
        <f t="shared" si="419"/>
        <v>145444</v>
      </c>
      <c r="AC286" s="18">
        <f t="shared" si="420"/>
        <v>143316.79999999999</v>
      </c>
      <c r="AD286" s="18">
        <f t="shared" si="421"/>
        <v>141916.79999999999</v>
      </c>
      <c r="AE286" s="18">
        <f t="shared" si="455"/>
        <v>0</v>
      </c>
      <c r="AF286" s="31"/>
      <c r="AG286" s="22"/>
      <c r="AH286" s="2"/>
    </row>
    <row r="287" spans="1:34" ht="47.25" x14ac:dyDescent="0.25">
      <c r="A287" s="36" t="s">
        <v>79</v>
      </c>
      <c r="B287" s="32">
        <v>600</v>
      </c>
      <c r="C287" s="36"/>
      <c r="D287" s="36"/>
      <c r="E287" s="14" t="s">
        <v>581</v>
      </c>
      <c r="F287" s="18">
        <f t="shared" ref="F287:K287" si="456">F288+F290</f>
        <v>143009.5</v>
      </c>
      <c r="G287" s="18">
        <f t="shared" si="456"/>
        <v>141916.79999999999</v>
      </c>
      <c r="H287" s="18">
        <f t="shared" si="456"/>
        <v>141916.79999999999</v>
      </c>
      <c r="I287" s="18">
        <f t="shared" si="456"/>
        <v>2434.5</v>
      </c>
      <c r="J287" s="18">
        <f t="shared" si="456"/>
        <v>1400</v>
      </c>
      <c r="K287" s="18">
        <f t="shared" si="456"/>
        <v>0</v>
      </c>
      <c r="L287" s="18">
        <f t="shared" si="450"/>
        <v>145444</v>
      </c>
      <c r="M287" s="18">
        <f t="shared" si="451"/>
        <v>143316.79999999999</v>
      </c>
      <c r="N287" s="18">
        <f t="shared" si="452"/>
        <v>141916.79999999999</v>
      </c>
      <c r="O287" s="18">
        <f t="shared" ref="O287:Q287" si="457">O288+O290</f>
        <v>0</v>
      </c>
      <c r="P287" s="18">
        <f t="shared" si="457"/>
        <v>0</v>
      </c>
      <c r="Q287" s="18">
        <f t="shared" si="457"/>
        <v>0</v>
      </c>
      <c r="R287" s="18">
        <f t="shared" si="430"/>
        <v>145444</v>
      </c>
      <c r="S287" s="18">
        <f t="shared" si="431"/>
        <v>143316.79999999999</v>
      </c>
      <c r="T287" s="18">
        <f t="shared" si="432"/>
        <v>141916.79999999999</v>
      </c>
      <c r="U287" s="18">
        <f t="shared" ref="U287:AE287" si="458">U288+U290</f>
        <v>0</v>
      </c>
      <c r="V287" s="18">
        <f t="shared" si="433"/>
        <v>145444</v>
      </c>
      <c r="W287" s="18">
        <f t="shared" si="434"/>
        <v>143316.79999999999</v>
      </c>
      <c r="X287" s="18">
        <f t="shared" si="435"/>
        <v>141916.79999999999</v>
      </c>
      <c r="Y287" s="18">
        <f t="shared" ref="Y287:AA287" si="459">Y288+Y290</f>
        <v>0</v>
      </c>
      <c r="Z287" s="18">
        <f t="shared" si="459"/>
        <v>0</v>
      </c>
      <c r="AA287" s="18">
        <f t="shared" si="459"/>
        <v>0</v>
      </c>
      <c r="AB287" s="18">
        <f t="shared" si="419"/>
        <v>145444</v>
      </c>
      <c r="AC287" s="18">
        <f t="shared" si="420"/>
        <v>143316.79999999999</v>
      </c>
      <c r="AD287" s="18">
        <f t="shared" si="421"/>
        <v>141916.79999999999</v>
      </c>
      <c r="AE287" s="18">
        <f t="shared" si="458"/>
        <v>0</v>
      </c>
      <c r="AF287" s="31"/>
      <c r="AG287" s="22"/>
      <c r="AH287" s="2"/>
    </row>
    <row r="288" spans="1:34" x14ac:dyDescent="0.25">
      <c r="A288" s="36" t="s">
        <v>79</v>
      </c>
      <c r="B288" s="32">
        <v>610</v>
      </c>
      <c r="C288" s="36"/>
      <c r="D288" s="36"/>
      <c r="E288" s="14" t="s">
        <v>595</v>
      </c>
      <c r="F288" s="18">
        <f t="shared" ref="F288:K288" si="460">F289</f>
        <v>8800</v>
      </c>
      <c r="G288" s="18">
        <f t="shared" si="460"/>
        <v>5100</v>
      </c>
      <c r="H288" s="18">
        <f t="shared" si="460"/>
        <v>4542</v>
      </c>
      <c r="I288" s="18">
        <f t="shared" si="460"/>
        <v>1334.5</v>
      </c>
      <c r="J288" s="18">
        <f t="shared" si="460"/>
        <v>0</v>
      </c>
      <c r="K288" s="18">
        <f t="shared" si="460"/>
        <v>0</v>
      </c>
      <c r="L288" s="18">
        <f t="shared" si="450"/>
        <v>10134.5</v>
      </c>
      <c r="M288" s="18">
        <f t="shared" si="451"/>
        <v>5100</v>
      </c>
      <c r="N288" s="18">
        <f t="shared" si="452"/>
        <v>4542</v>
      </c>
      <c r="O288" s="18">
        <f t="shared" ref="O288:Q288" si="461">O289</f>
        <v>0</v>
      </c>
      <c r="P288" s="18">
        <f t="shared" si="461"/>
        <v>0</v>
      </c>
      <c r="Q288" s="18">
        <f t="shared" si="461"/>
        <v>0</v>
      </c>
      <c r="R288" s="18">
        <f t="shared" si="430"/>
        <v>10134.5</v>
      </c>
      <c r="S288" s="18">
        <f t="shared" si="431"/>
        <v>5100</v>
      </c>
      <c r="T288" s="18">
        <f t="shared" si="432"/>
        <v>4542</v>
      </c>
      <c r="U288" s="18">
        <f t="shared" ref="U288:AE288" si="462">U289</f>
        <v>0</v>
      </c>
      <c r="V288" s="18">
        <f t="shared" si="433"/>
        <v>10134.5</v>
      </c>
      <c r="W288" s="18">
        <f t="shared" si="434"/>
        <v>5100</v>
      </c>
      <c r="X288" s="18">
        <f t="shared" si="435"/>
        <v>4542</v>
      </c>
      <c r="Y288" s="18">
        <f t="shared" si="462"/>
        <v>0</v>
      </c>
      <c r="Z288" s="18">
        <f t="shared" si="462"/>
        <v>0</v>
      </c>
      <c r="AA288" s="18">
        <f t="shared" si="462"/>
        <v>0</v>
      </c>
      <c r="AB288" s="18">
        <f t="shared" si="419"/>
        <v>10134.5</v>
      </c>
      <c r="AC288" s="18">
        <f t="shared" si="420"/>
        <v>5100</v>
      </c>
      <c r="AD288" s="18">
        <f t="shared" si="421"/>
        <v>4542</v>
      </c>
      <c r="AE288" s="18">
        <f t="shared" si="462"/>
        <v>0</v>
      </c>
      <c r="AF288" s="31"/>
      <c r="AG288" s="22"/>
      <c r="AH288" s="2"/>
    </row>
    <row r="289" spans="1:34" x14ac:dyDescent="0.25">
      <c r="A289" s="36" t="s">
        <v>79</v>
      </c>
      <c r="B289" s="32">
        <v>610</v>
      </c>
      <c r="C289" s="36" t="s">
        <v>24</v>
      </c>
      <c r="D289" s="36" t="s">
        <v>5</v>
      </c>
      <c r="E289" s="14" t="s">
        <v>563</v>
      </c>
      <c r="F289" s="18">
        <v>8800</v>
      </c>
      <c r="G289" s="18">
        <v>5100</v>
      </c>
      <c r="H289" s="18">
        <v>4542</v>
      </c>
      <c r="I289" s="18">
        <v>1334.5</v>
      </c>
      <c r="J289" s="18"/>
      <c r="K289" s="18"/>
      <c r="L289" s="18">
        <f t="shared" si="450"/>
        <v>10134.5</v>
      </c>
      <c r="M289" s="18">
        <f t="shared" si="451"/>
        <v>5100</v>
      </c>
      <c r="N289" s="18">
        <f t="shared" si="452"/>
        <v>4542</v>
      </c>
      <c r="O289" s="18"/>
      <c r="P289" s="18"/>
      <c r="Q289" s="18"/>
      <c r="R289" s="18">
        <f t="shared" si="430"/>
        <v>10134.5</v>
      </c>
      <c r="S289" s="18">
        <f t="shared" si="431"/>
        <v>5100</v>
      </c>
      <c r="T289" s="18">
        <f t="shared" si="432"/>
        <v>4542</v>
      </c>
      <c r="U289" s="18"/>
      <c r="V289" s="18">
        <f t="shared" si="433"/>
        <v>10134.5</v>
      </c>
      <c r="W289" s="18">
        <f t="shared" si="434"/>
        <v>5100</v>
      </c>
      <c r="X289" s="18">
        <f t="shared" si="435"/>
        <v>4542</v>
      </c>
      <c r="Y289" s="18"/>
      <c r="Z289" s="18"/>
      <c r="AA289" s="18"/>
      <c r="AB289" s="18">
        <f t="shared" si="419"/>
        <v>10134.5</v>
      </c>
      <c r="AC289" s="18">
        <f t="shared" si="420"/>
        <v>5100</v>
      </c>
      <c r="AD289" s="18">
        <f t="shared" si="421"/>
        <v>4542</v>
      </c>
      <c r="AE289" s="18"/>
      <c r="AF289" s="31"/>
      <c r="AG289" s="22" t="s">
        <v>1312</v>
      </c>
      <c r="AH289" s="2"/>
    </row>
    <row r="290" spans="1:34" x14ac:dyDescent="0.25">
      <c r="A290" s="36" t="s">
        <v>79</v>
      </c>
      <c r="B290" s="32">
        <v>620</v>
      </c>
      <c r="C290" s="36"/>
      <c r="D290" s="36"/>
      <c r="E290" s="14" t="s">
        <v>596</v>
      </c>
      <c r="F290" s="18">
        <f t="shared" ref="F290:K290" si="463">F291+F292</f>
        <v>134209.5</v>
      </c>
      <c r="G290" s="18">
        <f t="shared" si="463"/>
        <v>136816.79999999999</v>
      </c>
      <c r="H290" s="18">
        <f t="shared" si="463"/>
        <v>137374.79999999999</v>
      </c>
      <c r="I290" s="18">
        <f t="shared" si="463"/>
        <v>1100</v>
      </c>
      <c r="J290" s="18">
        <f t="shared" si="463"/>
        <v>1400</v>
      </c>
      <c r="K290" s="18">
        <f t="shared" si="463"/>
        <v>0</v>
      </c>
      <c r="L290" s="18">
        <f t="shared" si="450"/>
        <v>135309.5</v>
      </c>
      <c r="M290" s="18">
        <f t="shared" si="451"/>
        <v>138216.79999999999</v>
      </c>
      <c r="N290" s="18">
        <f t="shared" si="452"/>
        <v>137374.79999999999</v>
      </c>
      <c r="O290" s="18">
        <f t="shared" ref="O290:Q290" si="464">O291+O292</f>
        <v>0</v>
      </c>
      <c r="P290" s="18">
        <f t="shared" si="464"/>
        <v>0</v>
      </c>
      <c r="Q290" s="18">
        <f t="shared" si="464"/>
        <v>0</v>
      </c>
      <c r="R290" s="18">
        <f t="shared" si="430"/>
        <v>135309.5</v>
      </c>
      <c r="S290" s="18">
        <f t="shared" si="431"/>
        <v>138216.79999999999</v>
      </c>
      <c r="T290" s="18">
        <f t="shared" si="432"/>
        <v>137374.79999999999</v>
      </c>
      <c r="U290" s="18">
        <f t="shared" ref="U290:AE290" si="465">U291+U292</f>
        <v>0</v>
      </c>
      <c r="V290" s="18">
        <f t="shared" si="433"/>
        <v>135309.5</v>
      </c>
      <c r="W290" s="18">
        <f t="shared" si="434"/>
        <v>138216.79999999999</v>
      </c>
      <c r="X290" s="18">
        <f t="shared" si="435"/>
        <v>137374.79999999999</v>
      </c>
      <c r="Y290" s="18">
        <f t="shared" ref="Y290:AA290" si="466">Y291+Y292</f>
        <v>0</v>
      </c>
      <c r="Z290" s="18">
        <f t="shared" si="466"/>
        <v>0</v>
      </c>
      <c r="AA290" s="18">
        <f t="shared" si="466"/>
        <v>0</v>
      </c>
      <c r="AB290" s="18">
        <f t="shared" si="419"/>
        <v>135309.5</v>
      </c>
      <c r="AC290" s="18">
        <f t="shared" si="420"/>
        <v>138216.79999999999</v>
      </c>
      <c r="AD290" s="18">
        <f t="shared" si="421"/>
        <v>137374.79999999999</v>
      </c>
      <c r="AE290" s="18">
        <f t="shared" si="465"/>
        <v>0</v>
      </c>
      <c r="AF290" s="31"/>
      <c r="AG290" s="22"/>
      <c r="AH290" s="2"/>
    </row>
    <row r="291" spans="1:34" x14ac:dyDescent="0.25">
      <c r="A291" s="36" t="s">
        <v>79</v>
      </c>
      <c r="B291" s="32">
        <v>620</v>
      </c>
      <c r="C291" s="36" t="s">
        <v>28</v>
      </c>
      <c r="D291" s="36" t="s">
        <v>20</v>
      </c>
      <c r="E291" s="14" t="s">
        <v>559</v>
      </c>
      <c r="F291" s="18">
        <v>7292.7000000000007</v>
      </c>
      <c r="G291" s="18">
        <v>5200</v>
      </c>
      <c r="H291" s="18">
        <v>1000</v>
      </c>
      <c r="I291" s="18"/>
      <c r="J291" s="18"/>
      <c r="K291" s="18"/>
      <c r="L291" s="18">
        <f t="shared" si="450"/>
        <v>7292.7000000000007</v>
      </c>
      <c r="M291" s="18">
        <f t="shared" si="451"/>
        <v>5200</v>
      </c>
      <c r="N291" s="18">
        <f t="shared" si="452"/>
        <v>1000</v>
      </c>
      <c r="O291" s="18"/>
      <c r="P291" s="18"/>
      <c r="Q291" s="18"/>
      <c r="R291" s="18">
        <f t="shared" si="430"/>
        <v>7292.7000000000007</v>
      </c>
      <c r="S291" s="18">
        <f t="shared" si="431"/>
        <v>5200</v>
      </c>
      <c r="T291" s="18">
        <f t="shared" si="432"/>
        <v>1000</v>
      </c>
      <c r="U291" s="18"/>
      <c r="V291" s="18">
        <f t="shared" si="433"/>
        <v>7292.7000000000007</v>
      </c>
      <c r="W291" s="18">
        <f t="shared" si="434"/>
        <v>5200</v>
      </c>
      <c r="X291" s="18">
        <f t="shared" si="435"/>
        <v>1000</v>
      </c>
      <c r="Y291" s="18"/>
      <c r="Z291" s="18"/>
      <c r="AA291" s="18"/>
      <c r="AB291" s="18">
        <f t="shared" si="419"/>
        <v>7292.7000000000007</v>
      </c>
      <c r="AC291" s="18">
        <f t="shared" si="420"/>
        <v>5200</v>
      </c>
      <c r="AD291" s="18">
        <f t="shared" si="421"/>
        <v>1000</v>
      </c>
      <c r="AE291" s="18"/>
      <c r="AF291" s="31"/>
      <c r="AG291" s="22"/>
      <c r="AH291" s="2"/>
    </row>
    <row r="292" spans="1:34" x14ac:dyDescent="0.25">
      <c r="A292" s="36" t="s">
        <v>79</v>
      </c>
      <c r="B292" s="32">
        <v>620</v>
      </c>
      <c r="C292" s="36" t="s">
        <v>24</v>
      </c>
      <c r="D292" s="36" t="s">
        <v>5</v>
      </c>
      <c r="E292" s="14" t="s">
        <v>563</v>
      </c>
      <c r="F292" s="18">
        <v>126916.8</v>
      </c>
      <c r="G292" s="18">
        <v>131616.79999999999</v>
      </c>
      <c r="H292" s="18">
        <v>136374.79999999999</v>
      </c>
      <c r="I292" s="18">
        <v>1100</v>
      </c>
      <c r="J292" s="18">
        <v>1400</v>
      </c>
      <c r="K292" s="18"/>
      <c r="L292" s="18">
        <f t="shared" si="450"/>
        <v>128016.8</v>
      </c>
      <c r="M292" s="18">
        <f t="shared" si="451"/>
        <v>133016.79999999999</v>
      </c>
      <c r="N292" s="18">
        <f t="shared" si="452"/>
        <v>136374.79999999999</v>
      </c>
      <c r="O292" s="18"/>
      <c r="P292" s="18"/>
      <c r="Q292" s="18"/>
      <c r="R292" s="18">
        <f t="shared" si="430"/>
        <v>128016.8</v>
      </c>
      <c r="S292" s="18">
        <f t="shared" si="431"/>
        <v>133016.79999999999</v>
      </c>
      <c r="T292" s="18">
        <f t="shared" si="432"/>
        <v>136374.79999999999</v>
      </c>
      <c r="U292" s="18"/>
      <c r="V292" s="18">
        <f t="shared" si="433"/>
        <v>128016.8</v>
      </c>
      <c r="W292" s="18">
        <f t="shared" si="434"/>
        <v>133016.79999999999</v>
      </c>
      <c r="X292" s="18">
        <f t="shared" si="435"/>
        <v>136374.79999999999</v>
      </c>
      <c r="Y292" s="18"/>
      <c r="Z292" s="18"/>
      <c r="AA292" s="18"/>
      <c r="AB292" s="18">
        <f t="shared" si="419"/>
        <v>128016.8</v>
      </c>
      <c r="AC292" s="18">
        <f t="shared" si="420"/>
        <v>133016.79999999999</v>
      </c>
      <c r="AD292" s="18">
        <f t="shared" si="421"/>
        <v>136374.79999999999</v>
      </c>
      <c r="AE292" s="18"/>
      <c r="AF292" s="31"/>
      <c r="AG292" s="22" t="s">
        <v>1313</v>
      </c>
      <c r="AH292" s="2"/>
    </row>
    <row r="293" spans="1:34" ht="47.25" x14ac:dyDescent="0.25">
      <c r="A293" s="19" t="s">
        <v>1400</v>
      </c>
      <c r="B293" s="32"/>
      <c r="C293" s="36"/>
      <c r="D293" s="36"/>
      <c r="E293" s="14" t="s">
        <v>1360</v>
      </c>
      <c r="F293" s="18"/>
      <c r="G293" s="18"/>
      <c r="H293" s="18"/>
      <c r="I293" s="18"/>
      <c r="J293" s="18"/>
      <c r="K293" s="18"/>
      <c r="L293" s="18"/>
      <c r="M293" s="18"/>
      <c r="N293" s="18"/>
      <c r="O293" s="18">
        <f>O294</f>
        <v>0</v>
      </c>
      <c r="P293" s="18">
        <f t="shared" ref="P293:AE295" si="467">P294</f>
        <v>32590</v>
      </c>
      <c r="Q293" s="18">
        <f t="shared" si="467"/>
        <v>18005</v>
      </c>
      <c r="R293" s="18">
        <f t="shared" si="430"/>
        <v>0</v>
      </c>
      <c r="S293" s="18">
        <f t="shared" si="431"/>
        <v>32590</v>
      </c>
      <c r="T293" s="18">
        <f t="shared" si="432"/>
        <v>18005</v>
      </c>
      <c r="U293" s="18">
        <f t="shared" si="467"/>
        <v>0</v>
      </c>
      <c r="V293" s="18">
        <f t="shared" si="433"/>
        <v>0</v>
      </c>
      <c r="W293" s="18">
        <f t="shared" si="434"/>
        <v>32590</v>
      </c>
      <c r="X293" s="18">
        <f t="shared" si="435"/>
        <v>18005</v>
      </c>
      <c r="Y293" s="18">
        <f t="shared" si="467"/>
        <v>0</v>
      </c>
      <c r="Z293" s="18">
        <f t="shared" si="467"/>
        <v>0</v>
      </c>
      <c r="AA293" s="18">
        <f t="shared" si="467"/>
        <v>0</v>
      </c>
      <c r="AB293" s="18">
        <f t="shared" si="419"/>
        <v>0</v>
      </c>
      <c r="AC293" s="18">
        <f t="shared" si="420"/>
        <v>32590</v>
      </c>
      <c r="AD293" s="18">
        <f t="shared" si="421"/>
        <v>18005</v>
      </c>
      <c r="AE293" s="18">
        <f t="shared" si="467"/>
        <v>0</v>
      </c>
      <c r="AF293" s="31"/>
      <c r="AG293" s="22"/>
      <c r="AH293" s="2"/>
    </row>
    <row r="294" spans="1:34" ht="47.25" x14ac:dyDescent="0.25">
      <c r="A294" s="19" t="s">
        <v>1400</v>
      </c>
      <c r="B294" s="32">
        <v>600</v>
      </c>
      <c r="C294" s="36"/>
      <c r="D294" s="36"/>
      <c r="E294" s="14" t="s">
        <v>581</v>
      </c>
      <c r="F294" s="18"/>
      <c r="G294" s="18"/>
      <c r="H294" s="18"/>
      <c r="I294" s="18"/>
      <c r="J294" s="18"/>
      <c r="K294" s="18"/>
      <c r="L294" s="18"/>
      <c r="M294" s="18"/>
      <c r="N294" s="18"/>
      <c r="O294" s="18">
        <f>O295</f>
        <v>0</v>
      </c>
      <c r="P294" s="18">
        <f t="shared" si="467"/>
        <v>32590</v>
      </c>
      <c r="Q294" s="18">
        <f t="shared" si="467"/>
        <v>18005</v>
      </c>
      <c r="R294" s="18">
        <f t="shared" si="430"/>
        <v>0</v>
      </c>
      <c r="S294" s="18">
        <f t="shared" si="431"/>
        <v>32590</v>
      </c>
      <c r="T294" s="18">
        <f t="shared" si="432"/>
        <v>18005</v>
      </c>
      <c r="U294" s="18">
        <f t="shared" si="467"/>
        <v>0</v>
      </c>
      <c r="V294" s="18">
        <f t="shared" si="433"/>
        <v>0</v>
      </c>
      <c r="W294" s="18">
        <f t="shared" si="434"/>
        <v>32590</v>
      </c>
      <c r="X294" s="18">
        <f t="shared" si="435"/>
        <v>18005</v>
      </c>
      <c r="Y294" s="18">
        <f t="shared" si="467"/>
        <v>0</v>
      </c>
      <c r="Z294" s="18">
        <f t="shared" si="467"/>
        <v>0</v>
      </c>
      <c r="AA294" s="18">
        <f t="shared" si="467"/>
        <v>0</v>
      </c>
      <c r="AB294" s="18">
        <f t="shared" si="419"/>
        <v>0</v>
      </c>
      <c r="AC294" s="18">
        <f t="shared" si="420"/>
        <v>32590</v>
      </c>
      <c r="AD294" s="18">
        <f t="shared" si="421"/>
        <v>18005</v>
      </c>
      <c r="AE294" s="18">
        <f t="shared" si="467"/>
        <v>0</v>
      </c>
      <c r="AF294" s="31"/>
      <c r="AG294" s="22"/>
      <c r="AH294" s="2"/>
    </row>
    <row r="295" spans="1:34" x14ac:dyDescent="0.25">
      <c r="A295" s="19" t="s">
        <v>1400</v>
      </c>
      <c r="B295" s="32">
        <v>620</v>
      </c>
      <c r="C295" s="36"/>
      <c r="D295" s="36"/>
      <c r="E295" s="14" t="s">
        <v>596</v>
      </c>
      <c r="F295" s="18"/>
      <c r="G295" s="18"/>
      <c r="H295" s="18"/>
      <c r="I295" s="18"/>
      <c r="J295" s="18"/>
      <c r="K295" s="18"/>
      <c r="L295" s="18"/>
      <c r="M295" s="18"/>
      <c r="N295" s="18"/>
      <c r="O295" s="18">
        <f>O296</f>
        <v>0</v>
      </c>
      <c r="P295" s="18">
        <f t="shared" si="467"/>
        <v>32590</v>
      </c>
      <c r="Q295" s="18">
        <f t="shared" si="467"/>
        <v>18005</v>
      </c>
      <c r="R295" s="18">
        <f t="shared" si="430"/>
        <v>0</v>
      </c>
      <c r="S295" s="18">
        <f t="shared" si="431"/>
        <v>32590</v>
      </c>
      <c r="T295" s="18">
        <f t="shared" si="432"/>
        <v>18005</v>
      </c>
      <c r="U295" s="18">
        <f t="shared" si="467"/>
        <v>0</v>
      </c>
      <c r="V295" s="18">
        <f t="shared" si="433"/>
        <v>0</v>
      </c>
      <c r="W295" s="18">
        <f t="shared" si="434"/>
        <v>32590</v>
      </c>
      <c r="X295" s="18">
        <f t="shared" si="435"/>
        <v>18005</v>
      </c>
      <c r="Y295" s="18">
        <f t="shared" si="467"/>
        <v>0</v>
      </c>
      <c r="Z295" s="18">
        <f t="shared" si="467"/>
        <v>0</v>
      </c>
      <c r="AA295" s="18">
        <f t="shared" si="467"/>
        <v>0</v>
      </c>
      <c r="AB295" s="18">
        <f t="shared" si="419"/>
        <v>0</v>
      </c>
      <c r="AC295" s="18">
        <f t="shared" si="420"/>
        <v>32590</v>
      </c>
      <c r="AD295" s="18">
        <f t="shared" si="421"/>
        <v>18005</v>
      </c>
      <c r="AE295" s="18">
        <f t="shared" si="467"/>
        <v>0</v>
      </c>
      <c r="AF295" s="31"/>
      <c r="AG295" s="22"/>
      <c r="AH295" s="2"/>
    </row>
    <row r="296" spans="1:34" x14ac:dyDescent="0.25">
      <c r="A296" s="19" t="s">
        <v>1400</v>
      </c>
      <c r="B296" s="32">
        <v>620</v>
      </c>
      <c r="C296" s="36" t="s">
        <v>24</v>
      </c>
      <c r="D296" s="36" t="s">
        <v>5</v>
      </c>
      <c r="E296" s="14" t="s">
        <v>563</v>
      </c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>
        <v>32590</v>
      </c>
      <c r="Q296" s="18">
        <v>18005</v>
      </c>
      <c r="R296" s="18">
        <f t="shared" si="430"/>
        <v>0</v>
      </c>
      <c r="S296" s="18">
        <f t="shared" si="431"/>
        <v>32590</v>
      </c>
      <c r="T296" s="18">
        <f t="shared" si="432"/>
        <v>18005</v>
      </c>
      <c r="U296" s="18"/>
      <c r="V296" s="18">
        <f t="shared" si="433"/>
        <v>0</v>
      </c>
      <c r="W296" s="18">
        <f t="shared" si="434"/>
        <v>32590</v>
      </c>
      <c r="X296" s="18">
        <f t="shared" si="435"/>
        <v>18005</v>
      </c>
      <c r="Y296" s="18"/>
      <c r="Z296" s="18"/>
      <c r="AA296" s="18"/>
      <c r="AB296" s="18">
        <f t="shared" si="419"/>
        <v>0</v>
      </c>
      <c r="AC296" s="18">
        <f t="shared" si="420"/>
        <v>32590</v>
      </c>
      <c r="AD296" s="18">
        <f t="shared" si="421"/>
        <v>18005</v>
      </c>
      <c r="AE296" s="18"/>
      <c r="AF296" s="31"/>
      <c r="AG296" s="22"/>
      <c r="AH296" s="2"/>
    </row>
    <row r="297" spans="1:34" s="10" customFormat="1" ht="31.5" x14ac:dyDescent="0.25">
      <c r="A297" s="9" t="s">
        <v>87</v>
      </c>
      <c r="B297" s="16"/>
      <c r="C297" s="9"/>
      <c r="D297" s="9"/>
      <c r="E297" s="15" t="s">
        <v>1056</v>
      </c>
      <c r="F297" s="17">
        <f t="shared" ref="F297:K297" si="468">F298</f>
        <v>390218.5</v>
      </c>
      <c r="G297" s="17">
        <f t="shared" si="468"/>
        <v>389516.10000000003</v>
      </c>
      <c r="H297" s="17">
        <f t="shared" si="468"/>
        <v>389573.4</v>
      </c>
      <c r="I297" s="17">
        <f t="shared" si="468"/>
        <v>707</v>
      </c>
      <c r="J297" s="17">
        <f t="shared" si="468"/>
        <v>0</v>
      </c>
      <c r="K297" s="17">
        <f t="shared" si="468"/>
        <v>0</v>
      </c>
      <c r="L297" s="17">
        <f t="shared" si="450"/>
        <v>390925.5</v>
      </c>
      <c r="M297" s="17">
        <f t="shared" si="451"/>
        <v>389516.10000000003</v>
      </c>
      <c r="N297" s="17">
        <f t="shared" si="452"/>
        <v>389573.4</v>
      </c>
      <c r="O297" s="17">
        <f t="shared" ref="O297:Q297" si="469">O298</f>
        <v>0</v>
      </c>
      <c r="P297" s="17">
        <f t="shared" si="469"/>
        <v>0</v>
      </c>
      <c r="Q297" s="17">
        <f t="shared" si="469"/>
        <v>0</v>
      </c>
      <c r="R297" s="17">
        <f t="shared" si="430"/>
        <v>390925.5</v>
      </c>
      <c r="S297" s="17">
        <f t="shared" si="431"/>
        <v>389516.10000000003</v>
      </c>
      <c r="T297" s="17">
        <f t="shared" si="432"/>
        <v>389573.4</v>
      </c>
      <c r="U297" s="17">
        <f t="shared" ref="U297:AE297" si="470">U298</f>
        <v>0</v>
      </c>
      <c r="V297" s="17">
        <f t="shared" si="433"/>
        <v>390925.5</v>
      </c>
      <c r="W297" s="17">
        <f t="shared" si="434"/>
        <v>389516.10000000003</v>
      </c>
      <c r="X297" s="17">
        <f t="shared" si="435"/>
        <v>389573.4</v>
      </c>
      <c r="Y297" s="17">
        <f t="shared" si="470"/>
        <v>0</v>
      </c>
      <c r="Z297" s="17">
        <f t="shared" si="470"/>
        <v>0</v>
      </c>
      <c r="AA297" s="17">
        <f t="shared" si="470"/>
        <v>0</v>
      </c>
      <c r="AB297" s="17">
        <f t="shared" si="419"/>
        <v>390925.5</v>
      </c>
      <c r="AC297" s="17">
        <f t="shared" si="420"/>
        <v>389516.10000000003</v>
      </c>
      <c r="AD297" s="17">
        <f t="shared" si="421"/>
        <v>389573.4</v>
      </c>
      <c r="AE297" s="17">
        <f t="shared" si="470"/>
        <v>0</v>
      </c>
      <c r="AF297" s="30"/>
      <c r="AG297" s="25"/>
    </row>
    <row r="298" spans="1:34" ht="63" x14ac:dyDescent="0.25">
      <c r="A298" s="36" t="s">
        <v>88</v>
      </c>
      <c r="B298" s="32"/>
      <c r="C298" s="36"/>
      <c r="D298" s="36"/>
      <c r="E298" s="14" t="s">
        <v>1057</v>
      </c>
      <c r="F298" s="18">
        <f>F299+F303+F307+F318+F323+F314</f>
        <v>390218.5</v>
      </c>
      <c r="G298" s="18">
        <f t="shared" ref="G298:AE298" si="471">G299+G303+G307+G318+G323+G314</f>
        <v>389516.10000000003</v>
      </c>
      <c r="H298" s="18">
        <f t="shared" si="471"/>
        <v>389573.4</v>
      </c>
      <c r="I298" s="18">
        <f t="shared" ref="I298:K298" si="472">I299+I303+I307+I318+I323+I314</f>
        <v>707</v>
      </c>
      <c r="J298" s="18">
        <f t="shared" si="472"/>
        <v>0</v>
      </c>
      <c r="K298" s="18">
        <f t="shared" si="472"/>
        <v>0</v>
      </c>
      <c r="L298" s="18">
        <f t="shared" si="450"/>
        <v>390925.5</v>
      </c>
      <c r="M298" s="18">
        <f t="shared" si="451"/>
        <v>389516.10000000003</v>
      </c>
      <c r="N298" s="18">
        <f t="shared" si="452"/>
        <v>389573.4</v>
      </c>
      <c r="O298" s="18">
        <f t="shared" ref="O298:Q298" si="473">O299+O303+O307+O318+O323+O314</f>
        <v>0</v>
      </c>
      <c r="P298" s="18">
        <f t="shared" si="473"/>
        <v>0</v>
      </c>
      <c r="Q298" s="18">
        <f t="shared" si="473"/>
        <v>0</v>
      </c>
      <c r="R298" s="18">
        <f t="shared" si="430"/>
        <v>390925.5</v>
      </c>
      <c r="S298" s="18">
        <f t="shared" si="431"/>
        <v>389516.10000000003</v>
      </c>
      <c r="T298" s="18">
        <f t="shared" si="432"/>
        <v>389573.4</v>
      </c>
      <c r="U298" s="18">
        <f t="shared" ref="U298" si="474">U299+U303+U307+U318+U323+U314</f>
        <v>0</v>
      </c>
      <c r="V298" s="18">
        <f t="shared" si="433"/>
        <v>390925.5</v>
      </c>
      <c r="W298" s="18">
        <f t="shared" si="434"/>
        <v>389516.10000000003</v>
      </c>
      <c r="X298" s="18">
        <f t="shared" si="435"/>
        <v>389573.4</v>
      </c>
      <c r="Y298" s="18">
        <f t="shared" ref="Y298:AA298" si="475">Y299+Y303+Y307+Y318+Y323+Y314</f>
        <v>0</v>
      </c>
      <c r="Z298" s="18">
        <f t="shared" si="475"/>
        <v>0</v>
      </c>
      <c r="AA298" s="18">
        <f t="shared" si="475"/>
        <v>0</v>
      </c>
      <c r="AB298" s="18">
        <f t="shared" si="419"/>
        <v>390925.5</v>
      </c>
      <c r="AC298" s="18">
        <f t="shared" si="420"/>
        <v>389516.10000000003</v>
      </c>
      <c r="AD298" s="18">
        <f t="shared" si="421"/>
        <v>389573.4</v>
      </c>
      <c r="AE298" s="18">
        <f t="shared" si="471"/>
        <v>0</v>
      </c>
      <c r="AF298" s="31"/>
      <c r="AG298" s="22"/>
      <c r="AH298" s="2"/>
    </row>
    <row r="299" spans="1:34" ht="47.25" x14ac:dyDescent="0.25">
      <c r="A299" s="36" t="s">
        <v>82</v>
      </c>
      <c r="B299" s="32"/>
      <c r="C299" s="36"/>
      <c r="D299" s="36"/>
      <c r="E299" s="14" t="s">
        <v>627</v>
      </c>
      <c r="F299" s="18">
        <f t="shared" ref="F299:K301" si="476">F300</f>
        <v>371013.1</v>
      </c>
      <c r="G299" s="18">
        <f t="shared" si="476"/>
        <v>370551.4</v>
      </c>
      <c r="H299" s="18">
        <f t="shared" si="476"/>
        <v>370551.4</v>
      </c>
      <c r="I299" s="18">
        <f t="shared" si="476"/>
        <v>0</v>
      </c>
      <c r="J299" s="18">
        <f t="shared" si="476"/>
        <v>0</v>
      </c>
      <c r="K299" s="18">
        <f t="shared" si="476"/>
        <v>0</v>
      </c>
      <c r="L299" s="18">
        <f t="shared" si="450"/>
        <v>371013.1</v>
      </c>
      <c r="M299" s="18">
        <f t="shared" si="451"/>
        <v>370551.4</v>
      </c>
      <c r="N299" s="18">
        <f t="shared" si="452"/>
        <v>370551.4</v>
      </c>
      <c r="O299" s="18">
        <f t="shared" ref="O299:Q301" si="477">O300</f>
        <v>0</v>
      </c>
      <c r="P299" s="18">
        <f t="shared" si="477"/>
        <v>0</v>
      </c>
      <c r="Q299" s="18">
        <f t="shared" si="477"/>
        <v>0</v>
      </c>
      <c r="R299" s="18">
        <f t="shared" si="430"/>
        <v>371013.1</v>
      </c>
      <c r="S299" s="18">
        <f t="shared" si="431"/>
        <v>370551.4</v>
      </c>
      <c r="T299" s="18">
        <f t="shared" si="432"/>
        <v>370551.4</v>
      </c>
      <c r="U299" s="18">
        <f t="shared" ref="U299:AE301" si="478">U300</f>
        <v>0</v>
      </c>
      <c r="V299" s="18">
        <f t="shared" si="433"/>
        <v>371013.1</v>
      </c>
      <c r="W299" s="18">
        <f t="shared" si="434"/>
        <v>370551.4</v>
      </c>
      <c r="X299" s="18">
        <f t="shared" si="435"/>
        <v>370551.4</v>
      </c>
      <c r="Y299" s="18">
        <f t="shared" si="478"/>
        <v>0</v>
      </c>
      <c r="Z299" s="18">
        <f t="shared" si="478"/>
        <v>0</v>
      </c>
      <c r="AA299" s="18">
        <f t="shared" si="478"/>
        <v>0</v>
      </c>
      <c r="AB299" s="18">
        <f t="shared" si="419"/>
        <v>371013.1</v>
      </c>
      <c r="AC299" s="18">
        <f t="shared" si="420"/>
        <v>370551.4</v>
      </c>
      <c r="AD299" s="18">
        <f t="shared" si="421"/>
        <v>370551.4</v>
      </c>
      <c r="AE299" s="18">
        <f t="shared" si="478"/>
        <v>0</v>
      </c>
      <c r="AF299" s="31"/>
      <c r="AG299" s="22"/>
      <c r="AH299" s="2"/>
    </row>
    <row r="300" spans="1:34" ht="47.25" x14ac:dyDescent="0.25">
      <c r="A300" s="36" t="s">
        <v>82</v>
      </c>
      <c r="B300" s="32">
        <v>600</v>
      </c>
      <c r="C300" s="36"/>
      <c r="D300" s="36"/>
      <c r="E300" s="14" t="s">
        <v>581</v>
      </c>
      <c r="F300" s="18">
        <f t="shared" si="476"/>
        <v>371013.1</v>
      </c>
      <c r="G300" s="18">
        <f t="shared" si="476"/>
        <v>370551.4</v>
      </c>
      <c r="H300" s="18">
        <f t="shared" si="476"/>
        <v>370551.4</v>
      </c>
      <c r="I300" s="18">
        <f t="shared" si="476"/>
        <v>0</v>
      </c>
      <c r="J300" s="18">
        <f t="shared" si="476"/>
        <v>0</v>
      </c>
      <c r="K300" s="18">
        <f t="shared" si="476"/>
        <v>0</v>
      </c>
      <c r="L300" s="18">
        <f t="shared" si="450"/>
        <v>371013.1</v>
      </c>
      <c r="M300" s="18">
        <f t="shared" si="451"/>
        <v>370551.4</v>
      </c>
      <c r="N300" s="18">
        <f t="shared" si="452"/>
        <v>370551.4</v>
      </c>
      <c r="O300" s="18">
        <f t="shared" si="477"/>
        <v>0</v>
      </c>
      <c r="P300" s="18">
        <f t="shared" si="477"/>
        <v>0</v>
      </c>
      <c r="Q300" s="18">
        <f t="shared" si="477"/>
        <v>0</v>
      </c>
      <c r="R300" s="18">
        <f t="shared" si="430"/>
        <v>371013.1</v>
      </c>
      <c r="S300" s="18">
        <f t="shared" si="431"/>
        <v>370551.4</v>
      </c>
      <c r="T300" s="18">
        <f t="shared" si="432"/>
        <v>370551.4</v>
      </c>
      <c r="U300" s="18">
        <f t="shared" si="478"/>
        <v>0</v>
      </c>
      <c r="V300" s="18">
        <f t="shared" si="433"/>
        <v>371013.1</v>
      </c>
      <c r="W300" s="18">
        <f t="shared" si="434"/>
        <v>370551.4</v>
      </c>
      <c r="X300" s="18">
        <f t="shared" si="435"/>
        <v>370551.4</v>
      </c>
      <c r="Y300" s="18">
        <f t="shared" si="478"/>
        <v>0</v>
      </c>
      <c r="Z300" s="18">
        <f t="shared" si="478"/>
        <v>0</v>
      </c>
      <c r="AA300" s="18">
        <f t="shared" si="478"/>
        <v>0</v>
      </c>
      <c r="AB300" s="18">
        <f t="shared" si="419"/>
        <v>371013.1</v>
      </c>
      <c r="AC300" s="18">
        <f t="shared" si="420"/>
        <v>370551.4</v>
      </c>
      <c r="AD300" s="18">
        <f t="shared" si="421"/>
        <v>370551.4</v>
      </c>
      <c r="AE300" s="18">
        <f t="shared" si="478"/>
        <v>0</v>
      </c>
      <c r="AF300" s="31"/>
      <c r="AG300" s="22"/>
      <c r="AH300" s="2"/>
    </row>
    <row r="301" spans="1:34" x14ac:dyDescent="0.25">
      <c r="A301" s="36" t="s">
        <v>82</v>
      </c>
      <c r="B301" s="32">
        <v>620</v>
      </c>
      <c r="C301" s="36"/>
      <c r="D301" s="36"/>
      <c r="E301" s="14" t="s">
        <v>596</v>
      </c>
      <c r="F301" s="18">
        <f t="shared" si="476"/>
        <v>371013.1</v>
      </c>
      <c r="G301" s="18">
        <f t="shared" si="476"/>
        <v>370551.4</v>
      </c>
      <c r="H301" s="18">
        <f t="shared" si="476"/>
        <v>370551.4</v>
      </c>
      <c r="I301" s="18">
        <f t="shared" si="476"/>
        <v>0</v>
      </c>
      <c r="J301" s="18">
        <f t="shared" si="476"/>
        <v>0</v>
      </c>
      <c r="K301" s="18">
        <f t="shared" si="476"/>
        <v>0</v>
      </c>
      <c r="L301" s="18">
        <f t="shared" si="450"/>
        <v>371013.1</v>
      </c>
      <c r="M301" s="18">
        <f t="shared" si="451"/>
        <v>370551.4</v>
      </c>
      <c r="N301" s="18">
        <f t="shared" si="452"/>
        <v>370551.4</v>
      </c>
      <c r="O301" s="18">
        <f t="shared" si="477"/>
        <v>0</v>
      </c>
      <c r="P301" s="18">
        <f t="shared" si="477"/>
        <v>0</v>
      </c>
      <c r="Q301" s="18">
        <f t="shared" si="477"/>
        <v>0</v>
      </c>
      <c r="R301" s="18">
        <f t="shared" si="430"/>
        <v>371013.1</v>
      </c>
      <c r="S301" s="18">
        <f t="shared" si="431"/>
        <v>370551.4</v>
      </c>
      <c r="T301" s="18">
        <f t="shared" si="432"/>
        <v>370551.4</v>
      </c>
      <c r="U301" s="18">
        <f t="shared" si="478"/>
        <v>0</v>
      </c>
      <c r="V301" s="18">
        <f t="shared" si="433"/>
        <v>371013.1</v>
      </c>
      <c r="W301" s="18">
        <f t="shared" si="434"/>
        <v>370551.4</v>
      </c>
      <c r="X301" s="18">
        <f t="shared" si="435"/>
        <v>370551.4</v>
      </c>
      <c r="Y301" s="18">
        <f t="shared" si="478"/>
        <v>0</v>
      </c>
      <c r="Z301" s="18">
        <f t="shared" si="478"/>
        <v>0</v>
      </c>
      <c r="AA301" s="18">
        <f t="shared" si="478"/>
        <v>0</v>
      </c>
      <c r="AB301" s="18">
        <f t="shared" si="419"/>
        <v>371013.1</v>
      </c>
      <c r="AC301" s="18">
        <f t="shared" si="420"/>
        <v>370551.4</v>
      </c>
      <c r="AD301" s="18">
        <f t="shared" si="421"/>
        <v>370551.4</v>
      </c>
      <c r="AE301" s="18">
        <f t="shared" si="478"/>
        <v>0</v>
      </c>
      <c r="AF301" s="31"/>
      <c r="AG301" s="22"/>
      <c r="AH301" s="2"/>
    </row>
    <row r="302" spans="1:34" x14ac:dyDescent="0.25">
      <c r="A302" s="36" t="s">
        <v>82</v>
      </c>
      <c r="B302" s="32">
        <v>620</v>
      </c>
      <c r="C302" s="36" t="s">
        <v>28</v>
      </c>
      <c r="D302" s="36" t="s">
        <v>20</v>
      </c>
      <c r="E302" s="14" t="s">
        <v>559</v>
      </c>
      <c r="F302" s="18">
        <v>371013.1</v>
      </c>
      <c r="G302" s="18">
        <v>370551.4</v>
      </c>
      <c r="H302" s="18">
        <v>370551.4</v>
      </c>
      <c r="I302" s="18"/>
      <c r="J302" s="18"/>
      <c r="K302" s="18"/>
      <c r="L302" s="18">
        <f t="shared" si="450"/>
        <v>371013.1</v>
      </c>
      <c r="M302" s="18">
        <f t="shared" si="451"/>
        <v>370551.4</v>
      </c>
      <c r="N302" s="18">
        <f t="shared" si="452"/>
        <v>370551.4</v>
      </c>
      <c r="O302" s="18"/>
      <c r="P302" s="18"/>
      <c r="Q302" s="18"/>
      <c r="R302" s="18">
        <f t="shared" si="430"/>
        <v>371013.1</v>
      </c>
      <c r="S302" s="18">
        <f t="shared" si="431"/>
        <v>370551.4</v>
      </c>
      <c r="T302" s="18">
        <f t="shared" si="432"/>
        <v>370551.4</v>
      </c>
      <c r="U302" s="18"/>
      <c r="V302" s="18">
        <f t="shared" si="433"/>
        <v>371013.1</v>
      </c>
      <c r="W302" s="18">
        <f t="shared" si="434"/>
        <v>370551.4</v>
      </c>
      <c r="X302" s="18">
        <f t="shared" si="435"/>
        <v>370551.4</v>
      </c>
      <c r="Y302" s="18"/>
      <c r="Z302" s="18"/>
      <c r="AA302" s="18"/>
      <c r="AB302" s="18">
        <f t="shared" si="419"/>
        <v>371013.1</v>
      </c>
      <c r="AC302" s="18">
        <f t="shared" si="420"/>
        <v>370551.4</v>
      </c>
      <c r="AD302" s="18">
        <f t="shared" si="421"/>
        <v>370551.4</v>
      </c>
      <c r="AE302" s="18"/>
      <c r="AF302" s="31"/>
      <c r="AG302" s="22"/>
      <c r="AH302" s="2"/>
    </row>
    <row r="303" spans="1:34" ht="31.5" x14ac:dyDescent="0.25">
      <c r="A303" s="36" t="s">
        <v>83</v>
      </c>
      <c r="B303" s="32"/>
      <c r="C303" s="36"/>
      <c r="D303" s="36"/>
      <c r="E303" s="14" t="s">
        <v>658</v>
      </c>
      <c r="F303" s="18">
        <f t="shared" ref="F303:K305" si="479">F304</f>
        <v>2091</v>
      </c>
      <c r="G303" s="18">
        <f t="shared" si="479"/>
        <v>2091</v>
      </c>
      <c r="H303" s="18">
        <f t="shared" si="479"/>
        <v>2091</v>
      </c>
      <c r="I303" s="18">
        <f t="shared" si="479"/>
        <v>707</v>
      </c>
      <c r="J303" s="18">
        <f t="shared" si="479"/>
        <v>0</v>
      </c>
      <c r="K303" s="18">
        <f t="shared" si="479"/>
        <v>0</v>
      </c>
      <c r="L303" s="18">
        <f t="shared" si="450"/>
        <v>2798</v>
      </c>
      <c r="M303" s="18">
        <f t="shared" si="451"/>
        <v>2091</v>
      </c>
      <c r="N303" s="18">
        <f t="shared" si="452"/>
        <v>2091</v>
      </c>
      <c r="O303" s="18">
        <f t="shared" ref="O303:Q305" si="480">O304</f>
        <v>0</v>
      </c>
      <c r="P303" s="18">
        <f t="shared" si="480"/>
        <v>0</v>
      </c>
      <c r="Q303" s="18">
        <f t="shared" si="480"/>
        <v>0</v>
      </c>
      <c r="R303" s="18">
        <f t="shared" si="430"/>
        <v>2798</v>
      </c>
      <c r="S303" s="18">
        <f t="shared" si="431"/>
        <v>2091</v>
      </c>
      <c r="T303" s="18">
        <f t="shared" si="432"/>
        <v>2091</v>
      </c>
      <c r="U303" s="18">
        <f t="shared" ref="U303:AE305" si="481">U304</f>
        <v>0</v>
      </c>
      <c r="V303" s="18">
        <f t="shared" si="433"/>
        <v>2798</v>
      </c>
      <c r="W303" s="18">
        <f t="shared" si="434"/>
        <v>2091</v>
      </c>
      <c r="X303" s="18">
        <f t="shared" si="435"/>
        <v>2091</v>
      </c>
      <c r="Y303" s="18">
        <f t="shared" si="481"/>
        <v>0</v>
      </c>
      <c r="Z303" s="18">
        <f t="shared" si="481"/>
        <v>0</v>
      </c>
      <c r="AA303" s="18">
        <f t="shared" si="481"/>
        <v>0</v>
      </c>
      <c r="AB303" s="18">
        <f t="shared" si="419"/>
        <v>2798</v>
      </c>
      <c r="AC303" s="18">
        <f t="shared" si="420"/>
        <v>2091</v>
      </c>
      <c r="AD303" s="18">
        <f t="shared" si="421"/>
        <v>2091</v>
      </c>
      <c r="AE303" s="18">
        <f t="shared" si="481"/>
        <v>0</v>
      </c>
      <c r="AF303" s="31"/>
      <c r="AG303" s="22"/>
      <c r="AH303" s="2"/>
    </row>
    <row r="304" spans="1:34" ht="47.25" x14ac:dyDescent="0.25">
      <c r="A304" s="36" t="s">
        <v>83</v>
      </c>
      <c r="B304" s="32">
        <v>600</v>
      </c>
      <c r="C304" s="36"/>
      <c r="D304" s="36"/>
      <c r="E304" s="14" t="s">
        <v>581</v>
      </c>
      <c r="F304" s="18">
        <f t="shared" si="479"/>
        <v>2091</v>
      </c>
      <c r="G304" s="18">
        <f t="shared" si="479"/>
        <v>2091</v>
      </c>
      <c r="H304" s="18">
        <f t="shared" si="479"/>
        <v>2091</v>
      </c>
      <c r="I304" s="18">
        <f t="shared" si="479"/>
        <v>707</v>
      </c>
      <c r="J304" s="18">
        <f t="shared" si="479"/>
        <v>0</v>
      </c>
      <c r="K304" s="18">
        <f t="shared" si="479"/>
        <v>0</v>
      </c>
      <c r="L304" s="18">
        <f t="shared" si="450"/>
        <v>2798</v>
      </c>
      <c r="M304" s="18">
        <f t="shared" si="451"/>
        <v>2091</v>
      </c>
      <c r="N304" s="18">
        <f t="shared" si="452"/>
        <v>2091</v>
      </c>
      <c r="O304" s="18">
        <f t="shared" si="480"/>
        <v>0</v>
      </c>
      <c r="P304" s="18">
        <f t="shared" si="480"/>
        <v>0</v>
      </c>
      <c r="Q304" s="18">
        <f t="shared" si="480"/>
        <v>0</v>
      </c>
      <c r="R304" s="18">
        <f t="shared" si="430"/>
        <v>2798</v>
      </c>
      <c r="S304" s="18">
        <f t="shared" si="431"/>
        <v>2091</v>
      </c>
      <c r="T304" s="18">
        <f t="shared" si="432"/>
        <v>2091</v>
      </c>
      <c r="U304" s="18">
        <f t="shared" si="481"/>
        <v>0</v>
      </c>
      <c r="V304" s="18">
        <f t="shared" si="433"/>
        <v>2798</v>
      </c>
      <c r="W304" s="18">
        <f t="shared" si="434"/>
        <v>2091</v>
      </c>
      <c r="X304" s="18">
        <f t="shared" si="435"/>
        <v>2091</v>
      </c>
      <c r="Y304" s="18">
        <f t="shared" si="481"/>
        <v>0</v>
      </c>
      <c r="Z304" s="18">
        <f t="shared" si="481"/>
        <v>0</v>
      </c>
      <c r="AA304" s="18">
        <f t="shared" si="481"/>
        <v>0</v>
      </c>
      <c r="AB304" s="18">
        <f t="shared" si="419"/>
        <v>2798</v>
      </c>
      <c r="AC304" s="18">
        <f t="shared" si="420"/>
        <v>2091</v>
      </c>
      <c r="AD304" s="18">
        <f t="shared" si="421"/>
        <v>2091</v>
      </c>
      <c r="AE304" s="18">
        <f t="shared" si="481"/>
        <v>0</v>
      </c>
      <c r="AF304" s="31"/>
      <c r="AG304" s="22"/>
      <c r="AH304" s="2"/>
    </row>
    <row r="305" spans="1:34" x14ac:dyDescent="0.25">
      <c r="A305" s="36" t="s">
        <v>83</v>
      </c>
      <c r="B305" s="32">
        <v>620</v>
      </c>
      <c r="C305" s="36"/>
      <c r="D305" s="36"/>
      <c r="E305" s="14" t="s">
        <v>596</v>
      </c>
      <c r="F305" s="18">
        <f>F306</f>
        <v>2091</v>
      </c>
      <c r="G305" s="18">
        <f t="shared" si="479"/>
        <v>2091</v>
      </c>
      <c r="H305" s="18">
        <f t="shared" si="479"/>
        <v>2091</v>
      </c>
      <c r="I305" s="18">
        <f t="shared" si="479"/>
        <v>707</v>
      </c>
      <c r="J305" s="18">
        <f t="shared" si="479"/>
        <v>0</v>
      </c>
      <c r="K305" s="18">
        <f t="shared" si="479"/>
        <v>0</v>
      </c>
      <c r="L305" s="18">
        <f t="shared" si="450"/>
        <v>2798</v>
      </c>
      <c r="M305" s="18">
        <f t="shared" si="451"/>
        <v>2091</v>
      </c>
      <c r="N305" s="18">
        <f t="shared" si="452"/>
        <v>2091</v>
      </c>
      <c r="O305" s="18">
        <f t="shared" si="480"/>
        <v>0</v>
      </c>
      <c r="P305" s="18">
        <f t="shared" si="480"/>
        <v>0</v>
      </c>
      <c r="Q305" s="18">
        <f t="shared" si="480"/>
        <v>0</v>
      </c>
      <c r="R305" s="18">
        <f t="shared" si="430"/>
        <v>2798</v>
      </c>
      <c r="S305" s="18">
        <f t="shared" si="431"/>
        <v>2091</v>
      </c>
      <c r="T305" s="18">
        <f t="shared" si="432"/>
        <v>2091</v>
      </c>
      <c r="U305" s="18">
        <f t="shared" si="481"/>
        <v>0</v>
      </c>
      <c r="V305" s="18">
        <f t="shared" si="433"/>
        <v>2798</v>
      </c>
      <c r="W305" s="18">
        <f t="shared" si="434"/>
        <v>2091</v>
      </c>
      <c r="X305" s="18">
        <f t="shared" si="435"/>
        <v>2091</v>
      </c>
      <c r="Y305" s="18">
        <f t="shared" si="481"/>
        <v>0</v>
      </c>
      <c r="Z305" s="18">
        <f t="shared" si="481"/>
        <v>0</v>
      </c>
      <c r="AA305" s="18">
        <f t="shared" si="481"/>
        <v>0</v>
      </c>
      <c r="AB305" s="18">
        <f t="shared" si="419"/>
        <v>2798</v>
      </c>
      <c r="AC305" s="18">
        <f t="shared" si="420"/>
        <v>2091</v>
      </c>
      <c r="AD305" s="18">
        <f t="shared" si="421"/>
        <v>2091</v>
      </c>
      <c r="AE305" s="18">
        <f t="shared" si="481"/>
        <v>0</v>
      </c>
      <c r="AF305" s="31"/>
      <c r="AG305" s="22"/>
      <c r="AH305" s="2"/>
    </row>
    <row r="306" spans="1:34" x14ac:dyDescent="0.25">
      <c r="A306" s="36" t="s">
        <v>83</v>
      </c>
      <c r="B306" s="32">
        <v>620</v>
      </c>
      <c r="C306" s="36" t="s">
        <v>28</v>
      </c>
      <c r="D306" s="36" t="s">
        <v>30</v>
      </c>
      <c r="E306" s="14" t="s">
        <v>562</v>
      </c>
      <c r="F306" s="18">
        <v>2091</v>
      </c>
      <c r="G306" s="18">
        <v>2091</v>
      </c>
      <c r="H306" s="18">
        <v>2091</v>
      </c>
      <c r="I306" s="18">
        <v>707</v>
      </c>
      <c r="J306" s="18"/>
      <c r="K306" s="18"/>
      <c r="L306" s="18">
        <f t="shared" si="450"/>
        <v>2798</v>
      </c>
      <c r="M306" s="18">
        <f t="shared" si="451"/>
        <v>2091</v>
      </c>
      <c r="N306" s="18">
        <f t="shared" si="452"/>
        <v>2091</v>
      </c>
      <c r="O306" s="18"/>
      <c r="P306" s="18"/>
      <c r="Q306" s="18"/>
      <c r="R306" s="18">
        <f t="shared" si="430"/>
        <v>2798</v>
      </c>
      <c r="S306" s="18">
        <f t="shared" si="431"/>
        <v>2091</v>
      </c>
      <c r="T306" s="18">
        <f t="shared" si="432"/>
        <v>2091</v>
      </c>
      <c r="U306" s="18"/>
      <c r="V306" s="18">
        <f t="shared" si="433"/>
        <v>2798</v>
      </c>
      <c r="W306" s="18">
        <f t="shared" si="434"/>
        <v>2091</v>
      </c>
      <c r="X306" s="18">
        <f t="shared" si="435"/>
        <v>2091</v>
      </c>
      <c r="Y306" s="18"/>
      <c r="Z306" s="18"/>
      <c r="AA306" s="18"/>
      <c r="AB306" s="18">
        <f t="shared" si="419"/>
        <v>2798</v>
      </c>
      <c r="AC306" s="18">
        <f t="shared" si="420"/>
        <v>2091</v>
      </c>
      <c r="AD306" s="18">
        <f t="shared" si="421"/>
        <v>2091</v>
      </c>
      <c r="AE306" s="18"/>
      <c r="AF306" s="31"/>
      <c r="AG306" s="22" t="s">
        <v>1314</v>
      </c>
      <c r="AH306" s="2"/>
    </row>
    <row r="307" spans="1:34" ht="47.25" x14ac:dyDescent="0.25">
      <c r="A307" s="36" t="s">
        <v>84</v>
      </c>
      <c r="B307" s="32"/>
      <c r="C307" s="36"/>
      <c r="D307" s="36"/>
      <c r="E307" s="14" t="s">
        <v>659</v>
      </c>
      <c r="F307" s="18">
        <f t="shared" ref="F307:K307" si="482">F308+F311</f>
        <v>225</v>
      </c>
      <c r="G307" s="18">
        <f t="shared" si="482"/>
        <v>225</v>
      </c>
      <c r="H307" s="18">
        <f t="shared" si="482"/>
        <v>225</v>
      </c>
      <c r="I307" s="18">
        <f t="shared" si="482"/>
        <v>0</v>
      </c>
      <c r="J307" s="18">
        <f t="shared" si="482"/>
        <v>0</v>
      </c>
      <c r="K307" s="18">
        <f t="shared" si="482"/>
        <v>0</v>
      </c>
      <c r="L307" s="18">
        <f t="shared" si="450"/>
        <v>225</v>
      </c>
      <c r="M307" s="18">
        <f t="shared" si="451"/>
        <v>225</v>
      </c>
      <c r="N307" s="18">
        <f t="shared" si="452"/>
        <v>225</v>
      </c>
      <c r="O307" s="18">
        <f t="shared" ref="O307:Q307" si="483">O308+O311</f>
        <v>0</v>
      </c>
      <c r="P307" s="18">
        <f t="shared" si="483"/>
        <v>0</v>
      </c>
      <c r="Q307" s="18">
        <f t="shared" si="483"/>
        <v>0</v>
      </c>
      <c r="R307" s="18">
        <f t="shared" si="430"/>
        <v>225</v>
      </c>
      <c r="S307" s="18">
        <f t="shared" si="431"/>
        <v>225</v>
      </c>
      <c r="T307" s="18">
        <f t="shared" si="432"/>
        <v>225</v>
      </c>
      <c r="U307" s="18">
        <f t="shared" ref="U307:AE307" si="484">U308+U311</f>
        <v>0</v>
      </c>
      <c r="V307" s="18">
        <f t="shared" si="433"/>
        <v>225</v>
      </c>
      <c r="W307" s="18">
        <f t="shared" si="434"/>
        <v>225</v>
      </c>
      <c r="X307" s="18">
        <f t="shared" si="435"/>
        <v>225</v>
      </c>
      <c r="Y307" s="18">
        <f t="shared" ref="Y307:AA307" si="485">Y308+Y311</f>
        <v>0</v>
      </c>
      <c r="Z307" s="18">
        <f t="shared" si="485"/>
        <v>0</v>
      </c>
      <c r="AA307" s="18">
        <f t="shared" si="485"/>
        <v>0</v>
      </c>
      <c r="AB307" s="18">
        <f t="shared" si="419"/>
        <v>225</v>
      </c>
      <c r="AC307" s="18">
        <f t="shared" si="420"/>
        <v>225</v>
      </c>
      <c r="AD307" s="18">
        <f t="shared" si="421"/>
        <v>225</v>
      </c>
      <c r="AE307" s="18">
        <f t="shared" si="484"/>
        <v>0</v>
      </c>
      <c r="AF307" s="31"/>
      <c r="AG307" s="22"/>
      <c r="AH307" s="2"/>
    </row>
    <row r="308" spans="1:34" ht="47.25" x14ac:dyDescent="0.25">
      <c r="A308" s="36" t="s">
        <v>84</v>
      </c>
      <c r="B308" s="32">
        <v>200</v>
      </c>
      <c r="C308" s="36"/>
      <c r="D308" s="36"/>
      <c r="E308" s="14" t="s">
        <v>578</v>
      </c>
      <c r="F308" s="18">
        <f t="shared" ref="F308:K309" si="486">F309</f>
        <v>5</v>
      </c>
      <c r="G308" s="18">
        <f t="shared" si="486"/>
        <v>5</v>
      </c>
      <c r="H308" s="18">
        <f t="shared" si="486"/>
        <v>5</v>
      </c>
      <c r="I308" s="18">
        <f t="shared" si="486"/>
        <v>0</v>
      </c>
      <c r="J308" s="18">
        <f t="shared" si="486"/>
        <v>0</v>
      </c>
      <c r="K308" s="18">
        <f t="shared" si="486"/>
        <v>0</v>
      </c>
      <c r="L308" s="18">
        <f t="shared" si="450"/>
        <v>5</v>
      </c>
      <c r="M308" s="18">
        <f t="shared" si="451"/>
        <v>5</v>
      </c>
      <c r="N308" s="18">
        <f t="shared" si="452"/>
        <v>5</v>
      </c>
      <c r="O308" s="18">
        <f t="shared" ref="O308:Q309" si="487">O309</f>
        <v>0</v>
      </c>
      <c r="P308" s="18">
        <f t="shared" si="487"/>
        <v>0</v>
      </c>
      <c r="Q308" s="18">
        <f t="shared" si="487"/>
        <v>0</v>
      </c>
      <c r="R308" s="18">
        <f t="shared" si="430"/>
        <v>5</v>
      </c>
      <c r="S308" s="18">
        <f t="shared" si="431"/>
        <v>5</v>
      </c>
      <c r="T308" s="18">
        <f t="shared" si="432"/>
        <v>5</v>
      </c>
      <c r="U308" s="18">
        <f t="shared" ref="U308:AE309" si="488">U309</f>
        <v>0</v>
      </c>
      <c r="V308" s="18">
        <f t="shared" si="433"/>
        <v>5</v>
      </c>
      <c r="W308" s="18">
        <f t="shared" si="434"/>
        <v>5</v>
      </c>
      <c r="X308" s="18">
        <f t="shared" si="435"/>
        <v>5</v>
      </c>
      <c r="Y308" s="18">
        <f t="shared" si="488"/>
        <v>0</v>
      </c>
      <c r="Z308" s="18">
        <f t="shared" si="488"/>
        <v>0</v>
      </c>
      <c r="AA308" s="18">
        <f t="shared" si="488"/>
        <v>0</v>
      </c>
      <c r="AB308" s="18">
        <f t="shared" si="419"/>
        <v>5</v>
      </c>
      <c r="AC308" s="18">
        <f t="shared" si="420"/>
        <v>5</v>
      </c>
      <c r="AD308" s="18">
        <f t="shared" si="421"/>
        <v>5</v>
      </c>
      <c r="AE308" s="18">
        <f t="shared" si="488"/>
        <v>0</v>
      </c>
      <c r="AF308" s="31"/>
      <c r="AG308" s="22"/>
      <c r="AH308" s="2"/>
    </row>
    <row r="309" spans="1:34" ht="47.25" x14ac:dyDescent="0.25">
      <c r="A309" s="36" t="s">
        <v>84</v>
      </c>
      <c r="B309" s="32">
        <v>240</v>
      </c>
      <c r="C309" s="36"/>
      <c r="D309" s="36"/>
      <c r="E309" s="14" t="s">
        <v>586</v>
      </c>
      <c r="F309" s="18">
        <f t="shared" si="486"/>
        <v>5</v>
      </c>
      <c r="G309" s="18">
        <f t="shared" si="486"/>
        <v>5</v>
      </c>
      <c r="H309" s="18">
        <f t="shared" si="486"/>
        <v>5</v>
      </c>
      <c r="I309" s="18">
        <f t="shared" si="486"/>
        <v>0</v>
      </c>
      <c r="J309" s="18">
        <f t="shared" si="486"/>
        <v>0</v>
      </c>
      <c r="K309" s="18">
        <f t="shared" si="486"/>
        <v>0</v>
      </c>
      <c r="L309" s="18">
        <f t="shared" si="450"/>
        <v>5</v>
      </c>
      <c r="M309" s="18">
        <f t="shared" si="451"/>
        <v>5</v>
      </c>
      <c r="N309" s="18">
        <f t="shared" si="452"/>
        <v>5</v>
      </c>
      <c r="O309" s="18">
        <f t="shared" si="487"/>
        <v>0</v>
      </c>
      <c r="P309" s="18">
        <f t="shared" si="487"/>
        <v>0</v>
      </c>
      <c r="Q309" s="18">
        <f t="shared" si="487"/>
        <v>0</v>
      </c>
      <c r="R309" s="18">
        <f t="shared" si="430"/>
        <v>5</v>
      </c>
      <c r="S309" s="18">
        <f t="shared" si="431"/>
        <v>5</v>
      </c>
      <c r="T309" s="18">
        <f t="shared" si="432"/>
        <v>5</v>
      </c>
      <c r="U309" s="18">
        <f t="shared" si="488"/>
        <v>0</v>
      </c>
      <c r="V309" s="18">
        <f t="shared" si="433"/>
        <v>5</v>
      </c>
      <c r="W309" s="18">
        <f t="shared" si="434"/>
        <v>5</v>
      </c>
      <c r="X309" s="18">
        <f t="shared" si="435"/>
        <v>5</v>
      </c>
      <c r="Y309" s="18">
        <f t="shared" si="488"/>
        <v>0</v>
      </c>
      <c r="Z309" s="18">
        <f t="shared" si="488"/>
        <v>0</v>
      </c>
      <c r="AA309" s="18">
        <f t="shared" si="488"/>
        <v>0</v>
      </c>
      <c r="AB309" s="18">
        <f t="shared" si="419"/>
        <v>5</v>
      </c>
      <c r="AC309" s="18">
        <f t="shared" si="420"/>
        <v>5</v>
      </c>
      <c r="AD309" s="18">
        <f t="shared" si="421"/>
        <v>5</v>
      </c>
      <c r="AE309" s="18">
        <f t="shared" si="488"/>
        <v>0</v>
      </c>
      <c r="AF309" s="31"/>
      <c r="AG309" s="22"/>
      <c r="AH309" s="2"/>
    </row>
    <row r="310" spans="1:34" x14ac:dyDescent="0.25">
      <c r="A310" s="36" t="s">
        <v>84</v>
      </c>
      <c r="B310" s="32">
        <v>240</v>
      </c>
      <c r="C310" s="36" t="s">
        <v>28</v>
      </c>
      <c r="D310" s="36" t="s">
        <v>30</v>
      </c>
      <c r="E310" s="14" t="s">
        <v>562</v>
      </c>
      <c r="F310" s="18">
        <v>5</v>
      </c>
      <c r="G310" s="18">
        <v>5</v>
      </c>
      <c r="H310" s="18">
        <v>5</v>
      </c>
      <c r="I310" s="18"/>
      <c r="J310" s="18"/>
      <c r="K310" s="18"/>
      <c r="L310" s="18">
        <f t="shared" si="450"/>
        <v>5</v>
      </c>
      <c r="M310" s="18">
        <f t="shared" si="451"/>
        <v>5</v>
      </c>
      <c r="N310" s="18">
        <f t="shared" si="452"/>
        <v>5</v>
      </c>
      <c r="O310" s="18"/>
      <c r="P310" s="18"/>
      <c r="Q310" s="18"/>
      <c r="R310" s="18">
        <f t="shared" si="430"/>
        <v>5</v>
      </c>
      <c r="S310" s="18">
        <f t="shared" si="431"/>
        <v>5</v>
      </c>
      <c r="T310" s="18">
        <f t="shared" si="432"/>
        <v>5</v>
      </c>
      <c r="U310" s="18"/>
      <c r="V310" s="18">
        <f t="shared" si="433"/>
        <v>5</v>
      </c>
      <c r="W310" s="18">
        <f t="shared" si="434"/>
        <v>5</v>
      </c>
      <c r="X310" s="18">
        <f t="shared" si="435"/>
        <v>5</v>
      </c>
      <c r="Y310" s="18"/>
      <c r="Z310" s="18"/>
      <c r="AA310" s="18"/>
      <c r="AB310" s="18">
        <f t="shared" si="419"/>
        <v>5</v>
      </c>
      <c r="AC310" s="18">
        <f t="shared" si="420"/>
        <v>5</v>
      </c>
      <c r="AD310" s="18">
        <f t="shared" si="421"/>
        <v>5</v>
      </c>
      <c r="AE310" s="18"/>
      <c r="AF310" s="31"/>
      <c r="AG310" s="22"/>
      <c r="AH310" s="2"/>
    </row>
    <row r="311" spans="1:34" ht="31.5" x14ac:dyDescent="0.25">
      <c r="A311" s="36" t="s">
        <v>84</v>
      </c>
      <c r="B311" s="32">
        <v>300</v>
      </c>
      <c r="C311" s="36"/>
      <c r="D311" s="36"/>
      <c r="E311" s="14" t="s">
        <v>579</v>
      </c>
      <c r="F311" s="18">
        <f t="shared" ref="F311:K312" si="489">F312</f>
        <v>220</v>
      </c>
      <c r="G311" s="18">
        <f t="shared" si="489"/>
        <v>220</v>
      </c>
      <c r="H311" s="18">
        <f t="shared" si="489"/>
        <v>220</v>
      </c>
      <c r="I311" s="18">
        <f t="shared" si="489"/>
        <v>0</v>
      </c>
      <c r="J311" s="18">
        <f t="shared" si="489"/>
        <v>0</v>
      </c>
      <c r="K311" s="18">
        <f t="shared" si="489"/>
        <v>0</v>
      </c>
      <c r="L311" s="18">
        <f t="shared" si="450"/>
        <v>220</v>
      </c>
      <c r="M311" s="18">
        <f t="shared" si="451"/>
        <v>220</v>
      </c>
      <c r="N311" s="18">
        <f t="shared" si="452"/>
        <v>220</v>
      </c>
      <c r="O311" s="18">
        <f t="shared" ref="O311:Q312" si="490">O312</f>
        <v>0</v>
      </c>
      <c r="P311" s="18">
        <f t="shared" si="490"/>
        <v>0</v>
      </c>
      <c r="Q311" s="18">
        <f t="shared" si="490"/>
        <v>0</v>
      </c>
      <c r="R311" s="18">
        <f t="shared" si="430"/>
        <v>220</v>
      </c>
      <c r="S311" s="18">
        <f t="shared" si="431"/>
        <v>220</v>
      </c>
      <c r="T311" s="18">
        <f t="shared" si="432"/>
        <v>220</v>
      </c>
      <c r="U311" s="18">
        <f t="shared" ref="U311:AE312" si="491">U312</f>
        <v>0</v>
      </c>
      <c r="V311" s="18">
        <f t="shared" si="433"/>
        <v>220</v>
      </c>
      <c r="W311" s="18">
        <f t="shared" si="434"/>
        <v>220</v>
      </c>
      <c r="X311" s="18">
        <f t="shared" si="435"/>
        <v>220</v>
      </c>
      <c r="Y311" s="18">
        <f t="shared" si="491"/>
        <v>0</v>
      </c>
      <c r="Z311" s="18">
        <f t="shared" si="491"/>
        <v>0</v>
      </c>
      <c r="AA311" s="18">
        <f t="shared" si="491"/>
        <v>0</v>
      </c>
      <c r="AB311" s="18">
        <f t="shared" si="419"/>
        <v>220</v>
      </c>
      <c r="AC311" s="18">
        <f t="shared" si="420"/>
        <v>220</v>
      </c>
      <c r="AD311" s="18">
        <f t="shared" si="421"/>
        <v>220</v>
      </c>
      <c r="AE311" s="18">
        <f t="shared" si="491"/>
        <v>0</v>
      </c>
      <c r="AF311" s="31"/>
      <c r="AG311" s="22"/>
      <c r="AH311" s="2"/>
    </row>
    <row r="312" spans="1:34" x14ac:dyDescent="0.25">
      <c r="A312" s="36" t="s">
        <v>84</v>
      </c>
      <c r="B312" s="32">
        <v>350</v>
      </c>
      <c r="C312" s="36"/>
      <c r="D312" s="36"/>
      <c r="E312" s="14" t="s">
        <v>591</v>
      </c>
      <c r="F312" s="18">
        <f t="shared" si="489"/>
        <v>220</v>
      </c>
      <c r="G312" s="18">
        <f t="shared" si="489"/>
        <v>220</v>
      </c>
      <c r="H312" s="18">
        <f t="shared" si="489"/>
        <v>220</v>
      </c>
      <c r="I312" s="18">
        <f t="shared" si="489"/>
        <v>0</v>
      </c>
      <c r="J312" s="18">
        <f t="shared" si="489"/>
        <v>0</v>
      </c>
      <c r="K312" s="18">
        <f t="shared" si="489"/>
        <v>0</v>
      </c>
      <c r="L312" s="18">
        <f t="shared" si="450"/>
        <v>220</v>
      </c>
      <c r="M312" s="18">
        <f t="shared" si="451"/>
        <v>220</v>
      </c>
      <c r="N312" s="18">
        <f t="shared" si="452"/>
        <v>220</v>
      </c>
      <c r="O312" s="18">
        <f t="shared" si="490"/>
        <v>0</v>
      </c>
      <c r="P312" s="18">
        <f t="shared" si="490"/>
        <v>0</v>
      </c>
      <c r="Q312" s="18">
        <f t="shared" si="490"/>
        <v>0</v>
      </c>
      <c r="R312" s="18">
        <f t="shared" si="430"/>
        <v>220</v>
      </c>
      <c r="S312" s="18">
        <f t="shared" si="431"/>
        <v>220</v>
      </c>
      <c r="T312" s="18">
        <f t="shared" si="432"/>
        <v>220</v>
      </c>
      <c r="U312" s="18">
        <f t="shared" si="491"/>
        <v>0</v>
      </c>
      <c r="V312" s="18">
        <f t="shared" si="433"/>
        <v>220</v>
      </c>
      <c r="W312" s="18">
        <f t="shared" si="434"/>
        <v>220</v>
      </c>
      <c r="X312" s="18">
        <f t="shared" si="435"/>
        <v>220</v>
      </c>
      <c r="Y312" s="18">
        <f t="shared" si="491"/>
        <v>0</v>
      </c>
      <c r="Z312" s="18">
        <f t="shared" si="491"/>
        <v>0</v>
      </c>
      <c r="AA312" s="18">
        <f t="shared" si="491"/>
        <v>0</v>
      </c>
      <c r="AB312" s="18">
        <f t="shared" si="419"/>
        <v>220</v>
      </c>
      <c r="AC312" s="18">
        <f t="shared" si="420"/>
        <v>220</v>
      </c>
      <c r="AD312" s="18">
        <f t="shared" si="421"/>
        <v>220</v>
      </c>
      <c r="AE312" s="18">
        <f t="shared" si="491"/>
        <v>0</v>
      </c>
      <c r="AF312" s="31"/>
      <c r="AG312" s="22"/>
      <c r="AH312" s="2"/>
    </row>
    <row r="313" spans="1:34" x14ac:dyDescent="0.25">
      <c r="A313" s="36" t="s">
        <v>84</v>
      </c>
      <c r="B313" s="32">
        <v>350</v>
      </c>
      <c r="C313" s="36" t="s">
        <v>28</v>
      </c>
      <c r="D313" s="36" t="s">
        <v>30</v>
      </c>
      <c r="E313" s="14" t="s">
        <v>562</v>
      </c>
      <c r="F313" s="18">
        <v>220</v>
      </c>
      <c r="G313" s="18">
        <v>220</v>
      </c>
      <c r="H313" s="18">
        <v>220</v>
      </c>
      <c r="I313" s="18"/>
      <c r="J313" s="18"/>
      <c r="K313" s="18"/>
      <c r="L313" s="18">
        <f t="shared" si="450"/>
        <v>220</v>
      </c>
      <c r="M313" s="18">
        <f t="shared" si="451"/>
        <v>220</v>
      </c>
      <c r="N313" s="18">
        <f t="shared" si="452"/>
        <v>220</v>
      </c>
      <c r="O313" s="18"/>
      <c r="P313" s="18"/>
      <c r="Q313" s="18"/>
      <c r="R313" s="18">
        <f t="shared" si="430"/>
        <v>220</v>
      </c>
      <c r="S313" s="18">
        <f t="shared" si="431"/>
        <v>220</v>
      </c>
      <c r="T313" s="18">
        <f t="shared" si="432"/>
        <v>220</v>
      </c>
      <c r="U313" s="18"/>
      <c r="V313" s="18">
        <f t="shared" si="433"/>
        <v>220</v>
      </c>
      <c r="W313" s="18">
        <f t="shared" si="434"/>
        <v>220</v>
      </c>
      <c r="X313" s="18">
        <f t="shared" si="435"/>
        <v>220</v>
      </c>
      <c r="Y313" s="18"/>
      <c r="Z313" s="18"/>
      <c r="AA313" s="18"/>
      <c r="AB313" s="18">
        <f t="shared" si="419"/>
        <v>220</v>
      </c>
      <c r="AC313" s="18">
        <f t="shared" si="420"/>
        <v>220</v>
      </c>
      <c r="AD313" s="18">
        <f t="shared" si="421"/>
        <v>220</v>
      </c>
      <c r="AE313" s="18"/>
      <c r="AF313" s="31"/>
      <c r="AG313" s="22"/>
      <c r="AH313" s="2"/>
    </row>
    <row r="314" spans="1:34" ht="63" x14ac:dyDescent="0.25">
      <c r="A314" s="36" t="s">
        <v>850</v>
      </c>
      <c r="B314" s="32"/>
      <c r="C314" s="36"/>
      <c r="D314" s="36"/>
      <c r="E314" s="14" t="s">
        <v>851</v>
      </c>
      <c r="F314" s="18">
        <f t="shared" ref="F314:K316" si="492">F315</f>
        <v>2560</v>
      </c>
      <c r="G314" s="18">
        <f t="shared" si="492"/>
        <v>2560</v>
      </c>
      <c r="H314" s="18">
        <f t="shared" si="492"/>
        <v>2560</v>
      </c>
      <c r="I314" s="18">
        <f t="shared" si="492"/>
        <v>0</v>
      </c>
      <c r="J314" s="18">
        <f t="shared" si="492"/>
        <v>0</v>
      </c>
      <c r="K314" s="18">
        <f t="shared" si="492"/>
        <v>0</v>
      </c>
      <c r="L314" s="18">
        <f t="shared" si="450"/>
        <v>2560</v>
      </c>
      <c r="M314" s="18">
        <f t="shared" si="451"/>
        <v>2560</v>
      </c>
      <c r="N314" s="18">
        <f t="shared" si="452"/>
        <v>2560</v>
      </c>
      <c r="O314" s="18">
        <f t="shared" ref="O314:Q316" si="493">O315</f>
        <v>0</v>
      </c>
      <c r="P314" s="18">
        <f t="shared" si="493"/>
        <v>0</v>
      </c>
      <c r="Q314" s="18">
        <f t="shared" si="493"/>
        <v>0</v>
      </c>
      <c r="R314" s="18">
        <f t="shared" si="430"/>
        <v>2560</v>
      </c>
      <c r="S314" s="18">
        <f t="shared" si="431"/>
        <v>2560</v>
      </c>
      <c r="T314" s="18">
        <f t="shared" si="432"/>
        <v>2560</v>
      </c>
      <c r="U314" s="18">
        <f t="shared" ref="U314:AE316" si="494">U315</f>
        <v>0</v>
      </c>
      <c r="V314" s="18">
        <f t="shared" si="433"/>
        <v>2560</v>
      </c>
      <c r="W314" s="18">
        <f t="shared" si="434"/>
        <v>2560</v>
      </c>
      <c r="X314" s="18">
        <f t="shared" si="435"/>
        <v>2560</v>
      </c>
      <c r="Y314" s="18">
        <f t="shared" si="494"/>
        <v>0</v>
      </c>
      <c r="Z314" s="18">
        <f t="shared" si="494"/>
        <v>0</v>
      </c>
      <c r="AA314" s="18">
        <f t="shared" si="494"/>
        <v>0</v>
      </c>
      <c r="AB314" s="18">
        <f t="shared" si="419"/>
        <v>2560</v>
      </c>
      <c r="AC314" s="18">
        <f t="shared" si="420"/>
        <v>2560</v>
      </c>
      <c r="AD314" s="18">
        <f t="shared" si="421"/>
        <v>2560</v>
      </c>
      <c r="AE314" s="18">
        <f t="shared" si="494"/>
        <v>0</v>
      </c>
      <c r="AF314" s="31"/>
      <c r="AG314" s="22"/>
      <c r="AH314" s="2"/>
    </row>
    <row r="315" spans="1:34" ht="47.25" x14ac:dyDescent="0.25">
      <c r="A315" s="36" t="s">
        <v>850</v>
      </c>
      <c r="B315" s="32">
        <v>200</v>
      </c>
      <c r="C315" s="36"/>
      <c r="D315" s="36"/>
      <c r="E315" s="14" t="s">
        <v>578</v>
      </c>
      <c r="F315" s="18">
        <f t="shared" si="492"/>
        <v>2560</v>
      </c>
      <c r="G315" s="18">
        <f t="shared" si="492"/>
        <v>2560</v>
      </c>
      <c r="H315" s="18">
        <f t="shared" si="492"/>
        <v>2560</v>
      </c>
      <c r="I315" s="18">
        <f t="shared" si="492"/>
        <v>0</v>
      </c>
      <c r="J315" s="18">
        <f t="shared" si="492"/>
        <v>0</v>
      </c>
      <c r="K315" s="18">
        <f t="shared" si="492"/>
        <v>0</v>
      </c>
      <c r="L315" s="18">
        <f t="shared" si="450"/>
        <v>2560</v>
      </c>
      <c r="M315" s="18">
        <f t="shared" si="451"/>
        <v>2560</v>
      </c>
      <c r="N315" s="18">
        <f t="shared" si="452"/>
        <v>2560</v>
      </c>
      <c r="O315" s="18">
        <f t="shared" si="493"/>
        <v>0</v>
      </c>
      <c r="P315" s="18">
        <f t="shared" si="493"/>
        <v>0</v>
      </c>
      <c r="Q315" s="18">
        <f t="shared" si="493"/>
        <v>0</v>
      </c>
      <c r="R315" s="18">
        <f t="shared" si="430"/>
        <v>2560</v>
      </c>
      <c r="S315" s="18">
        <f t="shared" si="431"/>
        <v>2560</v>
      </c>
      <c r="T315" s="18">
        <f t="shared" si="432"/>
        <v>2560</v>
      </c>
      <c r="U315" s="18">
        <f t="shared" si="494"/>
        <v>0</v>
      </c>
      <c r="V315" s="18">
        <f t="shared" si="433"/>
        <v>2560</v>
      </c>
      <c r="W315" s="18">
        <f t="shared" si="434"/>
        <v>2560</v>
      </c>
      <c r="X315" s="18">
        <f t="shared" si="435"/>
        <v>2560</v>
      </c>
      <c r="Y315" s="18">
        <f t="shared" si="494"/>
        <v>0</v>
      </c>
      <c r="Z315" s="18">
        <f t="shared" si="494"/>
        <v>0</v>
      </c>
      <c r="AA315" s="18">
        <f t="shared" si="494"/>
        <v>0</v>
      </c>
      <c r="AB315" s="18">
        <f t="shared" si="419"/>
        <v>2560</v>
      </c>
      <c r="AC315" s="18">
        <f t="shared" si="420"/>
        <v>2560</v>
      </c>
      <c r="AD315" s="18">
        <f t="shared" si="421"/>
        <v>2560</v>
      </c>
      <c r="AE315" s="18">
        <f t="shared" si="494"/>
        <v>0</v>
      </c>
      <c r="AF315" s="31"/>
      <c r="AG315" s="22"/>
      <c r="AH315" s="2"/>
    </row>
    <row r="316" spans="1:34" ht="47.25" x14ac:dyDescent="0.25">
      <c r="A316" s="36" t="s">
        <v>850</v>
      </c>
      <c r="B316" s="32">
        <v>240</v>
      </c>
      <c r="C316" s="36"/>
      <c r="D316" s="36"/>
      <c r="E316" s="14" t="s">
        <v>586</v>
      </c>
      <c r="F316" s="18">
        <f t="shared" si="492"/>
        <v>2560</v>
      </c>
      <c r="G316" s="18">
        <f t="shared" si="492"/>
        <v>2560</v>
      </c>
      <c r="H316" s="18">
        <f t="shared" si="492"/>
        <v>2560</v>
      </c>
      <c r="I316" s="18">
        <f t="shared" si="492"/>
        <v>0</v>
      </c>
      <c r="J316" s="18">
        <f t="shared" si="492"/>
        <v>0</v>
      </c>
      <c r="K316" s="18">
        <f t="shared" si="492"/>
        <v>0</v>
      </c>
      <c r="L316" s="18">
        <f t="shared" si="450"/>
        <v>2560</v>
      </c>
      <c r="M316" s="18">
        <f t="shared" si="451"/>
        <v>2560</v>
      </c>
      <c r="N316" s="18">
        <f t="shared" si="452"/>
        <v>2560</v>
      </c>
      <c r="O316" s="18">
        <f t="shared" si="493"/>
        <v>0</v>
      </c>
      <c r="P316" s="18">
        <f t="shared" si="493"/>
        <v>0</v>
      </c>
      <c r="Q316" s="18">
        <f t="shared" si="493"/>
        <v>0</v>
      </c>
      <c r="R316" s="18">
        <f t="shared" si="430"/>
        <v>2560</v>
      </c>
      <c r="S316" s="18">
        <f t="shared" si="431"/>
        <v>2560</v>
      </c>
      <c r="T316" s="18">
        <f t="shared" si="432"/>
        <v>2560</v>
      </c>
      <c r="U316" s="18">
        <f t="shared" si="494"/>
        <v>0</v>
      </c>
      <c r="V316" s="18">
        <f t="shared" si="433"/>
        <v>2560</v>
      </c>
      <c r="W316" s="18">
        <f t="shared" si="434"/>
        <v>2560</v>
      </c>
      <c r="X316" s="18">
        <f t="shared" si="435"/>
        <v>2560</v>
      </c>
      <c r="Y316" s="18">
        <f t="shared" si="494"/>
        <v>0</v>
      </c>
      <c r="Z316" s="18">
        <f t="shared" si="494"/>
        <v>0</v>
      </c>
      <c r="AA316" s="18">
        <f t="shared" si="494"/>
        <v>0</v>
      </c>
      <c r="AB316" s="18">
        <f t="shared" si="419"/>
        <v>2560</v>
      </c>
      <c r="AC316" s="18">
        <f t="shared" si="420"/>
        <v>2560</v>
      </c>
      <c r="AD316" s="18">
        <f t="shared" si="421"/>
        <v>2560</v>
      </c>
      <c r="AE316" s="18">
        <f t="shared" si="494"/>
        <v>0</v>
      </c>
      <c r="AF316" s="31"/>
      <c r="AG316" s="22"/>
      <c r="AH316" s="2"/>
    </row>
    <row r="317" spans="1:34" x14ac:dyDescent="0.25">
      <c r="A317" s="36" t="s">
        <v>850</v>
      </c>
      <c r="B317" s="32">
        <v>240</v>
      </c>
      <c r="C317" s="36" t="s">
        <v>28</v>
      </c>
      <c r="D317" s="36" t="s">
        <v>20</v>
      </c>
      <c r="E317" s="14" t="s">
        <v>559</v>
      </c>
      <c r="F317" s="18">
        <v>2560</v>
      </c>
      <c r="G317" s="18">
        <v>2560</v>
      </c>
      <c r="H317" s="18">
        <v>2560</v>
      </c>
      <c r="I317" s="18"/>
      <c r="J317" s="18"/>
      <c r="K317" s="18"/>
      <c r="L317" s="18">
        <f t="shared" si="450"/>
        <v>2560</v>
      </c>
      <c r="M317" s="18">
        <f t="shared" si="451"/>
        <v>2560</v>
      </c>
      <c r="N317" s="18">
        <f t="shared" si="452"/>
        <v>2560</v>
      </c>
      <c r="O317" s="18"/>
      <c r="P317" s="18"/>
      <c r="Q317" s="18"/>
      <c r="R317" s="18">
        <f t="shared" si="430"/>
        <v>2560</v>
      </c>
      <c r="S317" s="18">
        <f t="shared" si="431"/>
        <v>2560</v>
      </c>
      <c r="T317" s="18">
        <f t="shared" si="432"/>
        <v>2560</v>
      </c>
      <c r="U317" s="18"/>
      <c r="V317" s="18">
        <f t="shared" si="433"/>
        <v>2560</v>
      </c>
      <c r="W317" s="18">
        <f t="shared" si="434"/>
        <v>2560</v>
      </c>
      <c r="X317" s="18">
        <f t="shared" si="435"/>
        <v>2560</v>
      </c>
      <c r="Y317" s="18"/>
      <c r="Z317" s="18"/>
      <c r="AA317" s="18"/>
      <c r="AB317" s="18">
        <f t="shared" si="419"/>
        <v>2560</v>
      </c>
      <c r="AC317" s="18">
        <f t="shared" si="420"/>
        <v>2560</v>
      </c>
      <c r="AD317" s="18">
        <f t="shared" si="421"/>
        <v>2560</v>
      </c>
      <c r="AE317" s="18"/>
      <c r="AF317" s="31"/>
      <c r="AG317" s="22"/>
      <c r="AH317" s="2"/>
    </row>
    <row r="318" spans="1:34" ht="63" x14ac:dyDescent="0.25">
      <c r="A318" s="36" t="s">
        <v>85</v>
      </c>
      <c r="B318" s="32"/>
      <c r="C318" s="36"/>
      <c r="D318" s="36"/>
      <c r="E318" s="14" t="s">
        <v>660</v>
      </c>
      <c r="F318" s="18">
        <f t="shared" ref="F318:K319" si="495">F319</f>
        <v>13849.4</v>
      </c>
      <c r="G318" s="18">
        <f t="shared" si="495"/>
        <v>13608.7</v>
      </c>
      <c r="H318" s="18">
        <f t="shared" si="495"/>
        <v>13666</v>
      </c>
      <c r="I318" s="18">
        <f t="shared" si="495"/>
        <v>0</v>
      </c>
      <c r="J318" s="18">
        <f t="shared" si="495"/>
        <v>0</v>
      </c>
      <c r="K318" s="18">
        <f t="shared" si="495"/>
        <v>0</v>
      </c>
      <c r="L318" s="18">
        <f t="shared" si="450"/>
        <v>13849.4</v>
      </c>
      <c r="M318" s="18">
        <f t="shared" si="451"/>
        <v>13608.7</v>
      </c>
      <c r="N318" s="18">
        <f t="shared" si="452"/>
        <v>13666</v>
      </c>
      <c r="O318" s="18">
        <f t="shared" ref="O318:Q319" si="496">O319</f>
        <v>0</v>
      </c>
      <c r="P318" s="18">
        <f t="shared" si="496"/>
        <v>0</v>
      </c>
      <c r="Q318" s="18">
        <f t="shared" si="496"/>
        <v>0</v>
      </c>
      <c r="R318" s="18">
        <f t="shared" si="430"/>
        <v>13849.4</v>
      </c>
      <c r="S318" s="18">
        <f t="shared" si="431"/>
        <v>13608.7</v>
      </c>
      <c r="T318" s="18">
        <f t="shared" si="432"/>
        <v>13666</v>
      </c>
      <c r="U318" s="18">
        <f t="shared" ref="U318:AE319" si="497">U319</f>
        <v>0</v>
      </c>
      <c r="V318" s="18">
        <f t="shared" si="433"/>
        <v>13849.4</v>
      </c>
      <c r="W318" s="18">
        <f t="shared" si="434"/>
        <v>13608.7</v>
      </c>
      <c r="X318" s="18">
        <f t="shared" si="435"/>
        <v>13666</v>
      </c>
      <c r="Y318" s="18">
        <f t="shared" si="497"/>
        <v>0</v>
      </c>
      <c r="Z318" s="18">
        <f t="shared" si="497"/>
        <v>0</v>
      </c>
      <c r="AA318" s="18">
        <f t="shared" si="497"/>
        <v>0</v>
      </c>
      <c r="AB318" s="18">
        <f t="shared" si="419"/>
        <v>13849.4</v>
      </c>
      <c r="AC318" s="18">
        <f t="shared" si="420"/>
        <v>13608.7</v>
      </c>
      <c r="AD318" s="18">
        <f t="shared" si="421"/>
        <v>13666</v>
      </c>
      <c r="AE318" s="18">
        <f t="shared" si="497"/>
        <v>0</v>
      </c>
      <c r="AF318" s="31"/>
      <c r="AG318" s="22"/>
      <c r="AH318" s="2"/>
    </row>
    <row r="319" spans="1:34" ht="47.25" x14ac:dyDescent="0.25">
      <c r="A319" s="36" t="s">
        <v>85</v>
      </c>
      <c r="B319" s="32">
        <v>600</v>
      </c>
      <c r="C319" s="36"/>
      <c r="D319" s="36"/>
      <c r="E319" s="14" t="s">
        <v>581</v>
      </c>
      <c r="F319" s="18">
        <f t="shared" si="495"/>
        <v>13849.4</v>
      </c>
      <c r="G319" s="18">
        <f t="shared" si="495"/>
        <v>13608.7</v>
      </c>
      <c r="H319" s="18">
        <f t="shared" si="495"/>
        <v>13666</v>
      </c>
      <c r="I319" s="18">
        <f t="shared" si="495"/>
        <v>0</v>
      </c>
      <c r="J319" s="18">
        <f t="shared" si="495"/>
        <v>0</v>
      </c>
      <c r="K319" s="18">
        <f t="shared" si="495"/>
        <v>0</v>
      </c>
      <c r="L319" s="18">
        <f t="shared" si="450"/>
        <v>13849.4</v>
      </c>
      <c r="M319" s="18">
        <f t="shared" si="451"/>
        <v>13608.7</v>
      </c>
      <c r="N319" s="18">
        <f t="shared" si="452"/>
        <v>13666</v>
      </c>
      <c r="O319" s="18">
        <f t="shared" si="496"/>
        <v>0</v>
      </c>
      <c r="P319" s="18">
        <f t="shared" si="496"/>
        <v>0</v>
      </c>
      <c r="Q319" s="18">
        <f t="shared" si="496"/>
        <v>0</v>
      </c>
      <c r="R319" s="18">
        <f t="shared" si="430"/>
        <v>13849.4</v>
      </c>
      <c r="S319" s="18">
        <f t="shared" si="431"/>
        <v>13608.7</v>
      </c>
      <c r="T319" s="18">
        <f t="shared" si="432"/>
        <v>13666</v>
      </c>
      <c r="U319" s="18">
        <f t="shared" si="497"/>
        <v>0</v>
      </c>
      <c r="V319" s="18">
        <f t="shared" si="433"/>
        <v>13849.4</v>
      </c>
      <c r="W319" s="18">
        <f t="shared" si="434"/>
        <v>13608.7</v>
      </c>
      <c r="X319" s="18">
        <f t="shared" si="435"/>
        <v>13666</v>
      </c>
      <c r="Y319" s="18">
        <f t="shared" si="497"/>
        <v>0</v>
      </c>
      <c r="Z319" s="18">
        <f t="shared" si="497"/>
        <v>0</v>
      </c>
      <c r="AA319" s="18">
        <f t="shared" si="497"/>
        <v>0</v>
      </c>
      <c r="AB319" s="18">
        <f t="shared" si="419"/>
        <v>13849.4</v>
      </c>
      <c r="AC319" s="18">
        <f t="shared" si="420"/>
        <v>13608.7</v>
      </c>
      <c r="AD319" s="18">
        <f t="shared" si="421"/>
        <v>13666</v>
      </c>
      <c r="AE319" s="18">
        <f t="shared" si="497"/>
        <v>0</v>
      </c>
      <c r="AF319" s="31"/>
      <c r="AG319" s="22"/>
      <c r="AH319" s="2"/>
    </row>
    <row r="320" spans="1:34" x14ac:dyDescent="0.25">
      <c r="A320" s="36" t="s">
        <v>85</v>
      </c>
      <c r="B320" s="32">
        <v>620</v>
      </c>
      <c r="C320" s="36"/>
      <c r="D320" s="36"/>
      <c r="E320" s="14" t="s">
        <v>596</v>
      </c>
      <c r="F320" s="18">
        <f t="shared" ref="F320:K320" si="498">F321+F322</f>
        <v>13849.4</v>
      </c>
      <c r="G320" s="18">
        <f t="shared" si="498"/>
        <v>13608.7</v>
      </c>
      <c r="H320" s="18">
        <f t="shared" si="498"/>
        <v>13666</v>
      </c>
      <c r="I320" s="18">
        <f t="shared" si="498"/>
        <v>0</v>
      </c>
      <c r="J320" s="18">
        <f t="shared" si="498"/>
        <v>0</v>
      </c>
      <c r="K320" s="18">
        <f t="shared" si="498"/>
        <v>0</v>
      </c>
      <c r="L320" s="18">
        <f t="shared" si="450"/>
        <v>13849.4</v>
      </c>
      <c r="M320" s="18">
        <f t="shared" si="451"/>
        <v>13608.7</v>
      </c>
      <c r="N320" s="18">
        <f t="shared" si="452"/>
        <v>13666</v>
      </c>
      <c r="O320" s="18">
        <f t="shared" ref="O320:Q320" si="499">O321+O322</f>
        <v>0</v>
      </c>
      <c r="P320" s="18">
        <f t="shared" si="499"/>
        <v>0</v>
      </c>
      <c r="Q320" s="18">
        <f t="shared" si="499"/>
        <v>0</v>
      </c>
      <c r="R320" s="18">
        <f t="shared" si="430"/>
        <v>13849.4</v>
      </c>
      <c r="S320" s="18">
        <f t="shared" si="431"/>
        <v>13608.7</v>
      </c>
      <c r="T320" s="18">
        <f t="shared" si="432"/>
        <v>13666</v>
      </c>
      <c r="U320" s="18">
        <f t="shared" ref="U320:AE320" si="500">U321+U322</f>
        <v>0</v>
      </c>
      <c r="V320" s="18">
        <f t="shared" si="433"/>
        <v>13849.4</v>
      </c>
      <c r="W320" s="18">
        <f t="shared" si="434"/>
        <v>13608.7</v>
      </c>
      <c r="X320" s="18">
        <f t="shared" si="435"/>
        <v>13666</v>
      </c>
      <c r="Y320" s="18">
        <f t="shared" ref="Y320:AA320" si="501">Y321+Y322</f>
        <v>0</v>
      </c>
      <c r="Z320" s="18">
        <f t="shared" si="501"/>
        <v>0</v>
      </c>
      <c r="AA320" s="18">
        <f t="shared" si="501"/>
        <v>0</v>
      </c>
      <c r="AB320" s="18">
        <f t="shared" si="419"/>
        <v>13849.4</v>
      </c>
      <c r="AC320" s="18">
        <f t="shared" si="420"/>
        <v>13608.7</v>
      </c>
      <c r="AD320" s="18">
        <f t="shared" si="421"/>
        <v>13666</v>
      </c>
      <c r="AE320" s="18">
        <f t="shared" si="500"/>
        <v>0</v>
      </c>
      <c r="AF320" s="31"/>
      <c r="AG320" s="22"/>
      <c r="AH320" s="2"/>
    </row>
    <row r="321" spans="1:34" x14ac:dyDescent="0.25">
      <c r="A321" s="36" t="s">
        <v>85</v>
      </c>
      <c r="B321" s="32">
        <v>620</v>
      </c>
      <c r="C321" s="36" t="s">
        <v>28</v>
      </c>
      <c r="D321" s="36" t="s">
        <v>20</v>
      </c>
      <c r="E321" s="14" t="s">
        <v>559</v>
      </c>
      <c r="F321" s="18">
        <v>13799.4</v>
      </c>
      <c r="G321" s="18">
        <v>13608.7</v>
      </c>
      <c r="H321" s="18">
        <v>13666</v>
      </c>
      <c r="I321" s="18"/>
      <c r="J321" s="18"/>
      <c r="K321" s="18"/>
      <c r="L321" s="18">
        <f t="shared" si="450"/>
        <v>13799.4</v>
      </c>
      <c r="M321" s="18">
        <f t="shared" si="451"/>
        <v>13608.7</v>
      </c>
      <c r="N321" s="18">
        <f t="shared" si="452"/>
        <v>13666</v>
      </c>
      <c r="O321" s="18"/>
      <c r="P321" s="18"/>
      <c r="Q321" s="18"/>
      <c r="R321" s="18">
        <f t="shared" si="430"/>
        <v>13799.4</v>
      </c>
      <c r="S321" s="18">
        <f t="shared" si="431"/>
        <v>13608.7</v>
      </c>
      <c r="T321" s="18">
        <f t="shared" si="432"/>
        <v>13666</v>
      </c>
      <c r="U321" s="18"/>
      <c r="V321" s="18">
        <f t="shared" si="433"/>
        <v>13799.4</v>
      </c>
      <c r="W321" s="18">
        <f t="shared" si="434"/>
        <v>13608.7</v>
      </c>
      <c r="X321" s="18">
        <f t="shared" si="435"/>
        <v>13666</v>
      </c>
      <c r="Y321" s="18"/>
      <c r="Z321" s="18"/>
      <c r="AA321" s="18"/>
      <c r="AB321" s="18">
        <f t="shared" si="419"/>
        <v>13799.4</v>
      </c>
      <c r="AC321" s="18">
        <f t="shared" si="420"/>
        <v>13608.7</v>
      </c>
      <c r="AD321" s="18">
        <f t="shared" si="421"/>
        <v>13666</v>
      </c>
      <c r="AE321" s="18"/>
      <c r="AF321" s="31"/>
      <c r="AG321" s="22"/>
      <c r="AH321" s="2"/>
    </row>
    <row r="322" spans="1:34" x14ac:dyDescent="0.25">
      <c r="A322" s="36" t="s">
        <v>85</v>
      </c>
      <c r="B322" s="32">
        <v>620</v>
      </c>
      <c r="C322" s="36" t="s">
        <v>61</v>
      </c>
      <c r="D322" s="36" t="s">
        <v>20</v>
      </c>
      <c r="E322" s="14" t="s">
        <v>567</v>
      </c>
      <c r="F322" s="18">
        <v>50</v>
      </c>
      <c r="G322" s="18">
        <v>0</v>
      </c>
      <c r="H322" s="18">
        <v>0</v>
      </c>
      <c r="I322" s="18"/>
      <c r="J322" s="18"/>
      <c r="K322" s="18"/>
      <c r="L322" s="18">
        <f t="shared" si="450"/>
        <v>50</v>
      </c>
      <c r="M322" s="18">
        <f t="shared" si="451"/>
        <v>0</v>
      </c>
      <c r="N322" s="18">
        <f t="shared" si="452"/>
        <v>0</v>
      </c>
      <c r="O322" s="18"/>
      <c r="P322" s="18"/>
      <c r="Q322" s="18"/>
      <c r="R322" s="18">
        <f t="shared" si="430"/>
        <v>50</v>
      </c>
      <c r="S322" s="18">
        <f t="shared" si="431"/>
        <v>0</v>
      </c>
      <c r="T322" s="18">
        <f t="shared" si="432"/>
        <v>0</v>
      </c>
      <c r="U322" s="18"/>
      <c r="V322" s="18">
        <f t="shared" si="433"/>
        <v>50</v>
      </c>
      <c r="W322" s="18">
        <f t="shared" si="434"/>
        <v>0</v>
      </c>
      <c r="X322" s="18">
        <f t="shared" si="435"/>
        <v>0</v>
      </c>
      <c r="Y322" s="18"/>
      <c r="Z322" s="18"/>
      <c r="AA322" s="18"/>
      <c r="AB322" s="18">
        <f t="shared" si="419"/>
        <v>50</v>
      </c>
      <c r="AC322" s="18">
        <f t="shared" si="420"/>
        <v>0</v>
      </c>
      <c r="AD322" s="18">
        <f t="shared" si="421"/>
        <v>0</v>
      </c>
      <c r="AE322" s="18"/>
      <c r="AF322" s="31"/>
      <c r="AG322" s="22"/>
      <c r="AH322" s="2"/>
    </row>
    <row r="323" spans="1:34" ht="63" x14ac:dyDescent="0.25">
      <c r="A323" s="36" t="s">
        <v>86</v>
      </c>
      <c r="B323" s="32"/>
      <c r="C323" s="36"/>
      <c r="D323" s="36"/>
      <c r="E323" s="14" t="s">
        <v>661</v>
      </c>
      <c r="F323" s="18">
        <f t="shared" ref="F323:K325" si="502">F324</f>
        <v>480</v>
      </c>
      <c r="G323" s="18">
        <f t="shared" si="502"/>
        <v>480</v>
      </c>
      <c r="H323" s="18">
        <f t="shared" si="502"/>
        <v>480</v>
      </c>
      <c r="I323" s="18">
        <f t="shared" si="502"/>
        <v>0</v>
      </c>
      <c r="J323" s="18">
        <f t="shared" si="502"/>
        <v>0</v>
      </c>
      <c r="K323" s="18">
        <f t="shared" si="502"/>
        <v>0</v>
      </c>
      <c r="L323" s="18">
        <f t="shared" si="450"/>
        <v>480</v>
      </c>
      <c r="M323" s="18">
        <f t="shared" si="451"/>
        <v>480</v>
      </c>
      <c r="N323" s="18">
        <f t="shared" si="452"/>
        <v>480</v>
      </c>
      <c r="O323" s="18">
        <f t="shared" ref="O323:Q325" si="503">O324</f>
        <v>0</v>
      </c>
      <c r="P323" s="18">
        <f t="shared" si="503"/>
        <v>0</v>
      </c>
      <c r="Q323" s="18">
        <f t="shared" si="503"/>
        <v>0</v>
      </c>
      <c r="R323" s="18">
        <f t="shared" si="430"/>
        <v>480</v>
      </c>
      <c r="S323" s="18">
        <f t="shared" si="431"/>
        <v>480</v>
      </c>
      <c r="T323" s="18">
        <f t="shared" si="432"/>
        <v>480</v>
      </c>
      <c r="U323" s="18">
        <f t="shared" ref="U323:AE325" si="504">U324</f>
        <v>0</v>
      </c>
      <c r="V323" s="18">
        <f t="shared" si="433"/>
        <v>480</v>
      </c>
      <c r="W323" s="18">
        <f t="shared" si="434"/>
        <v>480</v>
      </c>
      <c r="X323" s="18">
        <f t="shared" si="435"/>
        <v>480</v>
      </c>
      <c r="Y323" s="18">
        <f t="shared" si="504"/>
        <v>0</v>
      </c>
      <c r="Z323" s="18">
        <f t="shared" si="504"/>
        <v>0</v>
      </c>
      <c r="AA323" s="18">
        <f t="shared" si="504"/>
        <v>0</v>
      </c>
      <c r="AB323" s="18">
        <f t="shared" si="419"/>
        <v>480</v>
      </c>
      <c r="AC323" s="18">
        <f t="shared" si="420"/>
        <v>480</v>
      </c>
      <c r="AD323" s="18">
        <f t="shared" si="421"/>
        <v>480</v>
      </c>
      <c r="AE323" s="18">
        <f t="shared" si="504"/>
        <v>0</v>
      </c>
      <c r="AF323" s="31"/>
      <c r="AG323" s="22"/>
      <c r="AH323" s="2"/>
    </row>
    <row r="324" spans="1:34" ht="31.5" x14ac:dyDescent="0.25">
      <c r="A324" s="36" t="s">
        <v>86</v>
      </c>
      <c r="B324" s="32">
        <v>300</v>
      </c>
      <c r="C324" s="36"/>
      <c r="D324" s="36"/>
      <c r="E324" s="14" t="s">
        <v>579</v>
      </c>
      <c r="F324" s="18">
        <f t="shared" si="502"/>
        <v>480</v>
      </c>
      <c r="G324" s="18">
        <f t="shared" si="502"/>
        <v>480</v>
      </c>
      <c r="H324" s="18">
        <f t="shared" si="502"/>
        <v>480</v>
      </c>
      <c r="I324" s="18">
        <f t="shared" si="502"/>
        <v>0</v>
      </c>
      <c r="J324" s="18">
        <f t="shared" si="502"/>
        <v>0</v>
      </c>
      <c r="K324" s="18">
        <f t="shared" si="502"/>
        <v>0</v>
      </c>
      <c r="L324" s="18">
        <f t="shared" si="450"/>
        <v>480</v>
      </c>
      <c r="M324" s="18">
        <f t="shared" si="451"/>
        <v>480</v>
      </c>
      <c r="N324" s="18">
        <f t="shared" si="452"/>
        <v>480</v>
      </c>
      <c r="O324" s="18">
        <f t="shared" si="503"/>
        <v>0</v>
      </c>
      <c r="P324" s="18">
        <f t="shared" si="503"/>
        <v>0</v>
      </c>
      <c r="Q324" s="18">
        <f t="shared" si="503"/>
        <v>0</v>
      </c>
      <c r="R324" s="18">
        <f t="shared" si="430"/>
        <v>480</v>
      </c>
      <c r="S324" s="18">
        <f t="shared" si="431"/>
        <v>480</v>
      </c>
      <c r="T324" s="18">
        <f t="shared" si="432"/>
        <v>480</v>
      </c>
      <c r="U324" s="18">
        <f t="shared" si="504"/>
        <v>0</v>
      </c>
      <c r="V324" s="18">
        <f t="shared" si="433"/>
        <v>480</v>
      </c>
      <c r="W324" s="18">
        <f t="shared" si="434"/>
        <v>480</v>
      </c>
      <c r="X324" s="18">
        <f t="shared" si="435"/>
        <v>480</v>
      </c>
      <c r="Y324" s="18">
        <f t="shared" si="504"/>
        <v>0</v>
      </c>
      <c r="Z324" s="18">
        <f t="shared" si="504"/>
        <v>0</v>
      </c>
      <c r="AA324" s="18">
        <f t="shared" si="504"/>
        <v>0</v>
      </c>
      <c r="AB324" s="18">
        <f t="shared" si="419"/>
        <v>480</v>
      </c>
      <c r="AC324" s="18">
        <f t="shared" si="420"/>
        <v>480</v>
      </c>
      <c r="AD324" s="18">
        <f t="shared" si="421"/>
        <v>480</v>
      </c>
      <c r="AE324" s="18">
        <f t="shared" si="504"/>
        <v>0</v>
      </c>
      <c r="AF324" s="31"/>
      <c r="AG324" s="22"/>
      <c r="AH324" s="2"/>
    </row>
    <row r="325" spans="1:34" x14ac:dyDescent="0.25">
      <c r="A325" s="36" t="s">
        <v>86</v>
      </c>
      <c r="B325" s="32">
        <v>340</v>
      </c>
      <c r="C325" s="36"/>
      <c r="D325" s="36"/>
      <c r="E325" s="14" t="s">
        <v>590</v>
      </c>
      <c r="F325" s="18">
        <f t="shared" si="502"/>
        <v>480</v>
      </c>
      <c r="G325" s="18">
        <f t="shared" si="502"/>
        <v>480</v>
      </c>
      <c r="H325" s="18">
        <f t="shared" si="502"/>
        <v>480</v>
      </c>
      <c r="I325" s="18">
        <f t="shared" si="502"/>
        <v>0</v>
      </c>
      <c r="J325" s="18">
        <f t="shared" si="502"/>
        <v>0</v>
      </c>
      <c r="K325" s="18">
        <f t="shared" si="502"/>
        <v>0</v>
      </c>
      <c r="L325" s="18">
        <f t="shared" si="450"/>
        <v>480</v>
      </c>
      <c r="M325" s="18">
        <f t="shared" si="451"/>
        <v>480</v>
      </c>
      <c r="N325" s="18">
        <f t="shared" si="452"/>
        <v>480</v>
      </c>
      <c r="O325" s="18">
        <f t="shared" si="503"/>
        <v>0</v>
      </c>
      <c r="P325" s="18">
        <f t="shared" si="503"/>
        <v>0</v>
      </c>
      <c r="Q325" s="18">
        <f t="shared" si="503"/>
        <v>0</v>
      </c>
      <c r="R325" s="18">
        <f t="shared" si="430"/>
        <v>480</v>
      </c>
      <c r="S325" s="18">
        <f t="shared" si="431"/>
        <v>480</v>
      </c>
      <c r="T325" s="18">
        <f t="shared" si="432"/>
        <v>480</v>
      </c>
      <c r="U325" s="18">
        <f t="shared" si="504"/>
        <v>0</v>
      </c>
      <c r="V325" s="18">
        <f t="shared" si="433"/>
        <v>480</v>
      </c>
      <c r="W325" s="18">
        <f t="shared" si="434"/>
        <v>480</v>
      </c>
      <c r="X325" s="18">
        <f t="shared" si="435"/>
        <v>480</v>
      </c>
      <c r="Y325" s="18">
        <f t="shared" si="504"/>
        <v>0</v>
      </c>
      <c r="Z325" s="18">
        <f t="shared" si="504"/>
        <v>0</v>
      </c>
      <c r="AA325" s="18">
        <f t="shared" si="504"/>
        <v>0</v>
      </c>
      <c r="AB325" s="18">
        <f t="shared" si="419"/>
        <v>480</v>
      </c>
      <c r="AC325" s="18">
        <f t="shared" si="420"/>
        <v>480</v>
      </c>
      <c r="AD325" s="18">
        <f t="shared" si="421"/>
        <v>480</v>
      </c>
      <c r="AE325" s="18">
        <f t="shared" si="504"/>
        <v>0</v>
      </c>
      <c r="AF325" s="31"/>
      <c r="AG325" s="22"/>
      <c r="AH325" s="2"/>
    </row>
    <row r="326" spans="1:34" x14ac:dyDescent="0.25">
      <c r="A326" s="36" t="s">
        <v>86</v>
      </c>
      <c r="B326" s="32">
        <v>340</v>
      </c>
      <c r="C326" s="36" t="s">
        <v>28</v>
      </c>
      <c r="D326" s="36" t="s">
        <v>30</v>
      </c>
      <c r="E326" s="14" t="s">
        <v>562</v>
      </c>
      <c r="F326" s="18">
        <v>480</v>
      </c>
      <c r="G326" s="18">
        <v>480</v>
      </c>
      <c r="H326" s="18">
        <v>480</v>
      </c>
      <c r="I326" s="18"/>
      <c r="J326" s="18"/>
      <c r="K326" s="18"/>
      <c r="L326" s="18">
        <f t="shared" si="450"/>
        <v>480</v>
      </c>
      <c r="M326" s="18">
        <f t="shared" si="451"/>
        <v>480</v>
      </c>
      <c r="N326" s="18">
        <f t="shared" si="452"/>
        <v>480</v>
      </c>
      <c r="O326" s="18"/>
      <c r="P326" s="18"/>
      <c r="Q326" s="18"/>
      <c r="R326" s="18">
        <f t="shared" si="430"/>
        <v>480</v>
      </c>
      <c r="S326" s="18">
        <f t="shared" si="431"/>
        <v>480</v>
      </c>
      <c r="T326" s="18">
        <f t="shared" si="432"/>
        <v>480</v>
      </c>
      <c r="U326" s="18"/>
      <c r="V326" s="18">
        <f t="shared" si="433"/>
        <v>480</v>
      </c>
      <c r="W326" s="18">
        <f t="shared" si="434"/>
        <v>480</v>
      </c>
      <c r="X326" s="18">
        <f t="shared" si="435"/>
        <v>480</v>
      </c>
      <c r="Y326" s="18"/>
      <c r="Z326" s="18"/>
      <c r="AA326" s="18"/>
      <c r="AB326" s="18">
        <f t="shared" si="419"/>
        <v>480</v>
      </c>
      <c r="AC326" s="18">
        <f t="shared" si="420"/>
        <v>480</v>
      </c>
      <c r="AD326" s="18">
        <f t="shared" si="421"/>
        <v>480</v>
      </c>
      <c r="AE326" s="18"/>
      <c r="AF326" s="31"/>
      <c r="AG326" s="22"/>
      <c r="AH326" s="2"/>
    </row>
    <row r="327" spans="1:34" s="10" customFormat="1" ht="31.5" x14ac:dyDescent="0.25">
      <c r="A327" s="9" t="s">
        <v>90</v>
      </c>
      <c r="B327" s="16"/>
      <c r="C327" s="9"/>
      <c r="D327" s="9"/>
      <c r="E327" s="15" t="s">
        <v>1058</v>
      </c>
      <c r="F327" s="17">
        <f t="shared" ref="F327:K331" si="505">F328</f>
        <v>6845.4</v>
      </c>
      <c r="G327" s="17">
        <f t="shared" si="505"/>
        <v>7184.2</v>
      </c>
      <c r="H327" s="17">
        <f t="shared" si="505"/>
        <v>7396</v>
      </c>
      <c r="I327" s="17">
        <f t="shared" si="505"/>
        <v>0</v>
      </c>
      <c r="J327" s="17">
        <f t="shared" si="505"/>
        <v>0</v>
      </c>
      <c r="K327" s="17">
        <f t="shared" si="505"/>
        <v>0</v>
      </c>
      <c r="L327" s="17">
        <f t="shared" si="450"/>
        <v>6845.4</v>
      </c>
      <c r="M327" s="17">
        <f t="shared" si="451"/>
        <v>7184.2</v>
      </c>
      <c r="N327" s="17">
        <f t="shared" si="452"/>
        <v>7396</v>
      </c>
      <c r="O327" s="17">
        <f t="shared" ref="O327:Q331" si="506">O328</f>
        <v>0</v>
      </c>
      <c r="P327" s="17">
        <f t="shared" si="506"/>
        <v>0</v>
      </c>
      <c r="Q327" s="17">
        <f t="shared" si="506"/>
        <v>0</v>
      </c>
      <c r="R327" s="17">
        <f t="shared" si="430"/>
        <v>6845.4</v>
      </c>
      <c r="S327" s="17">
        <f t="shared" si="431"/>
        <v>7184.2</v>
      </c>
      <c r="T327" s="17">
        <f t="shared" si="432"/>
        <v>7396</v>
      </c>
      <c r="U327" s="17">
        <f t="shared" ref="U327:AE328" si="507">U328</f>
        <v>0</v>
      </c>
      <c r="V327" s="17">
        <f t="shared" si="433"/>
        <v>6845.4</v>
      </c>
      <c r="W327" s="17">
        <f t="shared" si="434"/>
        <v>7184.2</v>
      </c>
      <c r="X327" s="17">
        <f t="shared" si="435"/>
        <v>7396</v>
      </c>
      <c r="Y327" s="17">
        <f t="shared" si="507"/>
        <v>0</v>
      </c>
      <c r="Z327" s="17">
        <f t="shared" si="507"/>
        <v>0</v>
      </c>
      <c r="AA327" s="17">
        <f t="shared" si="507"/>
        <v>0</v>
      </c>
      <c r="AB327" s="17">
        <f t="shared" si="419"/>
        <v>6845.4</v>
      </c>
      <c r="AC327" s="17">
        <f t="shared" si="420"/>
        <v>7184.2</v>
      </c>
      <c r="AD327" s="17">
        <f t="shared" si="421"/>
        <v>7396</v>
      </c>
      <c r="AE327" s="17">
        <f t="shared" si="507"/>
        <v>0</v>
      </c>
      <c r="AF327" s="30"/>
      <c r="AG327" s="25"/>
    </row>
    <row r="328" spans="1:34" ht="63" x14ac:dyDescent="0.25">
      <c r="A328" s="36" t="s">
        <v>91</v>
      </c>
      <c r="B328" s="32"/>
      <c r="C328" s="36"/>
      <c r="D328" s="36"/>
      <c r="E328" s="14" t="s">
        <v>1059</v>
      </c>
      <c r="F328" s="18">
        <f>F329</f>
        <v>6845.4</v>
      </c>
      <c r="G328" s="18">
        <f t="shared" si="505"/>
        <v>7184.2</v>
      </c>
      <c r="H328" s="18">
        <f t="shared" si="505"/>
        <v>7396</v>
      </c>
      <c r="I328" s="18">
        <f t="shared" si="505"/>
        <v>0</v>
      </c>
      <c r="J328" s="18">
        <f t="shared" si="505"/>
        <v>0</v>
      </c>
      <c r="K328" s="18">
        <f t="shared" si="505"/>
        <v>0</v>
      </c>
      <c r="L328" s="18">
        <f t="shared" si="450"/>
        <v>6845.4</v>
      </c>
      <c r="M328" s="18">
        <f t="shared" si="451"/>
        <v>7184.2</v>
      </c>
      <c r="N328" s="18">
        <f t="shared" si="452"/>
        <v>7396</v>
      </c>
      <c r="O328" s="18">
        <f t="shared" si="506"/>
        <v>0</v>
      </c>
      <c r="P328" s="18">
        <f t="shared" si="506"/>
        <v>0</v>
      </c>
      <c r="Q328" s="18">
        <f t="shared" si="506"/>
        <v>0</v>
      </c>
      <c r="R328" s="18">
        <f t="shared" si="430"/>
        <v>6845.4</v>
      </c>
      <c r="S328" s="18">
        <f t="shared" si="431"/>
        <v>7184.2</v>
      </c>
      <c r="T328" s="18">
        <f t="shared" si="432"/>
        <v>7396</v>
      </c>
      <c r="U328" s="18">
        <f t="shared" si="507"/>
        <v>0</v>
      </c>
      <c r="V328" s="18">
        <f t="shared" si="433"/>
        <v>6845.4</v>
      </c>
      <c r="W328" s="18">
        <f t="shared" si="434"/>
        <v>7184.2</v>
      </c>
      <c r="X328" s="18">
        <f t="shared" si="435"/>
        <v>7396</v>
      </c>
      <c r="Y328" s="18">
        <f t="shared" si="507"/>
        <v>0</v>
      </c>
      <c r="Z328" s="18">
        <f t="shared" si="507"/>
        <v>0</v>
      </c>
      <c r="AA328" s="18">
        <f t="shared" si="507"/>
        <v>0</v>
      </c>
      <c r="AB328" s="18">
        <f t="shared" si="419"/>
        <v>6845.4</v>
      </c>
      <c r="AC328" s="18">
        <f t="shared" si="420"/>
        <v>7184.2</v>
      </c>
      <c r="AD328" s="18">
        <f t="shared" si="421"/>
        <v>7396</v>
      </c>
      <c r="AE328" s="18">
        <f t="shared" si="507"/>
        <v>0</v>
      </c>
      <c r="AF328" s="31"/>
      <c r="AG328" s="22"/>
      <c r="AH328" s="2"/>
    </row>
    <row r="329" spans="1:34" ht="47.25" x14ac:dyDescent="0.25">
      <c r="A329" s="36" t="s">
        <v>89</v>
      </c>
      <c r="B329" s="32"/>
      <c r="C329" s="36"/>
      <c r="D329" s="36"/>
      <c r="E329" s="14" t="s">
        <v>627</v>
      </c>
      <c r="F329" s="18">
        <f t="shared" ref="F329:H331" si="508">F330</f>
        <v>6845.4</v>
      </c>
      <c r="G329" s="18">
        <f t="shared" si="508"/>
        <v>7184.2</v>
      </c>
      <c r="H329" s="18">
        <f t="shared" si="508"/>
        <v>7396</v>
      </c>
      <c r="I329" s="18">
        <f t="shared" si="505"/>
        <v>0</v>
      </c>
      <c r="J329" s="18">
        <f t="shared" si="505"/>
        <v>0</v>
      </c>
      <c r="K329" s="18">
        <f t="shared" si="505"/>
        <v>0</v>
      </c>
      <c r="L329" s="18">
        <f t="shared" si="450"/>
        <v>6845.4</v>
      </c>
      <c r="M329" s="18">
        <f t="shared" si="451"/>
        <v>7184.2</v>
      </c>
      <c r="N329" s="18">
        <f t="shared" si="452"/>
        <v>7396</v>
      </c>
      <c r="O329" s="18">
        <f t="shared" si="506"/>
        <v>0</v>
      </c>
      <c r="P329" s="18">
        <f t="shared" si="506"/>
        <v>0</v>
      </c>
      <c r="Q329" s="18">
        <f t="shared" si="506"/>
        <v>0</v>
      </c>
      <c r="R329" s="18">
        <f t="shared" si="430"/>
        <v>6845.4</v>
      </c>
      <c r="S329" s="18">
        <f t="shared" si="431"/>
        <v>7184.2</v>
      </c>
      <c r="T329" s="18">
        <f t="shared" si="432"/>
        <v>7396</v>
      </c>
      <c r="U329" s="18">
        <f t="shared" ref="U329:AE331" si="509">U330</f>
        <v>0</v>
      </c>
      <c r="V329" s="18">
        <f t="shared" si="433"/>
        <v>6845.4</v>
      </c>
      <c r="W329" s="18">
        <f t="shared" si="434"/>
        <v>7184.2</v>
      </c>
      <c r="X329" s="18">
        <f t="shared" si="435"/>
        <v>7396</v>
      </c>
      <c r="Y329" s="18">
        <f t="shared" si="509"/>
        <v>0</v>
      </c>
      <c r="Z329" s="18">
        <f t="shared" si="509"/>
        <v>0</v>
      </c>
      <c r="AA329" s="18">
        <f t="shared" si="509"/>
        <v>0</v>
      </c>
      <c r="AB329" s="18">
        <f t="shared" si="419"/>
        <v>6845.4</v>
      </c>
      <c r="AC329" s="18">
        <f t="shared" si="420"/>
        <v>7184.2</v>
      </c>
      <c r="AD329" s="18">
        <f t="shared" si="421"/>
        <v>7396</v>
      </c>
      <c r="AE329" s="18">
        <f t="shared" si="509"/>
        <v>0</v>
      </c>
      <c r="AF329" s="31"/>
      <c r="AG329" s="22"/>
      <c r="AH329" s="2"/>
    </row>
    <row r="330" spans="1:34" ht="47.25" x14ac:dyDescent="0.25">
      <c r="A330" s="36" t="s">
        <v>89</v>
      </c>
      <c r="B330" s="32">
        <v>600</v>
      </c>
      <c r="C330" s="36"/>
      <c r="D330" s="36"/>
      <c r="E330" s="14" t="s">
        <v>581</v>
      </c>
      <c r="F330" s="18">
        <f t="shared" si="508"/>
        <v>6845.4</v>
      </c>
      <c r="G330" s="18">
        <f t="shared" si="508"/>
        <v>7184.2</v>
      </c>
      <c r="H330" s="18">
        <f t="shared" si="508"/>
        <v>7396</v>
      </c>
      <c r="I330" s="18">
        <f t="shared" si="505"/>
        <v>0</v>
      </c>
      <c r="J330" s="18">
        <f t="shared" si="505"/>
        <v>0</v>
      </c>
      <c r="K330" s="18">
        <f t="shared" si="505"/>
        <v>0</v>
      </c>
      <c r="L330" s="18">
        <f t="shared" si="450"/>
        <v>6845.4</v>
      </c>
      <c r="M330" s="18">
        <f t="shared" si="451"/>
        <v>7184.2</v>
      </c>
      <c r="N330" s="18">
        <f t="shared" si="452"/>
        <v>7396</v>
      </c>
      <c r="O330" s="18">
        <f t="shared" si="506"/>
        <v>0</v>
      </c>
      <c r="P330" s="18">
        <f t="shared" si="506"/>
        <v>0</v>
      </c>
      <c r="Q330" s="18">
        <f t="shared" si="506"/>
        <v>0</v>
      </c>
      <c r="R330" s="18">
        <f t="shared" si="430"/>
        <v>6845.4</v>
      </c>
      <c r="S330" s="18">
        <f t="shared" si="431"/>
        <v>7184.2</v>
      </c>
      <c r="T330" s="18">
        <f t="shared" si="432"/>
        <v>7396</v>
      </c>
      <c r="U330" s="18">
        <f t="shared" si="509"/>
        <v>0</v>
      </c>
      <c r="V330" s="18">
        <f t="shared" si="433"/>
        <v>6845.4</v>
      </c>
      <c r="W330" s="18">
        <f t="shared" si="434"/>
        <v>7184.2</v>
      </c>
      <c r="X330" s="18">
        <f t="shared" si="435"/>
        <v>7396</v>
      </c>
      <c r="Y330" s="18">
        <f t="shared" si="509"/>
        <v>0</v>
      </c>
      <c r="Z330" s="18">
        <f t="shared" si="509"/>
        <v>0</v>
      </c>
      <c r="AA330" s="18">
        <f t="shared" si="509"/>
        <v>0</v>
      </c>
      <c r="AB330" s="18">
        <f t="shared" si="419"/>
        <v>6845.4</v>
      </c>
      <c r="AC330" s="18">
        <f t="shared" si="420"/>
        <v>7184.2</v>
      </c>
      <c r="AD330" s="18">
        <f t="shared" si="421"/>
        <v>7396</v>
      </c>
      <c r="AE330" s="18">
        <f t="shared" si="509"/>
        <v>0</v>
      </c>
      <c r="AF330" s="31"/>
      <c r="AG330" s="22"/>
      <c r="AH330" s="2"/>
    </row>
    <row r="331" spans="1:34" x14ac:dyDescent="0.25">
      <c r="A331" s="36" t="s">
        <v>89</v>
      </c>
      <c r="B331" s="32">
        <v>620</v>
      </c>
      <c r="C331" s="36"/>
      <c r="D331" s="36"/>
      <c r="E331" s="14" t="s">
        <v>596</v>
      </c>
      <c r="F331" s="18">
        <f t="shared" si="508"/>
        <v>6845.4</v>
      </c>
      <c r="G331" s="18">
        <f t="shared" si="508"/>
        <v>7184.2</v>
      </c>
      <c r="H331" s="18">
        <f t="shared" si="508"/>
        <v>7396</v>
      </c>
      <c r="I331" s="18">
        <f t="shared" si="505"/>
        <v>0</v>
      </c>
      <c r="J331" s="18">
        <f t="shared" si="505"/>
        <v>0</v>
      </c>
      <c r="K331" s="18">
        <f t="shared" si="505"/>
        <v>0</v>
      </c>
      <c r="L331" s="18">
        <f t="shared" si="450"/>
        <v>6845.4</v>
      </c>
      <c r="M331" s="18">
        <f t="shared" si="451"/>
        <v>7184.2</v>
      </c>
      <c r="N331" s="18">
        <f t="shared" si="452"/>
        <v>7396</v>
      </c>
      <c r="O331" s="18">
        <f t="shared" si="506"/>
        <v>0</v>
      </c>
      <c r="P331" s="18">
        <f t="shared" si="506"/>
        <v>0</v>
      </c>
      <c r="Q331" s="18">
        <f t="shared" si="506"/>
        <v>0</v>
      </c>
      <c r="R331" s="18">
        <f t="shared" si="430"/>
        <v>6845.4</v>
      </c>
      <c r="S331" s="18">
        <f t="shared" si="431"/>
        <v>7184.2</v>
      </c>
      <c r="T331" s="18">
        <f t="shared" si="432"/>
        <v>7396</v>
      </c>
      <c r="U331" s="18">
        <f t="shared" si="509"/>
        <v>0</v>
      </c>
      <c r="V331" s="18">
        <f t="shared" si="433"/>
        <v>6845.4</v>
      </c>
      <c r="W331" s="18">
        <f t="shared" si="434"/>
        <v>7184.2</v>
      </c>
      <c r="X331" s="18">
        <f t="shared" si="435"/>
        <v>7396</v>
      </c>
      <c r="Y331" s="18">
        <f t="shared" si="509"/>
        <v>0</v>
      </c>
      <c r="Z331" s="18">
        <f t="shared" si="509"/>
        <v>0</v>
      </c>
      <c r="AA331" s="18">
        <f t="shared" si="509"/>
        <v>0</v>
      </c>
      <c r="AB331" s="18">
        <f t="shared" si="419"/>
        <v>6845.4</v>
      </c>
      <c r="AC331" s="18">
        <f t="shared" si="420"/>
        <v>7184.2</v>
      </c>
      <c r="AD331" s="18">
        <f t="shared" si="421"/>
        <v>7396</v>
      </c>
      <c r="AE331" s="18">
        <f t="shared" si="509"/>
        <v>0</v>
      </c>
      <c r="AF331" s="31"/>
      <c r="AG331" s="22"/>
      <c r="AH331" s="2"/>
    </row>
    <row r="332" spans="1:34" x14ac:dyDescent="0.25">
      <c r="A332" s="36" t="s">
        <v>89</v>
      </c>
      <c r="B332" s="32">
        <v>620</v>
      </c>
      <c r="C332" s="36" t="s">
        <v>24</v>
      </c>
      <c r="D332" s="36" t="s">
        <v>5</v>
      </c>
      <c r="E332" s="14" t="s">
        <v>563</v>
      </c>
      <c r="F332" s="18">
        <v>6845.4</v>
      </c>
      <c r="G332" s="18">
        <v>7184.2</v>
      </c>
      <c r="H332" s="18">
        <v>7396</v>
      </c>
      <c r="I332" s="18"/>
      <c r="J332" s="18"/>
      <c r="K332" s="18"/>
      <c r="L332" s="18">
        <f t="shared" si="450"/>
        <v>6845.4</v>
      </c>
      <c r="M332" s="18">
        <f t="shared" si="451"/>
        <v>7184.2</v>
      </c>
      <c r="N332" s="18">
        <f t="shared" si="452"/>
        <v>7396</v>
      </c>
      <c r="O332" s="18"/>
      <c r="P332" s="18"/>
      <c r="Q332" s="18"/>
      <c r="R332" s="18">
        <f t="shared" si="430"/>
        <v>6845.4</v>
      </c>
      <c r="S332" s="18">
        <f t="shared" si="431"/>
        <v>7184.2</v>
      </c>
      <c r="T332" s="18">
        <f t="shared" si="432"/>
        <v>7396</v>
      </c>
      <c r="U332" s="18"/>
      <c r="V332" s="18">
        <f t="shared" si="433"/>
        <v>6845.4</v>
      </c>
      <c r="W332" s="18">
        <f t="shared" si="434"/>
        <v>7184.2</v>
      </c>
      <c r="X332" s="18">
        <f t="shared" si="435"/>
        <v>7396</v>
      </c>
      <c r="Y332" s="18"/>
      <c r="Z332" s="18"/>
      <c r="AA332" s="18"/>
      <c r="AB332" s="18">
        <f t="shared" si="419"/>
        <v>6845.4</v>
      </c>
      <c r="AC332" s="18">
        <f t="shared" si="420"/>
        <v>7184.2</v>
      </c>
      <c r="AD332" s="18">
        <f t="shared" si="421"/>
        <v>7396</v>
      </c>
      <c r="AE332" s="18"/>
      <c r="AF332" s="31"/>
      <c r="AG332" s="22"/>
      <c r="AH332" s="2"/>
    </row>
    <row r="333" spans="1:34" s="8" customFormat="1" ht="31.5" x14ac:dyDescent="0.25">
      <c r="A333" s="7" t="s">
        <v>95</v>
      </c>
      <c r="B333" s="13"/>
      <c r="C333" s="7"/>
      <c r="D333" s="7"/>
      <c r="E333" s="33" t="s">
        <v>1060</v>
      </c>
      <c r="F333" s="11">
        <f>F334+F359</f>
        <v>192564.90000000002</v>
      </c>
      <c r="G333" s="11">
        <f>G334+G359</f>
        <v>208859.2</v>
      </c>
      <c r="H333" s="11">
        <f>H334+H359</f>
        <v>300199.2</v>
      </c>
      <c r="I333" s="11">
        <f t="shared" ref="I333:K333" si="510">I334+I359</f>
        <v>-56569.932999999997</v>
      </c>
      <c r="J333" s="11">
        <f t="shared" si="510"/>
        <v>0</v>
      </c>
      <c r="K333" s="11">
        <f t="shared" si="510"/>
        <v>0</v>
      </c>
      <c r="L333" s="11">
        <f t="shared" si="450"/>
        <v>135994.96700000003</v>
      </c>
      <c r="M333" s="11">
        <f t="shared" si="451"/>
        <v>208859.2</v>
      </c>
      <c r="N333" s="11">
        <f t="shared" si="452"/>
        <v>300199.2</v>
      </c>
      <c r="O333" s="11">
        <f t="shared" ref="O333:Q333" si="511">O334+O359</f>
        <v>0</v>
      </c>
      <c r="P333" s="11">
        <f t="shared" si="511"/>
        <v>0</v>
      </c>
      <c r="Q333" s="11">
        <f t="shared" si="511"/>
        <v>0</v>
      </c>
      <c r="R333" s="11">
        <f t="shared" si="430"/>
        <v>135994.96700000003</v>
      </c>
      <c r="S333" s="11">
        <f t="shared" si="431"/>
        <v>208859.2</v>
      </c>
      <c r="T333" s="11">
        <f t="shared" si="432"/>
        <v>300199.2</v>
      </c>
      <c r="U333" s="11">
        <f>U334+U359</f>
        <v>0</v>
      </c>
      <c r="V333" s="11">
        <f t="shared" si="433"/>
        <v>135994.96700000003</v>
      </c>
      <c r="W333" s="11">
        <f t="shared" si="434"/>
        <v>208859.2</v>
      </c>
      <c r="X333" s="11">
        <f t="shared" si="435"/>
        <v>300199.2</v>
      </c>
      <c r="Y333" s="11">
        <f t="shared" ref="Y333:AA333" si="512">Y334+Y359</f>
        <v>0</v>
      </c>
      <c r="Z333" s="11">
        <f t="shared" si="512"/>
        <v>0</v>
      </c>
      <c r="AA333" s="11">
        <f t="shared" si="512"/>
        <v>0</v>
      </c>
      <c r="AB333" s="11">
        <f t="shared" si="419"/>
        <v>135994.96700000003</v>
      </c>
      <c r="AC333" s="11">
        <f t="shared" si="420"/>
        <v>208859.2</v>
      </c>
      <c r="AD333" s="11">
        <f t="shared" si="421"/>
        <v>300199.2</v>
      </c>
      <c r="AE333" s="11">
        <f>AE334+AE359</f>
        <v>0</v>
      </c>
      <c r="AF333" s="21"/>
      <c r="AG333" s="24"/>
    </row>
    <row r="334" spans="1:34" s="10" customFormat="1" ht="47.25" x14ac:dyDescent="0.25">
      <c r="A334" s="9" t="s">
        <v>96</v>
      </c>
      <c r="B334" s="16"/>
      <c r="C334" s="9"/>
      <c r="D334" s="9"/>
      <c r="E334" s="15" t="s">
        <v>1061</v>
      </c>
      <c r="F334" s="17">
        <f>F335+F354</f>
        <v>169262.7</v>
      </c>
      <c r="G334" s="17">
        <f>G335+G354</f>
        <v>185557</v>
      </c>
      <c r="H334" s="17">
        <f>H335+H354</f>
        <v>276897</v>
      </c>
      <c r="I334" s="17">
        <f t="shared" ref="I334:K334" si="513">I335+I354</f>
        <v>-56569.932999999997</v>
      </c>
      <c r="J334" s="17">
        <f t="shared" si="513"/>
        <v>0</v>
      </c>
      <c r="K334" s="17">
        <f t="shared" si="513"/>
        <v>0</v>
      </c>
      <c r="L334" s="17">
        <f t="shared" si="450"/>
        <v>112692.76700000002</v>
      </c>
      <c r="M334" s="17">
        <f t="shared" si="451"/>
        <v>185557</v>
      </c>
      <c r="N334" s="17">
        <f t="shared" si="452"/>
        <v>276897</v>
      </c>
      <c r="O334" s="17">
        <f t="shared" ref="O334:Q334" si="514">O335+O354</f>
        <v>0</v>
      </c>
      <c r="P334" s="17">
        <f t="shared" si="514"/>
        <v>0</v>
      </c>
      <c r="Q334" s="17">
        <f t="shared" si="514"/>
        <v>0</v>
      </c>
      <c r="R334" s="17">
        <f t="shared" si="430"/>
        <v>112692.76700000002</v>
      </c>
      <c r="S334" s="17">
        <f t="shared" si="431"/>
        <v>185557</v>
      </c>
      <c r="T334" s="17">
        <f t="shared" si="432"/>
        <v>276897</v>
      </c>
      <c r="U334" s="17">
        <f>U335+U354</f>
        <v>0</v>
      </c>
      <c r="V334" s="17">
        <f t="shared" si="433"/>
        <v>112692.76700000002</v>
      </c>
      <c r="W334" s="17">
        <f t="shared" si="434"/>
        <v>185557</v>
      </c>
      <c r="X334" s="17">
        <f t="shared" si="435"/>
        <v>276897</v>
      </c>
      <c r="Y334" s="17">
        <f t="shared" ref="Y334:AA334" si="515">Y335+Y354</f>
        <v>0</v>
      </c>
      <c r="Z334" s="17">
        <f t="shared" si="515"/>
        <v>0</v>
      </c>
      <c r="AA334" s="17">
        <f t="shared" si="515"/>
        <v>0</v>
      </c>
      <c r="AB334" s="17">
        <f t="shared" si="419"/>
        <v>112692.76700000002</v>
      </c>
      <c r="AC334" s="17">
        <f t="shared" si="420"/>
        <v>185557</v>
      </c>
      <c r="AD334" s="17">
        <f t="shared" si="421"/>
        <v>276897</v>
      </c>
      <c r="AE334" s="17">
        <f>AE335+AE354</f>
        <v>0</v>
      </c>
      <c r="AF334" s="30"/>
      <c r="AG334" s="25"/>
    </row>
    <row r="335" spans="1:34" ht="31.5" x14ac:dyDescent="0.25">
      <c r="A335" s="36" t="s">
        <v>97</v>
      </c>
      <c r="B335" s="32"/>
      <c r="C335" s="36"/>
      <c r="D335" s="36"/>
      <c r="E335" s="14" t="s">
        <v>1062</v>
      </c>
      <c r="F335" s="18">
        <f>F336+F340+F350</f>
        <v>16820.800000000003</v>
      </c>
      <c r="G335" s="18">
        <f t="shared" ref="G335:AE335" si="516">G336+G340+G350</f>
        <v>16897</v>
      </c>
      <c r="H335" s="18">
        <f t="shared" si="516"/>
        <v>16897</v>
      </c>
      <c r="I335" s="18">
        <f t="shared" ref="I335:K335" si="517">I336+I340+I350</f>
        <v>0</v>
      </c>
      <c r="J335" s="18">
        <f t="shared" si="517"/>
        <v>0</v>
      </c>
      <c r="K335" s="18">
        <f t="shared" si="517"/>
        <v>0</v>
      </c>
      <c r="L335" s="18">
        <f t="shared" si="450"/>
        <v>16820.800000000003</v>
      </c>
      <c r="M335" s="18">
        <f t="shared" si="451"/>
        <v>16897</v>
      </c>
      <c r="N335" s="18">
        <f t="shared" si="452"/>
        <v>16897</v>
      </c>
      <c r="O335" s="18">
        <f t="shared" ref="O335:Q335" si="518">O336+O340+O350</f>
        <v>0</v>
      </c>
      <c r="P335" s="18">
        <f t="shared" si="518"/>
        <v>0</v>
      </c>
      <c r="Q335" s="18">
        <f t="shared" si="518"/>
        <v>0</v>
      </c>
      <c r="R335" s="18">
        <f t="shared" si="430"/>
        <v>16820.800000000003</v>
      </c>
      <c r="S335" s="18">
        <f t="shared" si="431"/>
        <v>16897</v>
      </c>
      <c r="T335" s="18">
        <f t="shared" si="432"/>
        <v>16897</v>
      </c>
      <c r="U335" s="18">
        <f t="shared" ref="U335" si="519">U336+U340+U350</f>
        <v>0</v>
      </c>
      <c r="V335" s="18">
        <f t="shared" si="433"/>
        <v>16820.800000000003</v>
      </c>
      <c r="W335" s="18">
        <f t="shared" si="434"/>
        <v>16897</v>
      </c>
      <c r="X335" s="18">
        <f t="shared" si="435"/>
        <v>16897</v>
      </c>
      <c r="Y335" s="18">
        <f t="shared" ref="Y335:AA335" si="520">Y336+Y340+Y350</f>
        <v>0</v>
      </c>
      <c r="Z335" s="18">
        <f t="shared" si="520"/>
        <v>0</v>
      </c>
      <c r="AA335" s="18">
        <f t="shared" si="520"/>
        <v>0</v>
      </c>
      <c r="AB335" s="18">
        <f t="shared" si="419"/>
        <v>16820.800000000003</v>
      </c>
      <c r="AC335" s="18">
        <f t="shared" si="420"/>
        <v>16897</v>
      </c>
      <c r="AD335" s="18">
        <f t="shared" si="421"/>
        <v>16897</v>
      </c>
      <c r="AE335" s="18">
        <f t="shared" si="516"/>
        <v>0</v>
      </c>
      <c r="AF335" s="31"/>
      <c r="AG335" s="22"/>
      <c r="AH335" s="2"/>
    </row>
    <row r="336" spans="1:34" ht="47.25" x14ac:dyDescent="0.25">
      <c r="A336" s="36" t="s">
        <v>92</v>
      </c>
      <c r="B336" s="32"/>
      <c r="C336" s="36"/>
      <c r="D336" s="36"/>
      <c r="E336" s="14" t="s">
        <v>627</v>
      </c>
      <c r="F336" s="18">
        <f t="shared" ref="F336:K338" si="521">F337</f>
        <v>12698.7</v>
      </c>
      <c r="G336" s="18">
        <f t="shared" si="521"/>
        <v>12774.9</v>
      </c>
      <c r="H336" s="18">
        <f t="shared" si="521"/>
        <v>12774.9</v>
      </c>
      <c r="I336" s="18">
        <f t="shared" si="521"/>
        <v>0</v>
      </c>
      <c r="J336" s="18">
        <f t="shared" si="521"/>
        <v>0</v>
      </c>
      <c r="K336" s="18">
        <f t="shared" si="521"/>
        <v>0</v>
      </c>
      <c r="L336" s="18">
        <f t="shared" si="450"/>
        <v>12698.7</v>
      </c>
      <c r="M336" s="18">
        <f t="shared" si="451"/>
        <v>12774.9</v>
      </c>
      <c r="N336" s="18">
        <f t="shared" si="452"/>
        <v>12774.9</v>
      </c>
      <c r="O336" s="18">
        <f t="shared" ref="O336:Q338" si="522">O337</f>
        <v>0</v>
      </c>
      <c r="P336" s="18">
        <f t="shared" si="522"/>
        <v>0</v>
      </c>
      <c r="Q336" s="18">
        <f t="shared" si="522"/>
        <v>0</v>
      </c>
      <c r="R336" s="18">
        <f t="shared" si="430"/>
        <v>12698.7</v>
      </c>
      <c r="S336" s="18">
        <f t="shared" si="431"/>
        <v>12774.9</v>
      </c>
      <c r="T336" s="18">
        <f t="shared" si="432"/>
        <v>12774.9</v>
      </c>
      <c r="U336" s="18">
        <f t="shared" ref="U336:AE338" si="523">U337</f>
        <v>0</v>
      </c>
      <c r="V336" s="18">
        <f t="shared" si="433"/>
        <v>12698.7</v>
      </c>
      <c r="W336" s="18">
        <f t="shared" si="434"/>
        <v>12774.9</v>
      </c>
      <c r="X336" s="18">
        <f t="shared" si="435"/>
        <v>12774.9</v>
      </c>
      <c r="Y336" s="18">
        <f t="shared" si="523"/>
        <v>0</v>
      </c>
      <c r="Z336" s="18">
        <f t="shared" si="523"/>
        <v>0</v>
      </c>
      <c r="AA336" s="18">
        <f t="shared" si="523"/>
        <v>0</v>
      </c>
      <c r="AB336" s="18">
        <f t="shared" ref="AB336:AB399" si="524">V336+Y336</f>
        <v>12698.7</v>
      </c>
      <c r="AC336" s="18">
        <f t="shared" ref="AC336:AC399" si="525">W336+Z336</f>
        <v>12774.9</v>
      </c>
      <c r="AD336" s="18">
        <f t="shared" ref="AD336:AD399" si="526">X336+AA336</f>
        <v>12774.9</v>
      </c>
      <c r="AE336" s="18">
        <f t="shared" si="523"/>
        <v>0</v>
      </c>
      <c r="AF336" s="31"/>
      <c r="AG336" s="22"/>
      <c r="AH336" s="2"/>
    </row>
    <row r="337" spans="1:34" ht="47.25" x14ac:dyDescent="0.25">
      <c r="A337" s="36" t="s">
        <v>92</v>
      </c>
      <c r="B337" s="32">
        <v>600</v>
      </c>
      <c r="C337" s="36"/>
      <c r="D337" s="36"/>
      <c r="E337" s="14" t="s">
        <v>581</v>
      </c>
      <c r="F337" s="18">
        <f t="shared" si="521"/>
        <v>12698.7</v>
      </c>
      <c r="G337" s="18">
        <f t="shared" si="521"/>
        <v>12774.9</v>
      </c>
      <c r="H337" s="18">
        <f t="shared" si="521"/>
        <v>12774.9</v>
      </c>
      <c r="I337" s="18">
        <f t="shared" si="521"/>
        <v>0</v>
      </c>
      <c r="J337" s="18">
        <f t="shared" si="521"/>
        <v>0</v>
      </c>
      <c r="K337" s="18">
        <f t="shared" si="521"/>
        <v>0</v>
      </c>
      <c r="L337" s="18">
        <f t="shared" si="450"/>
        <v>12698.7</v>
      </c>
      <c r="M337" s="18">
        <f t="shared" si="451"/>
        <v>12774.9</v>
      </c>
      <c r="N337" s="18">
        <f t="shared" si="452"/>
        <v>12774.9</v>
      </c>
      <c r="O337" s="18">
        <f t="shared" si="522"/>
        <v>0</v>
      </c>
      <c r="P337" s="18">
        <f t="shared" si="522"/>
        <v>0</v>
      </c>
      <c r="Q337" s="18">
        <f t="shared" si="522"/>
        <v>0</v>
      </c>
      <c r="R337" s="18">
        <f t="shared" si="430"/>
        <v>12698.7</v>
      </c>
      <c r="S337" s="18">
        <f t="shared" si="431"/>
        <v>12774.9</v>
      </c>
      <c r="T337" s="18">
        <f t="shared" si="432"/>
        <v>12774.9</v>
      </c>
      <c r="U337" s="18">
        <f t="shared" si="523"/>
        <v>0</v>
      </c>
      <c r="V337" s="18">
        <f t="shared" si="433"/>
        <v>12698.7</v>
      </c>
      <c r="W337" s="18">
        <f t="shared" si="434"/>
        <v>12774.9</v>
      </c>
      <c r="X337" s="18">
        <f t="shared" si="435"/>
        <v>12774.9</v>
      </c>
      <c r="Y337" s="18">
        <f t="shared" si="523"/>
        <v>0</v>
      </c>
      <c r="Z337" s="18">
        <f t="shared" si="523"/>
        <v>0</v>
      </c>
      <c r="AA337" s="18">
        <f t="shared" si="523"/>
        <v>0</v>
      </c>
      <c r="AB337" s="18">
        <f t="shared" si="524"/>
        <v>12698.7</v>
      </c>
      <c r="AC337" s="18">
        <f t="shared" si="525"/>
        <v>12774.9</v>
      </c>
      <c r="AD337" s="18">
        <f t="shared" si="526"/>
        <v>12774.9</v>
      </c>
      <c r="AE337" s="18">
        <f t="shared" si="523"/>
        <v>0</v>
      </c>
      <c r="AF337" s="31"/>
      <c r="AG337" s="22"/>
      <c r="AH337" s="2"/>
    </row>
    <row r="338" spans="1:34" x14ac:dyDescent="0.25">
      <c r="A338" s="36" t="s">
        <v>92</v>
      </c>
      <c r="B338" s="32">
        <v>620</v>
      </c>
      <c r="C338" s="36"/>
      <c r="D338" s="36"/>
      <c r="E338" s="14" t="s">
        <v>596</v>
      </c>
      <c r="F338" s="18">
        <f t="shared" si="521"/>
        <v>12698.7</v>
      </c>
      <c r="G338" s="18">
        <f t="shared" si="521"/>
        <v>12774.9</v>
      </c>
      <c r="H338" s="18">
        <f t="shared" si="521"/>
        <v>12774.9</v>
      </c>
      <c r="I338" s="18">
        <f t="shared" si="521"/>
        <v>0</v>
      </c>
      <c r="J338" s="18">
        <f t="shared" si="521"/>
        <v>0</v>
      </c>
      <c r="K338" s="18">
        <f t="shared" si="521"/>
        <v>0</v>
      </c>
      <c r="L338" s="18">
        <f t="shared" si="450"/>
        <v>12698.7</v>
      </c>
      <c r="M338" s="18">
        <f t="shared" si="451"/>
        <v>12774.9</v>
      </c>
      <c r="N338" s="18">
        <f t="shared" si="452"/>
        <v>12774.9</v>
      </c>
      <c r="O338" s="18">
        <f t="shared" si="522"/>
        <v>0</v>
      </c>
      <c r="P338" s="18">
        <f t="shared" si="522"/>
        <v>0</v>
      </c>
      <c r="Q338" s="18">
        <f t="shared" si="522"/>
        <v>0</v>
      </c>
      <c r="R338" s="18">
        <f t="shared" si="430"/>
        <v>12698.7</v>
      </c>
      <c r="S338" s="18">
        <f t="shared" si="431"/>
        <v>12774.9</v>
      </c>
      <c r="T338" s="18">
        <f t="shared" si="432"/>
        <v>12774.9</v>
      </c>
      <c r="U338" s="18">
        <f t="shared" si="523"/>
        <v>0</v>
      </c>
      <c r="V338" s="18">
        <f t="shared" si="433"/>
        <v>12698.7</v>
      </c>
      <c r="W338" s="18">
        <f t="shared" si="434"/>
        <v>12774.9</v>
      </c>
      <c r="X338" s="18">
        <f t="shared" si="435"/>
        <v>12774.9</v>
      </c>
      <c r="Y338" s="18">
        <f t="shared" si="523"/>
        <v>0</v>
      </c>
      <c r="Z338" s="18">
        <f t="shared" si="523"/>
        <v>0</v>
      </c>
      <c r="AA338" s="18">
        <f t="shared" si="523"/>
        <v>0</v>
      </c>
      <c r="AB338" s="18">
        <f t="shared" si="524"/>
        <v>12698.7</v>
      </c>
      <c r="AC338" s="18">
        <f t="shared" si="525"/>
        <v>12774.9</v>
      </c>
      <c r="AD338" s="18">
        <f t="shared" si="526"/>
        <v>12774.9</v>
      </c>
      <c r="AE338" s="18">
        <f t="shared" si="523"/>
        <v>0</v>
      </c>
      <c r="AF338" s="31"/>
      <c r="AG338" s="22"/>
      <c r="AH338" s="2"/>
    </row>
    <row r="339" spans="1:34" x14ac:dyDescent="0.25">
      <c r="A339" s="36" t="s">
        <v>92</v>
      </c>
      <c r="B339" s="32">
        <v>620</v>
      </c>
      <c r="C339" s="36" t="s">
        <v>28</v>
      </c>
      <c r="D339" s="36" t="s">
        <v>28</v>
      </c>
      <c r="E339" s="14" t="s">
        <v>561</v>
      </c>
      <c r="F339" s="18">
        <v>12698.7</v>
      </c>
      <c r="G339" s="18">
        <v>12774.9</v>
      </c>
      <c r="H339" s="18">
        <v>12774.9</v>
      </c>
      <c r="I339" s="18"/>
      <c r="J339" s="18"/>
      <c r="K339" s="18"/>
      <c r="L339" s="18">
        <f t="shared" si="450"/>
        <v>12698.7</v>
      </c>
      <c r="M339" s="18">
        <f t="shared" si="451"/>
        <v>12774.9</v>
      </c>
      <c r="N339" s="18">
        <f t="shared" si="452"/>
        <v>12774.9</v>
      </c>
      <c r="O339" s="18"/>
      <c r="P339" s="18"/>
      <c r="Q339" s="18"/>
      <c r="R339" s="18">
        <f t="shared" si="430"/>
        <v>12698.7</v>
      </c>
      <c r="S339" s="18">
        <f t="shared" si="431"/>
        <v>12774.9</v>
      </c>
      <c r="T339" s="18">
        <f t="shared" si="432"/>
        <v>12774.9</v>
      </c>
      <c r="U339" s="18"/>
      <c r="V339" s="18">
        <f t="shared" si="433"/>
        <v>12698.7</v>
      </c>
      <c r="W339" s="18">
        <f t="shared" si="434"/>
        <v>12774.9</v>
      </c>
      <c r="X339" s="18">
        <f t="shared" si="435"/>
        <v>12774.9</v>
      </c>
      <c r="Y339" s="18"/>
      <c r="Z339" s="18"/>
      <c r="AA339" s="18"/>
      <c r="AB339" s="18">
        <f t="shared" si="524"/>
        <v>12698.7</v>
      </c>
      <c r="AC339" s="18">
        <f t="shared" si="525"/>
        <v>12774.9</v>
      </c>
      <c r="AD339" s="18">
        <f t="shared" si="526"/>
        <v>12774.9</v>
      </c>
      <c r="AE339" s="18"/>
      <c r="AF339" s="31"/>
      <c r="AG339" s="22"/>
      <c r="AH339" s="2"/>
    </row>
    <row r="340" spans="1:34" ht="31.5" x14ac:dyDescent="0.25">
      <c r="A340" s="36" t="s">
        <v>93</v>
      </c>
      <c r="B340" s="32"/>
      <c r="C340" s="36"/>
      <c r="D340" s="36"/>
      <c r="E340" s="14" t="s">
        <v>662</v>
      </c>
      <c r="F340" s="18">
        <f t="shared" ref="F340:K340" si="527">F341+F344+F347</f>
        <v>2158.1999999999998</v>
      </c>
      <c r="G340" s="18">
        <f t="shared" si="527"/>
        <v>2158.1999999999998</v>
      </c>
      <c r="H340" s="18">
        <f t="shared" si="527"/>
        <v>2158.1999999999998</v>
      </c>
      <c r="I340" s="18">
        <f t="shared" si="527"/>
        <v>0</v>
      </c>
      <c r="J340" s="18">
        <f t="shared" si="527"/>
        <v>0</v>
      </c>
      <c r="K340" s="18">
        <f t="shared" si="527"/>
        <v>0</v>
      </c>
      <c r="L340" s="18">
        <f t="shared" si="450"/>
        <v>2158.1999999999998</v>
      </c>
      <c r="M340" s="18">
        <f t="shared" si="451"/>
        <v>2158.1999999999998</v>
      </c>
      <c r="N340" s="18">
        <f t="shared" si="452"/>
        <v>2158.1999999999998</v>
      </c>
      <c r="O340" s="18">
        <f t="shared" ref="O340:Q340" si="528">O341+O344+O347</f>
        <v>0</v>
      </c>
      <c r="P340" s="18">
        <f t="shared" si="528"/>
        <v>0</v>
      </c>
      <c r="Q340" s="18">
        <f t="shared" si="528"/>
        <v>0</v>
      </c>
      <c r="R340" s="18">
        <f t="shared" si="430"/>
        <v>2158.1999999999998</v>
      </c>
      <c r="S340" s="18">
        <f t="shared" si="431"/>
        <v>2158.1999999999998</v>
      </c>
      <c r="T340" s="18">
        <f t="shared" si="432"/>
        <v>2158.1999999999998</v>
      </c>
      <c r="U340" s="18">
        <f t="shared" ref="U340:AE340" si="529">U341+U344+U347</f>
        <v>0</v>
      </c>
      <c r="V340" s="18">
        <f t="shared" si="433"/>
        <v>2158.1999999999998</v>
      </c>
      <c r="W340" s="18">
        <f t="shared" si="434"/>
        <v>2158.1999999999998</v>
      </c>
      <c r="X340" s="18">
        <f t="shared" si="435"/>
        <v>2158.1999999999998</v>
      </c>
      <c r="Y340" s="18">
        <f t="shared" ref="Y340:AA340" si="530">Y341+Y344+Y347</f>
        <v>0</v>
      </c>
      <c r="Z340" s="18">
        <f t="shared" si="530"/>
        <v>0</v>
      </c>
      <c r="AA340" s="18">
        <f t="shared" si="530"/>
        <v>0</v>
      </c>
      <c r="AB340" s="18">
        <f t="shared" si="524"/>
        <v>2158.1999999999998</v>
      </c>
      <c r="AC340" s="18">
        <f t="shared" si="525"/>
        <v>2158.1999999999998</v>
      </c>
      <c r="AD340" s="18">
        <f t="shared" si="526"/>
        <v>2158.1999999999998</v>
      </c>
      <c r="AE340" s="18">
        <f t="shared" si="529"/>
        <v>0</v>
      </c>
      <c r="AF340" s="31"/>
      <c r="AG340" s="22"/>
      <c r="AH340" s="2"/>
    </row>
    <row r="341" spans="1:34" ht="47.25" x14ac:dyDescent="0.25">
      <c r="A341" s="36" t="s">
        <v>93</v>
      </c>
      <c r="B341" s="32">
        <v>200</v>
      </c>
      <c r="C341" s="36"/>
      <c r="D341" s="36"/>
      <c r="E341" s="14" t="s">
        <v>578</v>
      </c>
      <c r="F341" s="18">
        <f t="shared" ref="F341:K342" si="531">F342</f>
        <v>729.7</v>
      </c>
      <c r="G341" s="18">
        <f t="shared" si="531"/>
        <v>729.7</v>
      </c>
      <c r="H341" s="18">
        <f t="shared" si="531"/>
        <v>729.7</v>
      </c>
      <c r="I341" s="18">
        <f t="shared" si="531"/>
        <v>0</v>
      </c>
      <c r="J341" s="18">
        <f t="shared" si="531"/>
        <v>0</v>
      </c>
      <c r="K341" s="18">
        <f t="shared" si="531"/>
        <v>0</v>
      </c>
      <c r="L341" s="18">
        <f t="shared" si="450"/>
        <v>729.7</v>
      </c>
      <c r="M341" s="18">
        <f t="shared" si="451"/>
        <v>729.7</v>
      </c>
      <c r="N341" s="18">
        <f t="shared" si="452"/>
        <v>729.7</v>
      </c>
      <c r="O341" s="18">
        <f t="shared" ref="O341:Q342" si="532">O342</f>
        <v>0</v>
      </c>
      <c r="P341" s="18">
        <f t="shared" si="532"/>
        <v>0</v>
      </c>
      <c r="Q341" s="18">
        <f t="shared" si="532"/>
        <v>0</v>
      </c>
      <c r="R341" s="18">
        <f t="shared" ref="R341:R404" si="533">L341+O341</f>
        <v>729.7</v>
      </c>
      <c r="S341" s="18">
        <f t="shared" ref="S341:S404" si="534">M341+P341</f>
        <v>729.7</v>
      </c>
      <c r="T341" s="18">
        <f t="shared" ref="T341:T404" si="535">N341+Q341</f>
        <v>729.7</v>
      </c>
      <c r="U341" s="18">
        <f t="shared" ref="U341:AE342" si="536">U342</f>
        <v>0</v>
      </c>
      <c r="V341" s="18">
        <f t="shared" ref="V341:V404" si="537">R341+U341</f>
        <v>729.7</v>
      </c>
      <c r="W341" s="18">
        <f t="shared" ref="W341:W404" si="538">S341</f>
        <v>729.7</v>
      </c>
      <c r="X341" s="18">
        <f t="shared" ref="X341:X404" si="539">T341</f>
        <v>729.7</v>
      </c>
      <c r="Y341" s="18">
        <f t="shared" si="536"/>
        <v>0</v>
      </c>
      <c r="Z341" s="18">
        <f t="shared" si="536"/>
        <v>0</v>
      </c>
      <c r="AA341" s="18">
        <f t="shared" si="536"/>
        <v>0</v>
      </c>
      <c r="AB341" s="18">
        <f t="shared" si="524"/>
        <v>729.7</v>
      </c>
      <c r="AC341" s="18">
        <f t="shared" si="525"/>
        <v>729.7</v>
      </c>
      <c r="AD341" s="18">
        <f t="shared" si="526"/>
        <v>729.7</v>
      </c>
      <c r="AE341" s="18">
        <f t="shared" si="536"/>
        <v>0</v>
      </c>
      <c r="AF341" s="31"/>
      <c r="AG341" s="22"/>
      <c r="AH341" s="2"/>
    </row>
    <row r="342" spans="1:34" ht="47.25" x14ac:dyDescent="0.25">
      <c r="A342" s="36" t="s">
        <v>93</v>
      </c>
      <c r="B342" s="32">
        <v>240</v>
      </c>
      <c r="C342" s="36"/>
      <c r="D342" s="36"/>
      <c r="E342" s="14" t="s">
        <v>586</v>
      </c>
      <c r="F342" s="18">
        <f t="shared" si="531"/>
        <v>729.7</v>
      </c>
      <c r="G342" s="18">
        <f t="shared" si="531"/>
        <v>729.7</v>
      </c>
      <c r="H342" s="18">
        <f t="shared" si="531"/>
        <v>729.7</v>
      </c>
      <c r="I342" s="18">
        <f t="shared" si="531"/>
        <v>0</v>
      </c>
      <c r="J342" s="18">
        <f t="shared" si="531"/>
        <v>0</v>
      </c>
      <c r="K342" s="18">
        <f t="shared" si="531"/>
        <v>0</v>
      </c>
      <c r="L342" s="18">
        <f t="shared" si="450"/>
        <v>729.7</v>
      </c>
      <c r="M342" s="18">
        <f t="shared" si="451"/>
        <v>729.7</v>
      </c>
      <c r="N342" s="18">
        <f t="shared" si="452"/>
        <v>729.7</v>
      </c>
      <c r="O342" s="18">
        <f t="shared" si="532"/>
        <v>0</v>
      </c>
      <c r="P342" s="18">
        <f t="shared" si="532"/>
        <v>0</v>
      </c>
      <c r="Q342" s="18">
        <f t="shared" si="532"/>
        <v>0</v>
      </c>
      <c r="R342" s="18">
        <f t="shared" si="533"/>
        <v>729.7</v>
      </c>
      <c r="S342" s="18">
        <f t="shared" si="534"/>
        <v>729.7</v>
      </c>
      <c r="T342" s="18">
        <f t="shared" si="535"/>
        <v>729.7</v>
      </c>
      <c r="U342" s="18">
        <f t="shared" si="536"/>
        <v>0</v>
      </c>
      <c r="V342" s="18">
        <f t="shared" si="537"/>
        <v>729.7</v>
      </c>
      <c r="W342" s="18">
        <f t="shared" si="538"/>
        <v>729.7</v>
      </c>
      <c r="X342" s="18">
        <f t="shared" si="539"/>
        <v>729.7</v>
      </c>
      <c r="Y342" s="18">
        <f t="shared" si="536"/>
        <v>0</v>
      </c>
      <c r="Z342" s="18">
        <f t="shared" si="536"/>
        <v>0</v>
      </c>
      <c r="AA342" s="18">
        <f t="shared" si="536"/>
        <v>0</v>
      </c>
      <c r="AB342" s="18">
        <f t="shared" si="524"/>
        <v>729.7</v>
      </c>
      <c r="AC342" s="18">
        <f t="shared" si="525"/>
        <v>729.7</v>
      </c>
      <c r="AD342" s="18">
        <f t="shared" si="526"/>
        <v>729.7</v>
      </c>
      <c r="AE342" s="18">
        <f t="shared" si="536"/>
        <v>0</v>
      </c>
      <c r="AF342" s="31"/>
      <c r="AG342" s="22"/>
      <c r="AH342" s="2"/>
    </row>
    <row r="343" spans="1:34" x14ac:dyDescent="0.25">
      <c r="A343" s="36" t="s">
        <v>93</v>
      </c>
      <c r="B343" s="32">
        <v>240</v>
      </c>
      <c r="C343" s="36" t="s">
        <v>28</v>
      </c>
      <c r="D343" s="36" t="s">
        <v>28</v>
      </c>
      <c r="E343" s="14" t="s">
        <v>561</v>
      </c>
      <c r="F343" s="18">
        <v>729.7</v>
      </c>
      <c r="G343" s="18">
        <v>729.7</v>
      </c>
      <c r="H343" s="18">
        <v>729.7</v>
      </c>
      <c r="I343" s="18"/>
      <c r="J343" s="18"/>
      <c r="K343" s="18"/>
      <c r="L343" s="18">
        <f t="shared" si="450"/>
        <v>729.7</v>
      </c>
      <c r="M343" s="18">
        <f t="shared" si="451"/>
        <v>729.7</v>
      </c>
      <c r="N343" s="18">
        <f t="shared" si="452"/>
        <v>729.7</v>
      </c>
      <c r="O343" s="18"/>
      <c r="P343" s="18"/>
      <c r="Q343" s="18"/>
      <c r="R343" s="18">
        <f t="shared" si="533"/>
        <v>729.7</v>
      </c>
      <c r="S343" s="18">
        <f t="shared" si="534"/>
        <v>729.7</v>
      </c>
      <c r="T343" s="18">
        <f t="shared" si="535"/>
        <v>729.7</v>
      </c>
      <c r="U343" s="18"/>
      <c r="V343" s="18">
        <f t="shared" si="537"/>
        <v>729.7</v>
      </c>
      <c r="W343" s="18">
        <f t="shared" si="538"/>
        <v>729.7</v>
      </c>
      <c r="X343" s="18">
        <f t="shared" si="539"/>
        <v>729.7</v>
      </c>
      <c r="Y343" s="18"/>
      <c r="Z343" s="18"/>
      <c r="AA343" s="18"/>
      <c r="AB343" s="18">
        <f t="shared" si="524"/>
        <v>729.7</v>
      </c>
      <c r="AC343" s="18">
        <f t="shared" si="525"/>
        <v>729.7</v>
      </c>
      <c r="AD343" s="18">
        <f t="shared" si="526"/>
        <v>729.7</v>
      </c>
      <c r="AE343" s="18"/>
      <c r="AF343" s="31"/>
      <c r="AG343" s="22"/>
      <c r="AH343" s="2"/>
    </row>
    <row r="344" spans="1:34" ht="31.5" x14ac:dyDescent="0.25">
      <c r="A344" s="36" t="s">
        <v>93</v>
      </c>
      <c r="B344" s="32">
        <v>300</v>
      </c>
      <c r="C344" s="36"/>
      <c r="D344" s="36"/>
      <c r="E344" s="14" t="s">
        <v>579</v>
      </c>
      <c r="F344" s="18">
        <f t="shared" ref="F344:K345" si="540">F345</f>
        <v>400</v>
      </c>
      <c r="G344" s="18">
        <f t="shared" si="540"/>
        <v>400</v>
      </c>
      <c r="H344" s="18">
        <f t="shared" si="540"/>
        <v>400</v>
      </c>
      <c r="I344" s="18">
        <f t="shared" si="540"/>
        <v>0</v>
      </c>
      <c r="J344" s="18">
        <f t="shared" si="540"/>
        <v>0</v>
      </c>
      <c r="K344" s="18">
        <f t="shared" si="540"/>
        <v>0</v>
      </c>
      <c r="L344" s="18">
        <f t="shared" si="450"/>
        <v>400</v>
      </c>
      <c r="M344" s="18">
        <f t="shared" si="451"/>
        <v>400</v>
      </c>
      <c r="N344" s="18">
        <f t="shared" si="452"/>
        <v>400</v>
      </c>
      <c r="O344" s="18">
        <f t="shared" ref="O344:Q345" si="541">O345</f>
        <v>0</v>
      </c>
      <c r="P344" s="18">
        <f t="shared" si="541"/>
        <v>0</v>
      </c>
      <c r="Q344" s="18">
        <f t="shared" si="541"/>
        <v>0</v>
      </c>
      <c r="R344" s="18">
        <f t="shared" si="533"/>
        <v>400</v>
      </c>
      <c r="S344" s="18">
        <f t="shared" si="534"/>
        <v>400</v>
      </c>
      <c r="T344" s="18">
        <f t="shared" si="535"/>
        <v>400</v>
      </c>
      <c r="U344" s="18">
        <f t="shared" ref="U344:AE345" si="542">U345</f>
        <v>0</v>
      </c>
      <c r="V344" s="18">
        <f t="shared" si="537"/>
        <v>400</v>
      </c>
      <c r="W344" s="18">
        <f t="shared" si="538"/>
        <v>400</v>
      </c>
      <c r="X344" s="18">
        <f t="shared" si="539"/>
        <v>400</v>
      </c>
      <c r="Y344" s="18">
        <f t="shared" si="542"/>
        <v>0</v>
      </c>
      <c r="Z344" s="18">
        <f t="shared" si="542"/>
        <v>0</v>
      </c>
      <c r="AA344" s="18">
        <f t="shared" si="542"/>
        <v>0</v>
      </c>
      <c r="AB344" s="18">
        <f t="shared" si="524"/>
        <v>400</v>
      </c>
      <c r="AC344" s="18">
        <f t="shared" si="525"/>
        <v>400</v>
      </c>
      <c r="AD344" s="18">
        <f t="shared" si="526"/>
        <v>400</v>
      </c>
      <c r="AE344" s="18">
        <f t="shared" si="542"/>
        <v>0</v>
      </c>
      <c r="AF344" s="31"/>
      <c r="AG344" s="22"/>
      <c r="AH344" s="2"/>
    </row>
    <row r="345" spans="1:34" x14ac:dyDescent="0.25">
      <c r="A345" s="36" t="s">
        <v>93</v>
      </c>
      <c r="B345" s="32">
        <v>350</v>
      </c>
      <c r="C345" s="36"/>
      <c r="D345" s="36"/>
      <c r="E345" s="14" t="s">
        <v>591</v>
      </c>
      <c r="F345" s="18">
        <f t="shared" si="540"/>
        <v>400</v>
      </c>
      <c r="G345" s="18">
        <f t="shared" si="540"/>
        <v>400</v>
      </c>
      <c r="H345" s="18">
        <f t="shared" si="540"/>
        <v>400</v>
      </c>
      <c r="I345" s="18">
        <f t="shared" si="540"/>
        <v>0</v>
      </c>
      <c r="J345" s="18">
        <f t="shared" si="540"/>
        <v>0</v>
      </c>
      <c r="K345" s="18">
        <f t="shared" si="540"/>
        <v>0</v>
      </c>
      <c r="L345" s="18">
        <f t="shared" si="450"/>
        <v>400</v>
      </c>
      <c r="M345" s="18">
        <f t="shared" si="451"/>
        <v>400</v>
      </c>
      <c r="N345" s="18">
        <f t="shared" si="452"/>
        <v>400</v>
      </c>
      <c r="O345" s="18">
        <f t="shared" si="541"/>
        <v>0</v>
      </c>
      <c r="P345" s="18">
        <f t="shared" si="541"/>
        <v>0</v>
      </c>
      <c r="Q345" s="18">
        <f t="shared" si="541"/>
        <v>0</v>
      </c>
      <c r="R345" s="18">
        <f t="shared" si="533"/>
        <v>400</v>
      </c>
      <c r="S345" s="18">
        <f t="shared" si="534"/>
        <v>400</v>
      </c>
      <c r="T345" s="18">
        <f t="shared" si="535"/>
        <v>400</v>
      </c>
      <c r="U345" s="18">
        <f t="shared" si="542"/>
        <v>0</v>
      </c>
      <c r="V345" s="18">
        <f t="shared" si="537"/>
        <v>400</v>
      </c>
      <c r="W345" s="18">
        <f t="shared" si="538"/>
        <v>400</v>
      </c>
      <c r="X345" s="18">
        <f t="shared" si="539"/>
        <v>400</v>
      </c>
      <c r="Y345" s="18">
        <f t="shared" si="542"/>
        <v>0</v>
      </c>
      <c r="Z345" s="18">
        <f t="shared" si="542"/>
        <v>0</v>
      </c>
      <c r="AA345" s="18">
        <f t="shared" si="542"/>
        <v>0</v>
      </c>
      <c r="AB345" s="18">
        <f t="shared" si="524"/>
        <v>400</v>
      </c>
      <c r="AC345" s="18">
        <f t="shared" si="525"/>
        <v>400</v>
      </c>
      <c r="AD345" s="18">
        <f t="shared" si="526"/>
        <v>400</v>
      </c>
      <c r="AE345" s="18">
        <f t="shared" si="542"/>
        <v>0</v>
      </c>
      <c r="AF345" s="31"/>
      <c r="AG345" s="22"/>
      <c r="AH345" s="2"/>
    </row>
    <row r="346" spans="1:34" x14ac:dyDescent="0.25">
      <c r="A346" s="36" t="s">
        <v>93</v>
      </c>
      <c r="B346" s="32">
        <v>350</v>
      </c>
      <c r="C346" s="36" t="s">
        <v>28</v>
      </c>
      <c r="D346" s="36" t="s">
        <v>28</v>
      </c>
      <c r="E346" s="14" t="s">
        <v>561</v>
      </c>
      <c r="F346" s="18">
        <v>400</v>
      </c>
      <c r="G346" s="18">
        <v>400</v>
      </c>
      <c r="H346" s="18">
        <v>400</v>
      </c>
      <c r="I346" s="18"/>
      <c r="J346" s="18"/>
      <c r="K346" s="18"/>
      <c r="L346" s="18">
        <f t="shared" si="450"/>
        <v>400</v>
      </c>
      <c r="M346" s="18">
        <f t="shared" si="451"/>
        <v>400</v>
      </c>
      <c r="N346" s="18">
        <f t="shared" si="452"/>
        <v>400</v>
      </c>
      <c r="O346" s="18"/>
      <c r="P346" s="18"/>
      <c r="Q346" s="18"/>
      <c r="R346" s="18">
        <f t="shared" si="533"/>
        <v>400</v>
      </c>
      <c r="S346" s="18">
        <f t="shared" si="534"/>
        <v>400</v>
      </c>
      <c r="T346" s="18">
        <f t="shared" si="535"/>
        <v>400</v>
      </c>
      <c r="U346" s="18"/>
      <c r="V346" s="18">
        <f t="shared" si="537"/>
        <v>400</v>
      </c>
      <c r="W346" s="18">
        <f t="shared" si="538"/>
        <v>400</v>
      </c>
      <c r="X346" s="18">
        <f t="shared" si="539"/>
        <v>400</v>
      </c>
      <c r="Y346" s="18"/>
      <c r="Z346" s="18"/>
      <c r="AA346" s="18"/>
      <c r="AB346" s="18">
        <f t="shared" si="524"/>
        <v>400</v>
      </c>
      <c r="AC346" s="18">
        <f t="shared" si="525"/>
        <v>400</v>
      </c>
      <c r="AD346" s="18">
        <f t="shared" si="526"/>
        <v>400</v>
      </c>
      <c r="AE346" s="18"/>
      <c r="AF346" s="31"/>
      <c r="AG346" s="22"/>
      <c r="AH346" s="2"/>
    </row>
    <row r="347" spans="1:34" ht="47.25" x14ac:dyDescent="0.25">
      <c r="A347" s="36" t="s">
        <v>93</v>
      </c>
      <c r="B347" s="32">
        <v>600</v>
      </c>
      <c r="C347" s="36"/>
      <c r="D347" s="36"/>
      <c r="E347" s="14" t="s">
        <v>581</v>
      </c>
      <c r="F347" s="18">
        <f>F348</f>
        <v>1028.5</v>
      </c>
      <c r="G347" s="18">
        <f t="shared" ref="G347:AE348" si="543">G348</f>
        <v>1028.5</v>
      </c>
      <c r="H347" s="18">
        <f t="shared" si="543"/>
        <v>1028.5</v>
      </c>
      <c r="I347" s="18">
        <f t="shared" si="543"/>
        <v>0</v>
      </c>
      <c r="J347" s="18">
        <f t="shared" si="543"/>
        <v>0</v>
      </c>
      <c r="K347" s="18">
        <f t="shared" si="543"/>
        <v>0</v>
      </c>
      <c r="L347" s="18">
        <f t="shared" si="450"/>
        <v>1028.5</v>
      </c>
      <c r="M347" s="18">
        <f t="shared" si="451"/>
        <v>1028.5</v>
      </c>
      <c r="N347" s="18">
        <f t="shared" si="452"/>
        <v>1028.5</v>
      </c>
      <c r="O347" s="18">
        <f t="shared" si="543"/>
        <v>0</v>
      </c>
      <c r="P347" s="18">
        <f t="shared" si="543"/>
        <v>0</v>
      </c>
      <c r="Q347" s="18">
        <f t="shared" si="543"/>
        <v>0</v>
      </c>
      <c r="R347" s="18">
        <f t="shared" si="533"/>
        <v>1028.5</v>
      </c>
      <c r="S347" s="18">
        <f t="shared" si="534"/>
        <v>1028.5</v>
      </c>
      <c r="T347" s="18">
        <f t="shared" si="535"/>
        <v>1028.5</v>
      </c>
      <c r="U347" s="18">
        <f t="shared" si="543"/>
        <v>0</v>
      </c>
      <c r="V347" s="18">
        <f t="shared" si="537"/>
        <v>1028.5</v>
      </c>
      <c r="W347" s="18">
        <f t="shared" si="538"/>
        <v>1028.5</v>
      </c>
      <c r="X347" s="18">
        <f t="shared" si="539"/>
        <v>1028.5</v>
      </c>
      <c r="Y347" s="18">
        <f t="shared" si="543"/>
        <v>0</v>
      </c>
      <c r="Z347" s="18">
        <f t="shared" si="543"/>
        <v>0</v>
      </c>
      <c r="AA347" s="18">
        <f t="shared" si="543"/>
        <v>0</v>
      </c>
      <c r="AB347" s="18">
        <f t="shared" si="524"/>
        <v>1028.5</v>
      </c>
      <c r="AC347" s="18">
        <f t="shared" si="525"/>
        <v>1028.5</v>
      </c>
      <c r="AD347" s="18">
        <f t="shared" si="526"/>
        <v>1028.5</v>
      </c>
      <c r="AE347" s="18">
        <f t="shared" si="543"/>
        <v>0</v>
      </c>
      <c r="AF347" s="31"/>
      <c r="AG347" s="22"/>
      <c r="AH347" s="2"/>
    </row>
    <row r="348" spans="1:34" x14ac:dyDescent="0.25">
      <c r="A348" s="36" t="s">
        <v>93</v>
      </c>
      <c r="B348" s="32">
        <v>620</v>
      </c>
      <c r="C348" s="36"/>
      <c r="D348" s="36"/>
      <c r="E348" s="14" t="s">
        <v>596</v>
      </c>
      <c r="F348" s="18">
        <f t="shared" ref="F348:H348" si="544">F349</f>
        <v>1028.5</v>
      </c>
      <c r="G348" s="18">
        <f t="shared" si="544"/>
        <v>1028.5</v>
      </c>
      <c r="H348" s="18">
        <f t="shared" si="544"/>
        <v>1028.5</v>
      </c>
      <c r="I348" s="18">
        <f t="shared" si="543"/>
        <v>0</v>
      </c>
      <c r="J348" s="18">
        <f t="shared" si="543"/>
        <v>0</v>
      </c>
      <c r="K348" s="18">
        <f t="shared" si="543"/>
        <v>0</v>
      </c>
      <c r="L348" s="18">
        <f t="shared" si="450"/>
        <v>1028.5</v>
      </c>
      <c r="M348" s="18">
        <f t="shared" si="451"/>
        <v>1028.5</v>
      </c>
      <c r="N348" s="18">
        <f t="shared" si="452"/>
        <v>1028.5</v>
      </c>
      <c r="O348" s="18">
        <f t="shared" si="543"/>
        <v>0</v>
      </c>
      <c r="P348" s="18">
        <f t="shared" si="543"/>
        <v>0</v>
      </c>
      <c r="Q348" s="18">
        <f t="shared" si="543"/>
        <v>0</v>
      </c>
      <c r="R348" s="18">
        <f t="shared" si="533"/>
        <v>1028.5</v>
      </c>
      <c r="S348" s="18">
        <f t="shared" si="534"/>
        <v>1028.5</v>
      </c>
      <c r="T348" s="18">
        <f t="shared" si="535"/>
        <v>1028.5</v>
      </c>
      <c r="U348" s="18">
        <f t="shared" ref="U348:AE348" si="545">U349</f>
        <v>0</v>
      </c>
      <c r="V348" s="18">
        <f t="shared" si="537"/>
        <v>1028.5</v>
      </c>
      <c r="W348" s="18">
        <f t="shared" si="538"/>
        <v>1028.5</v>
      </c>
      <c r="X348" s="18">
        <f t="shared" si="539"/>
        <v>1028.5</v>
      </c>
      <c r="Y348" s="18">
        <f t="shared" si="545"/>
        <v>0</v>
      </c>
      <c r="Z348" s="18">
        <f t="shared" si="545"/>
        <v>0</v>
      </c>
      <c r="AA348" s="18">
        <f t="shared" si="545"/>
        <v>0</v>
      </c>
      <c r="AB348" s="18">
        <f t="shared" si="524"/>
        <v>1028.5</v>
      </c>
      <c r="AC348" s="18">
        <f t="shared" si="525"/>
        <v>1028.5</v>
      </c>
      <c r="AD348" s="18">
        <f t="shared" si="526"/>
        <v>1028.5</v>
      </c>
      <c r="AE348" s="18">
        <f t="shared" si="545"/>
        <v>0</v>
      </c>
      <c r="AF348" s="31"/>
      <c r="AG348" s="22"/>
      <c r="AH348" s="2"/>
    </row>
    <row r="349" spans="1:34" x14ac:dyDescent="0.25">
      <c r="A349" s="36" t="s">
        <v>93</v>
      </c>
      <c r="B349" s="32">
        <v>620</v>
      </c>
      <c r="C349" s="36" t="s">
        <v>28</v>
      </c>
      <c r="D349" s="36" t="s">
        <v>28</v>
      </c>
      <c r="E349" s="14" t="s">
        <v>561</v>
      </c>
      <c r="F349" s="18">
        <v>1028.5</v>
      </c>
      <c r="G349" s="18">
        <v>1028.5</v>
      </c>
      <c r="H349" s="18">
        <v>1028.5</v>
      </c>
      <c r="I349" s="18"/>
      <c r="J349" s="18"/>
      <c r="K349" s="18"/>
      <c r="L349" s="18">
        <f t="shared" si="450"/>
        <v>1028.5</v>
      </c>
      <c r="M349" s="18">
        <f t="shared" si="451"/>
        <v>1028.5</v>
      </c>
      <c r="N349" s="18">
        <f t="shared" si="452"/>
        <v>1028.5</v>
      </c>
      <c r="O349" s="18"/>
      <c r="P349" s="18"/>
      <c r="Q349" s="18"/>
      <c r="R349" s="18">
        <f t="shared" si="533"/>
        <v>1028.5</v>
      </c>
      <c r="S349" s="18">
        <f t="shared" si="534"/>
        <v>1028.5</v>
      </c>
      <c r="T349" s="18">
        <f t="shared" si="535"/>
        <v>1028.5</v>
      </c>
      <c r="U349" s="18"/>
      <c r="V349" s="18">
        <f t="shared" si="537"/>
        <v>1028.5</v>
      </c>
      <c r="W349" s="18">
        <f t="shared" si="538"/>
        <v>1028.5</v>
      </c>
      <c r="X349" s="18">
        <f t="shared" si="539"/>
        <v>1028.5</v>
      </c>
      <c r="Y349" s="18"/>
      <c r="Z349" s="18"/>
      <c r="AA349" s="18"/>
      <c r="AB349" s="18">
        <f t="shared" si="524"/>
        <v>1028.5</v>
      </c>
      <c r="AC349" s="18">
        <f t="shared" si="525"/>
        <v>1028.5</v>
      </c>
      <c r="AD349" s="18">
        <f t="shared" si="526"/>
        <v>1028.5</v>
      </c>
      <c r="AE349" s="18"/>
      <c r="AF349" s="31"/>
      <c r="AG349" s="22"/>
      <c r="AH349" s="2"/>
    </row>
    <row r="350" spans="1:34" ht="78.75" x14ac:dyDescent="0.25">
      <c r="A350" s="36" t="s">
        <v>94</v>
      </c>
      <c r="B350" s="32"/>
      <c r="C350" s="36"/>
      <c r="D350" s="36"/>
      <c r="E350" s="14" t="s">
        <v>663</v>
      </c>
      <c r="F350" s="18">
        <f t="shared" ref="F350:K352" si="546">F351</f>
        <v>1963.9</v>
      </c>
      <c r="G350" s="18">
        <f t="shared" si="546"/>
        <v>1963.9</v>
      </c>
      <c r="H350" s="18">
        <f t="shared" si="546"/>
        <v>1963.9</v>
      </c>
      <c r="I350" s="18">
        <f t="shared" si="546"/>
        <v>0</v>
      </c>
      <c r="J350" s="18">
        <f t="shared" si="546"/>
        <v>0</v>
      </c>
      <c r="K350" s="18">
        <f t="shared" si="546"/>
        <v>0</v>
      </c>
      <c r="L350" s="18">
        <f t="shared" si="450"/>
        <v>1963.9</v>
      </c>
      <c r="M350" s="18">
        <f t="shared" si="451"/>
        <v>1963.9</v>
      </c>
      <c r="N350" s="18">
        <f t="shared" si="452"/>
        <v>1963.9</v>
      </c>
      <c r="O350" s="18">
        <f t="shared" ref="O350:Q352" si="547">O351</f>
        <v>0</v>
      </c>
      <c r="P350" s="18">
        <f t="shared" si="547"/>
        <v>0</v>
      </c>
      <c r="Q350" s="18">
        <f t="shared" si="547"/>
        <v>0</v>
      </c>
      <c r="R350" s="18">
        <f t="shared" si="533"/>
        <v>1963.9</v>
      </c>
      <c r="S350" s="18">
        <f t="shared" si="534"/>
        <v>1963.9</v>
      </c>
      <c r="T350" s="18">
        <f t="shared" si="535"/>
        <v>1963.9</v>
      </c>
      <c r="U350" s="18">
        <f t="shared" ref="U350:AE352" si="548">U351</f>
        <v>0</v>
      </c>
      <c r="V350" s="18">
        <f t="shared" si="537"/>
        <v>1963.9</v>
      </c>
      <c r="W350" s="18">
        <f t="shared" si="538"/>
        <v>1963.9</v>
      </c>
      <c r="X350" s="18">
        <f t="shared" si="539"/>
        <v>1963.9</v>
      </c>
      <c r="Y350" s="18">
        <f t="shared" si="548"/>
        <v>0</v>
      </c>
      <c r="Z350" s="18">
        <f t="shared" si="548"/>
        <v>0</v>
      </c>
      <c r="AA350" s="18">
        <f t="shared" si="548"/>
        <v>0</v>
      </c>
      <c r="AB350" s="18">
        <f t="shared" si="524"/>
        <v>1963.9</v>
      </c>
      <c r="AC350" s="18">
        <f t="shared" si="525"/>
        <v>1963.9</v>
      </c>
      <c r="AD350" s="18">
        <f t="shared" si="526"/>
        <v>1963.9</v>
      </c>
      <c r="AE350" s="18">
        <f t="shared" si="548"/>
        <v>0</v>
      </c>
      <c r="AF350" s="31"/>
      <c r="AG350" s="22"/>
      <c r="AH350" s="2"/>
    </row>
    <row r="351" spans="1:34" ht="47.25" x14ac:dyDescent="0.25">
      <c r="A351" s="36" t="s">
        <v>94</v>
      </c>
      <c r="B351" s="32">
        <v>600</v>
      </c>
      <c r="C351" s="36"/>
      <c r="D351" s="36"/>
      <c r="E351" s="14" t="s">
        <v>581</v>
      </c>
      <c r="F351" s="18">
        <f t="shared" si="546"/>
        <v>1963.9</v>
      </c>
      <c r="G351" s="18">
        <f t="shared" si="546"/>
        <v>1963.9</v>
      </c>
      <c r="H351" s="18">
        <f t="shared" si="546"/>
        <v>1963.9</v>
      </c>
      <c r="I351" s="18">
        <f t="shared" si="546"/>
        <v>0</v>
      </c>
      <c r="J351" s="18">
        <f t="shared" si="546"/>
        <v>0</v>
      </c>
      <c r="K351" s="18">
        <f t="shared" si="546"/>
        <v>0</v>
      </c>
      <c r="L351" s="18">
        <f t="shared" si="450"/>
        <v>1963.9</v>
      </c>
      <c r="M351" s="18">
        <f t="shared" si="451"/>
        <v>1963.9</v>
      </c>
      <c r="N351" s="18">
        <f t="shared" si="452"/>
        <v>1963.9</v>
      </c>
      <c r="O351" s="18">
        <f t="shared" si="547"/>
        <v>0</v>
      </c>
      <c r="P351" s="18">
        <f t="shared" si="547"/>
        <v>0</v>
      </c>
      <c r="Q351" s="18">
        <f t="shared" si="547"/>
        <v>0</v>
      </c>
      <c r="R351" s="18">
        <f t="shared" si="533"/>
        <v>1963.9</v>
      </c>
      <c r="S351" s="18">
        <f t="shared" si="534"/>
        <v>1963.9</v>
      </c>
      <c r="T351" s="18">
        <f t="shared" si="535"/>
        <v>1963.9</v>
      </c>
      <c r="U351" s="18">
        <f t="shared" si="548"/>
        <v>0</v>
      </c>
      <c r="V351" s="18">
        <f t="shared" si="537"/>
        <v>1963.9</v>
      </c>
      <c r="W351" s="18">
        <f t="shared" si="538"/>
        <v>1963.9</v>
      </c>
      <c r="X351" s="18">
        <f t="shared" si="539"/>
        <v>1963.9</v>
      </c>
      <c r="Y351" s="18">
        <f t="shared" si="548"/>
        <v>0</v>
      </c>
      <c r="Z351" s="18">
        <f t="shared" si="548"/>
        <v>0</v>
      </c>
      <c r="AA351" s="18">
        <f t="shared" si="548"/>
        <v>0</v>
      </c>
      <c r="AB351" s="18">
        <f t="shared" si="524"/>
        <v>1963.9</v>
      </c>
      <c r="AC351" s="18">
        <f t="shared" si="525"/>
        <v>1963.9</v>
      </c>
      <c r="AD351" s="18">
        <f t="shared" si="526"/>
        <v>1963.9</v>
      </c>
      <c r="AE351" s="18">
        <f t="shared" si="548"/>
        <v>0</v>
      </c>
      <c r="AF351" s="31"/>
      <c r="AG351" s="22"/>
      <c r="AH351" s="2"/>
    </row>
    <row r="352" spans="1:34" ht="47.25" x14ac:dyDescent="0.25">
      <c r="A352" s="36" t="s">
        <v>94</v>
      </c>
      <c r="B352" s="32">
        <v>630</v>
      </c>
      <c r="C352" s="36"/>
      <c r="D352" s="36"/>
      <c r="E352" s="14" t="s">
        <v>597</v>
      </c>
      <c r="F352" s="18">
        <f t="shared" si="546"/>
        <v>1963.9</v>
      </c>
      <c r="G352" s="18">
        <f t="shared" si="546"/>
        <v>1963.9</v>
      </c>
      <c r="H352" s="18">
        <f t="shared" si="546"/>
        <v>1963.9</v>
      </c>
      <c r="I352" s="18">
        <f t="shared" si="546"/>
        <v>0</v>
      </c>
      <c r="J352" s="18">
        <f t="shared" si="546"/>
        <v>0</v>
      </c>
      <c r="K352" s="18">
        <f t="shared" si="546"/>
        <v>0</v>
      </c>
      <c r="L352" s="18">
        <f t="shared" si="450"/>
        <v>1963.9</v>
      </c>
      <c r="M352" s="18">
        <f t="shared" si="451"/>
        <v>1963.9</v>
      </c>
      <c r="N352" s="18">
        <f t="shared" si="452"/>
        <v>1963.9</v>
      </c>
      <c r="O352" s="18">
        <f t="shared" si="547"/>
        <v>0</v>
      </c>
      <c r="P352" s="18">
        <f t="shared" si="547"/>
        <v>0</v>
      </c>
      <c r="Q352" s="18">
        <f t="shared" si="547"/>
        <v>0</v>
      </c>
      <c r="R352" s="18">
        <f t="shared" si="533"/>
        <v>1963.9</v>
      </c>
      <c r="S352" s="18">
        <f t="shared" si="534"/>
        <v>1963.9</v>
      </c>
      <c r="T352" s="18">
        <f t="shared" si="535"/>
        <v>1963.9</v>
      </c>
      <c r="U352" s="18">
        <f t="shared" si="548"/>
        <v>0</v>
      </c>
      <c r="V352" s="18">
        <f t="shared" si="537"/>
        <v>1963.9</v>
      </c>
      <c r="W352" s="18">
        <f t="shared" si="538"/>
        <v>1963.9</v>
      </c>
      <c r="X352" s="18">
        <f t="shared" si="539"/>
        <v>1963.9</v>
      </c>
      <c r="Y352" s="18">
        <f t="shared" si="548"/>
        <v>0</v>
      </c>
      <c r="Z352" s="18">
        <f t="shared" si="548"/>
        <v>0</v>
      </c>
      <c r="AA352" s="18">
        <f t="shared" si="548"/>
        <v>0</v>
      </c>
      <c r="AB352" s="18">
        <f t="shared" si="524"/>
        <v>1963.9</v>
      </c>
      <c r="AC352" s="18">
        <f t="shared" si="525"/>
        <v>1963.9</v>
      </c>
      <c r="AD352" s="18">
        <f t="shared" si="526"/>
        <v>1963.9</v>
      </c>
      <c r="AE352" s="18">
        <f t="shared" si="548"/>
        <v>0</v>
      </c>
      <c r="AF352" s="31"/>
      <c r="AG352" s="22"/>
      <c r="AH352" s="2"/>
    </row>
    <row r="353" spans="1:34" x14ac:dyDescent="0.25">
      <c r="A353" s="36" t="s">
        <v>94</v>
      </c>
      <c r="B353" s="32">
        <v>630</v>
      </c>
      <c r="C353" s="36" t="s">
        <v>28</v>
      </c>
      <c r="D353" s="36" t="s">
        <v>28</v>
      </c>
      <c r="E353" s="14" t="s">
        <v>561</v>
      </c>
      <c r="F353" s="18">
        <v>1963.9</v>
      </c>
      <c r="G353" s="18">
        <v>1963.9</v>
      </c>
      <c r="H353" s="18">
        <v>1963.9</v>
      </c>
      <c r="I353" s="18"/>
      <c r="J353" s="18"/>
      <c r="K353" s="18"/>
      <c r="L353" s="18">
        <f t="shared" ref="L353:L420" si="549">F353+I353</f>
        <v>1963.9</v>
      </c>
      <c r="M353" s="18">
        <f t="shared" ref="M353:M420" si="550">G353+J353</f>
        <v>1963.9</v>
      </c>
      <c r="N353" s="18">
        <f t="shared" ref="N353:N420" si="551">H353+K353</f>
        <v>1963.9</v>
      </c>
      <c r="O353" s="18"/>
      <c r="P353" s="18"/>
      <c r="Q353" s="18"/>
      <c r="R353" s="18">
        <f t="shared" si="533"/>
        <v>1963.9</v>
      </c>
      <c r="S353" s="18">
        <f t="shared" si="534"/>
        <v>1963.9</v>
      </c>
      <c r="T353" s="18">
        <f t="shared" si="535"/>
        <v>1963.9</v>
      </c>
      <c r="U353" s="18"/>
      <c r="V353" s="18">
        <f t="shared" si="537"/>
        <v>1963.9</v>
      </c>
      <c r="W353" s="18">
        <f t="shared" si="538"/>
        <v>1963.9</v>
      </c>
      <c r="X353" s="18">
        <f t="shared" si="539"/>
        <v>1963.9</v>
      </c>
      <c r="Y353" s="18"/>
      <c r="Z353" s="18"/>
      <c r="AA353" s="18"/>
      <c r="AB353" s="18">
        <f t="shared" si="524"/>
        <v>1963.9</v>
      </c>
      <c r="AC353" s="18">
        <f t="shared" si="525"/>
        <v>1963.9</v>
      </c>
      <c r="AD353" s="18">
        <f t="shared" si="526"/>
        <v>1963.9</v>
      </c>
      <c r="AE353" s="18"/>
      <c r="AF353" s="31"/>
      <c r="AG353" s="22"/>
      <c r="AH353" s="2"/>
    </row>
    <row r="354" spans="1:34" ht="63" x14ac:dyDescent="0.25">
      <c r="A354" s="36" t="s">
        <v>99</v>
      </c>
      <c r="B354" s="32"/>
      <c r="C354" s="36"/>
      <c r="D354" s="36"/>
      <c r="E354" s="14" t="s">
        <v>1063</v>
      </c>
      <c r="F354" s="18">
        <f t="shared" ref="F354:K357" si="552">F355</f>
        <v>152441.9</v>
      </c>
      <c r="G354" s="18">
        <f t="shared" si="552"/>
        <v>168660</v>
      </c>
      <c r="H354" s="18">
        <f t="shared" si="552"/>
        <v>260000</v>
      </c>
      <c r="I354" s="18">
        <f t="shared" si="552"/>
        <v>-56569.932999999997</v>
      </c>
      <c r="J354" s="18">
        <f t="shared" si="552"/>
        <v>0</v>
      </c>
      <c r="K354" s="18">
        <f t="shared" si="552"/>
        <v>0</v>
      </c>
      <c r="L354" s="18">
        <f t="shared" si="549"/>
        <v>95871.967000000004</v>
      </c>
      <c r="M354" s="18">
        <f t="shared" si="550"/>
        <v>168660</v>
      </c>
      <c r="N354" s="18">
        <f t="shared" si="551"/>
        <v>260000</v>
      </c>
      <c r="O354" s="18">
        <f t="shared" ref="O354:Q357" si="553">O355</f>
        <v>0</v>
      </c>
      <c r="P354" s="18">
        <f t="shared" si="553"/>
        <v>0</v>
      </c>
      <c r="Q354" s="18">
        <f t="shared" si="553"/>
        <v>0</v>
      </c>
      <c r="R354" s="18">
        <f t="shared" si="533"/>
        <v>95871.967000000004</v>
      </c>
      <c r="S354" s="18">
        <f t="shared" si="534"/>
        <v>168660</v>
      </c>
      <c r="T354" s="18">
        <f t="shared" si="535"/>
        <v>260000</v>
      </c>
      <c r="U354" s="18">
        <f t="shared" ref="U354:AE357" si="554">U355</f>
        <v>0</v>
      </c>
      <c r="V354" s="18">
        <f t="shared" si="537"/>
        <v>95871.967000000004</v>
      </c>
      <c r="W354" s="18">
        <f t="shared" si="538"/>
        <v>168660</v>
      </c>
      <c r="X354" s="18">
        <f t="shared" si="539"/>
        <v>260000</v>
      </c>
      <c r="Y354" s="18">
        <f t="shared" si="554"/>
        <v>0</v>
      </c>
      <c r="Z354" s="18">
        <f t="shared" si="554"/>
        <v>0</v>
      </c>
      <c r="AA354" s="18">
        <f t="shared" si="554"/>
        <v>0</v>
      </c>
      <c r="AB354" s="18">
        <f t="shared" si="524"/>
        <v>95871.967000000004</v>
      </c>
      <c r="AC354" s="18">
        <f t="shared" si="525"/>
        <v>168660</v>
      </c>
      <c r="AD354" s="18">
        <f t="shared" si="526"/>
        <v>260000</v>
      </c>
      <c r="AE354" s="18">
        <f t="shared" si="554"/>
        <v>0</v>
      </c>
      <c r="AF354" s="31"/>
      <c r="AG354" s="22"/>
      <c r="AH354" s="2"/>
    </row>
    <row r="355" spans="1:34" ht="31.5" x14ac:dyDescent="0.25">
      <c r="A355" s="36" t="s">
        <v>98</v>
      </c>
      <c r="B355" s="32"/>
      <c r="C355" s="36"/>
      <c r="D355" s="36"/>
      <c r="E355" s="14" t="s">
        <v>1064</v>
      </c>
      <c r="F355" s="18">
        <f t="shared" si="552"/>
        <v>152441.9</v>
      </c>
      <c r="G355" s="18">
        <f t="shared" si="552"/>
        <v>168660</v>
      </c>
      <c r="H355" s="18">
        <f t="shared" si="552"/>
        <v>260000</v>
      </c>
      <c r="I355" s="18">
        <f t="shared" si="552"/>
        <v>-56569.932999999997</v>
      </c>
      <c r="J355" s="18">
        <f t="shared" si="552"/>
        <v>0</v>
      </c>
      <c r="K355" s="18">
        <f t="shared" si="552"/>
        <v>0</v>
      </c>
      <c r="L355" s="18">
        <f t="shared" si="549"/>
        <v>95871.967000000004</v>
      </c>
      <c r="M355" s="18">
        <f t="shared" si="550"/>
        <v>168660</v>
      </c>
      <c r="N355" s="18">
        <f t="shared" si="551"/>
        <v>260000</v>
      </c>
      <c r="O355" s="18">
        <f t="shared" si="553"/>
        <v>0</v>
      </c>
      <c r="P355" s="18">
        <f t="shared" si="553"/>
        <v>0</v>
      </c>
      <c r="Q355" s="18">
        <f t="shared" si="553"/>
        <v>0</v>
      </c>
      <c r="R355" s="18">
        <f t="shared" si="533"/>
        <v>95871.967000000004</v>
      </c>
      <c r="S355" s="18">
        <f t="shared" si="534"/>
        <v>168660</v>
      </c>
      <c r="T355" s="18">
        <f t="shared" si="535"/>
        <v>260000</v>
      </c>
      <c r="U355" s="18">
        <f t="shared" si="554"/>
        <v>0</v>
      </c>
      <c r="V355" s="18">
        <f t="shared" si="537"/>
        <v>95871.967000000004</v>
      </c>
      <c r="W355" s="18">
        <f t="shared" si="538"/>
        <v>168660</v>
      </c>
      <c r="X355" s="18">
        <f t="shared" si="539"/>
        <v>260000</v>
      </c>
      <c r="Y355" s="18">
        <f t="shared" si="554"/>
        <v>0</v>
      </c>
      <c r="Z355" s="18">
        <f t="shared" si="554"/>
        <v>0</v>
      </c>
      <c r="AA355" s="18">
        <f t="shared" si="554"/>
        <v>0</v>
      </c>
      <c r="AB355" s="18">
        <f t="shared" si="524"/>
        <v>95871.967000000004</v>
      </c>
      <c r="AC355" s="18">
        <f t="shared" si="525"/>
        <v>168660</v>
      </c>
      <c r="AD355" s="18">
        <f t="shared" si="526"/>
        <v>260000</v>
      </c>
      <c r="AE355" s="18">
        <f t="shared" si="554"/>
        <v>0</v>
      </c>
      <c r="AF355" s="31"/>
      <c r="AG355" s="22"/>
      <c r="AH355" s="2"/>
    </row>
    <row r="356" spans="1:34" ht="47.25" x14ac:dyDescent="0.25">
      <c r="A356" s="36" t="s">
        <v>98</v>
      </c>
      <c r="B356" s="32">
        <v>400</v>
      </c>
      <c r="C356" s="36"/>
      <c r="D356" s="36"/>
      <c r="E356" s="14" t="s">
        <v>580</v>
      </c>
      <c r="F356" s="18">
        <f t="shared" si="552"/>
        <v>152441.9</v>
      </c>
      <c r="G356" s="18">
        <f t="shared" si="552"/>
        <v>168660</v>
      </c>
      <c r="H356" s="18">
        <f t="shared" si="552"/>
        <v>260000</v>
      </c>
      <c r="I356" s="18">
        <f t="shared" si="552"/>
        <v>-56569.932999999997</v>
      </c>
      <c r="J356" s="18">
        <f t="shared" si="552"/>
        <v>0</v>
      </c>
      <c r="K356" s="18">
        <f t="shared" si="552"/>
        <v>0</v>
      </c>
      <c r="L356" s="18">
        <f t="shared" si="549"/>
        <v>95871.967000000004</v>
      </c>
      <c r="M356" s="18">
        <f t="shared" si="550"/>
        <v>168660</v>
      </c>
      <c r="N356" s="18">
        <f t="shared" si="551"/>
        <v>260000</v>
      </c>
      <c r="O356" s="18">
        <f t="shared" si="553"/>
        <v>0</v>
      </c>
      <c r="P356" s="18">
        <f t="shared" si="553"/>
        <v>0</v>
      </c>
      <c r="Q356" s="18">
        <f t="shared" si="553"/>
        <v>0</v>
      </c>
      <c r="R356" s="18">
        <f t="shared" si="533"/>
        <v>95871.967000000004</v>
      </c>
      <c r="S356" s="18">
        <f t="shared" si="534"/>
        <v>168660</v>
      </c>
      <c r="T356" s="18">
        <f t="shared" si="535"/>
        <v>260000</v>
      </c>
      <c r="U356" s="18">
        <f t="shared" si="554"/>
        <v>0</v>
      </c>
      <c r="V356" s="18">
        <f t="shared" si="537"/>
        <v>95871.967000000004</v>
      </c>
      <c r="W356" s="18">
        <f t="shared" si="538"/>
        <v>168660</v>
      </c>
      <c r="X356" s="18">
        <f t="shared" si="539"/>
        <v>260000</v>
      </c>
      <c r="Y356" s="18">
        <f t="shared" si="554"/>
        <v>0</v>
      </c>
      <c r="Z356" s="18">
        <f t="shared" si="554"/>
        <v>0</v>
      </c>
      <c r="AA356" s="18">
        <f t="shared" si="554"/>
        <v>0</v>
      </c>
      <c r="AB356" s="18">
        <f t="shared" si="524"/>
        <v>95871.967000000004</v>
      </c>
      <c r="AC356" s="18">
        <f t="shared" si="525"/>
        <v>168660</v>
      </c>
      <c r="AD356" s="18">
        <f t="shared" si="526"/>
        <v>260000</v>
      </c>
      <c r="AE356" s="18">
        <f t="shared" si="554"/>
        <v>0</v>
      </c>
      <c r="AF356" s="31"/>
      <c r="AG356" s="22"/>
      <c r="AH356" s="2"/>
    </row>
    <row r="357" spans="1:34" x14ac:dyDescent="0.25">
      <c r="A357" s="36" t="s">
        <v>98</v>
      </c>
      <c r="B357" s="32">
        <v>410</v>
      </c>
      <c r="C357" s="36"/>
      <c r="D357" s="36"/>
      <c r="E357" s="14" t="s">
        <v>593</v>
      </c>
      <c r="F357" s="18">
        <f t="shared" si="552"/>
        <v>152441.9</v>
      </c>
      <c r="G357" s="18">
        <f t="shared" si="552"/>
        <v>168660</v>
      </c>
      <c r="H357" s="18">
        <f t="shared" si="552"/>
        <v>260000</v>
      </c>
      <c r="I357" s="18">
        <f t="shared" si="552"/>
        <v>-56569.932999999997</v>
      </c>
      <c r="J357" s="18">
        <f t="shared" si="552"/>
        <v>0</v>
      </c>
      <c r="K357" s="18">
        <f t="shared" si="552"/>
        <v>0</v>
      </c>
      <c r="L357" s="18">
        <f t="shared" si="549"/>
        <v>95871.967000000004</v>
      </c>
      <c r="M357" s="18">
        <f t="shared" si="550"/>
        <v>168660</v>
      </c>
      <c r="N357" s="18">
        <f t="shared" si="551"/>
        <v>260000</v>
      </c>
      <c r="O357" s="18">
        <f t="shared" si="553"/>
        <v>0</v>
      </c>
      <c r="P357" s="18">
        <f t="shared" si="553"/>
        <v>0</v>
      </c>
      <c r="Q357" s="18">
        <f t="shared" si="553"/>
        <v>0</v>
      </c>
      <c r="R357" s="18">
        <f t="shared" si="533"/>
        <v>95871.967000000004</v>
      </c>
      <c r="S357" s="18">
        <f t="shared" si="534"/>
        <v>168660</v>
      </c>
      <c r="T357" s="18">
        <f t="shared" si="535"/>
        <v>260000</v>
      </c>
      <c r="U357" s="18">
        <f t="shared" si="554"/>
        <v>0</v>
      </c>
      <c r="V357" s="18">
        <f t="shared" si="537"/>
        <v>95871.967000000004</v>
      </c>
      <c r="W357" s="18">
        <f t="shared" si="538"/>
        <v>168660</v>
      </c>
      <c r="X357" s="18">
        <f t="shared" si="539"/>
        <v>260000</v>
      </c>
      <c r="Y357" s="18">
        <f t="shared" si="554"/>
        <v>0</v>
      </c>
      <c r="Z357" s="18">
        <f t="shared" si="554"/>
        <v>0</v>
      </c>
      <c r="AA357" s="18">
        <f t="shared" si="554"/>
        <v>0</v>
      </c>
      <c r="AB357" s="18">
        <f t="shared" si="524"/>
        <v>95871.967000000004</v>
      </c>
      <c r="AC357" s="18">
        <f t="shared" si="525"/>
        <v>168660</v>
      </c>
      <c r="AD357" s="18">
        <f t="shared" si="526"/>
        <v>260000</v>
      </c>
      <c r="AE357" s="18">
        <f t="shared" si="554"/>
        <v>0</v>
      </c>
      <c r="AF357" s="31"/>
      <c r="AG357" s="22"/>
      <c r="AH357" s="2"/>
    </row>
    <row r="358" spans="1:34" x14ac:dyDescent="0.25">
      <c r="A358" s="36" t="s">
        <v>98</v>
      </c>
      <c r="B358" s="32">
        <v>410</v>
      </c>
      <c r="C358" s="36" t="s">
        <v>28</v>
      </c>
      <c r="D358" s="36" t="s">
        <v>28</v>
      </c>
      <c r="E358" s="14" t="s">
        <v>561</v>
      </c>
      <c r="F358" s="18">
        <v>152441.9</v>
      </c>
      <c r="G358" s="18">
        <v>168660</v>
      </c>
      <c r="H358" s="18">
        <v>260000</v>
      </c>
      <c r="I358" s="23">
        <v>-56569.932999999997</v>
      </c>
      <c r="J358" s="18"/>
      <c r="K358" s="18"/>
      <c r="L358" s="18">
        <f t="shared" si="549"/>
        <v>95871.967000000004</v>
      </c>
      <c r="M358" s="18">
        <f t="shared" si="550"/>
        <v>168660</v>
      </c>
      <c r="N358" s="18">
        <f t="shared" si="551"/>
        <v>260000</v>
      </c>
      <c r="O358" s="18"/>
      <c r="P358" s="18"/>
      <c r="Q358" s="18"/>
      <c r="R358" s="18">
        <f t="shared" si="533"/>
        <v>95871.967000000004</v>
      </c>
      <c r="S358" s="18">
        <f t="shared" si="534"/>
        <v>168660</v>
      </c>
      <c r="T358" s="18">
        <f t="shared" si="535"/>
        <v>260000</v>
      </c>
      <c r="U358" s="18"/>
      <c r="V358" s="18">
        <f t="shared" si="537"/>
        <v>95871.967000000004</v>
      </c>
      <c r="W358" s="18">
        <f t="shared" si="538"/>
        <v>168660</v>
      </c>
      <c r="X358" s="18">
        <f t="shared" si="539"/>
        <v>260000</v>
      </c>
      <c r="Y358" s="18"/>
      <c r="Z358" s="18"/>
      <c r="AA358" s="18"/>
      <c r="AB358" s="18">
        <f t="shared" si="524"/>
        <v>95871.967000000004</v>
      </c>
      <c r="AC358" s="18">
        <f t="shared" si="525"/>
        <v>168660</v>
      </c>
      <c r="AD358" s="18">
        <f t="shared" si="526"/>
        <v>260000</v>
      </c>
      <c r="AE358" s="18"/>
      <c r="AF358" s="31"/>
      <c r="AG358" s="22" t="s">
        <v>1294</v>
      </c>
      <c r="AH358" s="2"/>
    </row>
    <row r="359" spans="1:34" s="10" customFormat="1" ht="47.25" x14ac:dyDescent="0.25">
      <c r="A359" s="9" t="s">
        <v>102</v>
      </c>
      <c r="B359" s="16"/>
      <c r="C359" s="9"/>
      <c r="D359" s="9"/>
      <c r="E359" s="15" t="s">
        <v>1065</v>
      </c>
      <c r="F359" s="17">
        <f t="shared" ref="F359:K359" si="555">F360</f>
        <v>23302.2</v>
      </c>
      <c r="G359" s="17">
        <f t="shared" si="555"/>
        <v>23302.2</v>
      </c>
      <c r="H359" s="17">
        <f t="shared" si="555"/>
        <v>23302.2</v>
      </c>
      <c r="I359" s="17">
        <f t="shared" si="555"/>
        <v>0</v>
      </c>
      <c r="J359" s="17">
        <f t="shared" si="555"/>
        <v>0</v>
      </c>
      <c r="K359" s="17">
        <f t="shared" si="555"/>
        <v>0</v>
      </c>
      <c r="L359" s="17">
        <f t="shared" si="549"/>
        <v>23302.2</v>
      </c>
      <c r="M359" s="17">
        <f t="shared" si="550"/>
        <v>23302.2</v>
      </c>
      <c r="N359" s="17">
        <f t="shared" si="551"/>
        <v>23302.2</v>
      </c>
      <c r="O359" s="17">
        <f t="shared" ref="O359:Q359" si="556">O360</f>
        <v>0</v>
      </c>
      <c r="P359" s="17">
        <f t="shared" si="556"/>
        <v>0</v>
      </c>
      <c r="Q359" s="17">
        <f t="shared" si="556"/>
        <v>0</v>
      </c>
      <c r="R359" s="17">
        <f t="shared" si="533"/>
        <v>23302.2</v>
      </c>
      <c r="S359" s="17">
        <f t="shared" si="534"/>
        <v>23302.2</v>
      </c>
      <c r="T359" s="17">
        <f t="shared" si="535"/>
        <v>23302.2</v>
      </c>
      <c r="U359" s="17">
        <f t="shared" ref="U359:AE359" si="557">U360</f>
        <v>0</v>
      </c>
      <c r="V359" s="17">
        <f t="shared" si="537"/>
        <v>23302.2</v>
      </c>
      <c r="W359" s="17">
        <f t="shared" si="538"/>
        <v>23302.2</v>
      </c>
      <c r="X359" s="17">
        <f t="shared" si="539"/>
        <v>23302.2</v>
      </c>
      <c r="Y359" s="17">
        <f t="shared" si="557"/>
        <v>0</v>
      </c>
      <c r="Z359" s="17">
        <f t="shared" si="557"/>
        <v>0</v>
      </c>
      <c r="AA359" s="17">
        <f t="shared" si="557"/>
        <v>0</v>
      </c>
      <c r="AB359" s="17">
        <f t="shared" si="524"/>
        <v>23302.2</v>
      </c>
      <c r="AC359" s="17">
        <f t="shared" si="525"/>
        <v>23302.2</v>
      </c>
      <c r="AD359" s="17">
        <f t="shared" si="526"/>
        <v>23302.2</v>
      </c>
      <c r="AE359" s="17">
        <f t="shared" si="557"/>
        <v>0</v>
      </c>
      <c r="AF359" s="30"/>
      <c r="AG359" s="25"/>
    </row>
    <row r="360" spans="1:34" ht="47.25" x14ac:dyDescent="0.25">
      <c r="A360" s="36" t="s">
        <v>103</v>
      </c>
      <c r="B360" s="32"/>
      <c r="C360" s="36"/>
      <c r="D360" s="36"/>
      <c r="E360" s="14" t="s">
        <v>1066</v>
      </c>
      <c r="F360" s="18">
        <f t="shared" ref="F360:K360" si="558">F361+F365</f>
        <v>23302.2</v>
      </c>
      <c r="G360" s="18">
        <f t="shared" si="558"/>
        <v>23302.2</v>
      </c>
      <c r="H360" s="18">
        <f t="shared" si="558"/>
        <v>23302.2</v>
      </c>
      <c r="I360" s="18">
        <f t="shared" si="558"/>
        <v>0</v>
      </c>
      <c r="J360" s="18">
        <f t="shared" si="558"/>
        <v>0</v>
      </c>
      <c r="K360" s="18">
        <f t="shared" si="558"/>
        <v>0</v>
      </c>
      <c r="L360" s="18">
        <f t="shared" si="549"/>
        <v>23302.2</v>
      </c>
      <c r="M360" s="18">
        <f t="shared" si="550"/>
        <v>23302.2</v>
      </c>
      <c r="N360" s="18">
        <f t="shared" si="551"/>
        <v>23302.2</v>
      </c>
      <c r="O360" s="18">
        <f t="shared" ref="O360:Q360" si="559">O361+O365</f>
        <v>0</v>
      </c>
      <c r="P360" s="18">
        <f t="shared" si="559"/>
        <v>0</v>
      </c>
      <c r="Q360" s="18">
        <f t="shared" si="559"/>
        <v>0</v>
      </c>
      <c r="R360" s="18">
        <f t="shared" si="533"/>
        <v>23302.2</v>
      </c>
      <c r="S360" s="18">
        <f t="shared" si="534"/>
        <v>23302.2</v>
      </c>
      <c r="T360" s="18">
        <f t="shared" si="535"/>
        <v>23302.2</v>
      </c>
      <c r="U360" s="18">
        <f t="shared" ref="U360:AE360" si="560">U361+U365</f>
        <v>0</v>
      </c>
      <c r="V360" s="18">
        <f t="shared" si="537"/>
        <v>23302.2</v>
      </c>
      <c r="W360" s="18">
        <f t="shared" si="538"/>
        <v>23302.2</v>
      </c>
      <c r="X360" s="18">
        <f t="shared" si="539"/>
        <v>23302.2</v>
      </c>
      <c r="Y360" s="18">
        <f t="shared" ref="Y360:AA360" si="561">Y361+Y365</f>
        <v>0</v>
      </c>
      <c r="Z360" s="18">
        <f t="shared" si="561"/>
        <v>0</v>
      </c>
      <c r="AA360" s="18">
        <f t="shared" si="561"/>
        <v>0</v>
      </c>
      <c r="AB360" s="18">
        <f t="shared" si="524"/>
        <v>23302.2</v>
      </c>
      <c r="AC360" s="18">
        <f t="shared" si="525"/>
        <v>23302.2</v>
      </c>
      <c r="AD360" s="18">
        <f t="shared" si="526"/>
        <v>23302.2</v>
      </c>
      <c r="AE360" s="18">
        <f t="shared" si="560"/>
        <v>0</v>
      </c>
      <c r="AF360" s="31"/>
      <c r="AG360" s="22"/>
      <c r="AH360" s="2"/>
    </row>
    <row r="361" spans="1:34" ht="31.5" x14ac:dyDescent="0.25">
      <c r="A361" s="36" t="s">
        <v>100</v>
      </c>
      <c r="B361" s="32"/>
      <c r="C361" s="36"/>
      <c r="D361" s="36"/>
      <c r="E361" s="14" t="s">
        <v>664</v>
      </c>
      <c r="F361" s="18">
        <f t="shared" ref="F361:K363" si="562">F362</f>
        <v>4518.2</v>
      </c>
      <c r="G361" s="18">
        <f t="shared" si="562"/>
        <v>4518.2</v>
      </c>
      <c r="H361" s="18">
        <f t="shared" si="562"/>
        <v>4518.2</v>
      </c>
      <c r="I361" s="18">
        <f t="shared" si="562"/>
        <v>0</v>
      </c>
      <c r="J361" s="18">
        <f t="shared" si="562"/>
        <v>0</v>
      </c>
      <c r="K361" s="18">
        <f t="shared" si="562"/>
        <v>0</v>
      </c>
      <c r="L361" s="18">
        <f t="shared" si="549"/>
        <v>4518.2</v>
      </c>
      <c r="M361" s="18">
        <f t="shared" si="550"/>
        <v>4518.2</v>
      </c>
      <c r="N361" s="18">
        <f t="shared" si="551"/>
        <v>4518.2</v>
      </c>
      <c r="O361" s="18">
        <f t="shared" ref="O361:Q363" si="563">O362</f>
        <v>0</v>
      </c>
      <c r="P361" s="18">
        <f t="shared" si="563"/>
        <v>0</v>
      </c>
      <c r="Q361" s="18">
        <f t="shared" si="563"/>
        <v>0</v>
      </c>
      <c r="R361" s="18">
        <f t="shared" si="533"/>
        <v>4518.2</v>
      </c>
      <c r="S361" s="18">
        <f t="shared" si="534"/>
        <v>4518.2</v>
      </c>
      <c r="T361" s="18">
        <f t="shared" si="535"/>
        <v>4518.2</v>
      </c>
      <c r="U361" s="18">
        <f t="shared" ref="U361:AE363" si="564">U362</f>
        <v>0</v>
      </c>
      <c r="V361" s="18">
        <f t="shared" si="537"/>
        <v>4518.2</v>
      </c>
      <c r="W361" s="18">
        <f t="shared" si="538"/>
        <v>4518.2</v>
      </c>
      <c r="X361" s="18">
        <f t="shared" si="539"/>
        <v>4518.2</v>
      </c>
      <c r="Y361" s="18">
        <f t="shared" si="564"/>
        <v>0</v>
      </c>
      <c r="Z361" s="18">
        <f t="shared" si="564"/>
        <v>0</v>
      </c>
      <c r="AA361" s="18">
        <f t="shared" si="564"/>
        <v>0</v>
      </c>
      <c r="AB361" s="18">
        <f t="shared" si="524"/>
        <v>4518.2</v>
      </c>
      <c r="AC361" s="18">
        <f t="shared" si="525"/>
        <v>4518.2</v>
      </c>
      <c r="AD361" s="18">
        <f t="shared" si="526"/>
        <v>4518.2</v>
      </c>
      <c r="AE361" s="18">
        <f t="shared" si="564"/>
        <v>0</v>
      </c>
      <c r="AF361" s="31"/>
      <c r="AG361" s="22"/>
      <c r="AH361" s="2"/>
    </row>
    <row r="362" spans="1:34" ht="47.25" x14ac:dyDescent="0.25">
      <c r="A362" s="36" t="s">
        <v>100</v>
      </c>
      <c r="B362" s="32">
        <v>600</v>
      </c>
      <c r="C362" s="36"/>
      <c r="D362" s="36"/>
      <c r="E362" s="14" t="s">
        <v>581</v>
      </c>
      <c r="F362" s="18">
        <f t="shared" si="562"/>
        <v>4518.2</v>
      </c>
      <c r="G362" s="18">
        <f t="shared" si="562"/>
        <v>4518.2</v>
      </c>
      <c r="H362" s="18">
        <f t="shared" si="562"/>
        <v>4518.2</v>
      </c>
      <c r="I362" s="18">
        <f t="shared" si="562"/>
        <v>0</v>
      </c>
      <c r="J362" s="18">
        <f t="shared" si="562"/>
        <v>0</v>
      </c>
      <c r="K362" s="18">
        <f t="shared" si="562"/>
        <v>0</v>
      </c>
      <c r="L362" s="18">
        <f t="shared" si="549"/>
        <v>4518.2</v>
      </c>
      <c r="M362" s="18">
        <f t="shared" si="550"/>
        <v>4518.2</v>
      </c>
      <c r="N362" s="18">
        <f t="shared" si="551"/>
        <v>4518.2</v>
      </c>
      <c r="O362" s="18">
        <f t="shared" si="563"/>
        <v>0</v>
      </c>
      <c r="P362" s="18">
        <f t="shared" si="563"/>
        <v>0</v>
      </c>
      <c r="Q362" s="18">
        <f t="shared" si="563"/>
        <v>0</v>
      </c>
      <c r="R362" s="18">
        <f t="shared" si="533"/>
        <v>4518.2</v>
      </c>
      <c r="S362" s="18">
        <f t="shared" si="534"/>
        <v>4518.2</v>
      </c>
      <c r="T362" s="18">
        <f t="shared" si="535"/>
        <v>4518.2</v>
      </c>
      <c r="U362" s="18">
        <f t="shared" si="564"/>
        <v>0</v>
      </c>
      <c r="V362" s="18">
        <f t="shared" si="537"/>
        <v>4518.2</v>
      </c>
      <c r="W362" s="18">
        <f t="shared" si="538"/>
        <v>4518.2</v>
      </c>
      <c r="X362" s="18">
        <f t="shared" si="539"/>
        <v>4518.2</v>
      </c>
      <c r="Y362" s="18">
        <f t="shared" si="564"/>
        <v>0</v>
      </c>
      <c r="Z362" s="18">
        <f t="shared" si="564"/>
        <v>0</v>
      </c>
      <c r="AA362" s="18">
        <f t="shared" si="564"/>
        <v>0</v>
      </c>
      <c r="AB362" s="18">
        <f t="shared" si="524"/>
        <v>4518.2</v>
      </c>
      <c r="AC362" s="18">
        <f t="shared" si="525"/>
        <v>4518.2</v>
      </c>
      <c r="AD362" s="18">
        <f t="shared" si="526"/>
        <v>4518.2</v>
      </c>
      <c r="AE362" s="18">
        <f t="shared" si="564"/>
        <v>0</v>
      </c>
      <c r="AF362" s="31"/>
      <c r="AG362" s="22"/>
      <c r="AH362" s="2"/>
    </row>
    <row r="363" spans="1:34" x14ac:dyDescent="0.25">
      <c r="A363" s="36" t="s">
        <v>100</v>
      </c>
      <c r="B363" s="32">
        <v>620</v>
      </c>
      <c r="C363" s="36"/>
      <c r="D363" s="36"/>
      <c r="E363" s="14" t="s">
        <v>596</v>
      </c>
      <c r="F363" s="18">
        <f t="shared" si="562"/>
        <v>4518.2</v>
      </c>
      <c r="G363" s="18">
        <f t="shared" si="562"/>
        <v>4518.2</v>
      </c>
      <c r="H363" s="18">
        <f t="shared" si="562"/>
        <v>4518.2</v>
      </c>
      <c r="I363" s="18">
        <f t="shared" si="562"/>
        <v>0</v>
      </c>
      <c r="J363" s="18">
        <f t="shared" si="562"/>
        <v>0</v>
      </c>
      <c r="K363" s="18">
        <f t="shared" si="562"/>
        <v>0</v>
      </c>
      <c r="L363" s="18">
        <f t="shared" si="549"/>
        <v>4518.2</v>
      </c>
      <c r="M363" s="18">
        <f t="shared" si="550"/>
        <v>4518.2</v>
      </c>
      <c r="N363" s="18">
        <f t="shared" si="551"/>
        <v>4518.2</v>
      </c>
      <c r="O363" s="18">
        <f t="shared" si="563"/>
        <v>0</v>
      </c>
      <c r="P363" s="18">
        <f t="shared" si="563"/>
        <v>0</v>
      </c>
      <c r="Q363" s="18">
        <f t="shared" si="563"/>
        <v>0</v>
      </c>
      <c r="R363" s="18">
        <f t="shared" si="533"/>
        <v>4518.2</v>
      </c>
      <c r="S363" s="18">
        <f t="shared" si="534"/>
        <v>4518.2</v>
      </c>
      <c r="T363" s="18">
        <f t="shared" si="535"/>
        <v>4518.2</v>
      </c>
      <c r="U363" s="18">
        <f t="shared" si="564"/>
        <v>0</v>
      </c>
      <c r="V363" s="18">
        <f t="shared" si="537"/>
        <v>4518.2</v>
      </c>
      <c r="W363" s="18">
        <f t="shared" si="538"/>
        <v>4518.2</v>
      </c>
      <c r="X363" s="18">
        <f t="shared" si="539"/>
        <v>4518.2</v>
      </c>
      <c r="Y363" s="18">
        <f t="shared" si="564"/>
        <v>0</v>
      </c>
      <c r="Z363" s="18">
        <f t="shared" si="564"/>
        <v>0</v>
      </c>
      <c r="AA363" s="18">
        <f t="shared" si="564"/>
        <v>0</v>
      </c>
      <c r="AB363" s="18">
        <f t="shared" si="524"/>
        <v>4518.2</v>
      </c>
      <c r="AC363" s="18">
        <f t="shared" si="525"/>
        <v>4518.2</v>
      </c>
      <c r="AD363" s="18">
        <f t="shared" si="526"/>
        <v>4518.2</v>
      </c>
      <c r="AE363" s="18">
        <f t="shared" si="564"/>
        <v>0</v>
      </c>
      <c r="AF363" s="31"/>
      <c r="AG363" s="22"/>
      <c r="AH363" s="2"/>
    </row>
    <row r="364" spans="1:34" x14ac:dyDescent="0.25">
      <c r="A364" s="36" t="s">
        <v>100</v>
      </c>
      <c r="B364" s="32">
        <v>620</v>
      </c>
      <c r="C364" s="36" t="s">
        <v>28</v>
      </c>
      <c r="D364" s="36" t="s">
        <v>28</v>
      </c>
      <c r="E364" s="14" t="s">
        <v>561</v>
      </c>
      <c r="F364" s="18">
        <v>4518.2</v>
      </c>
      <c r="G364" s="18">
        <v>4518.2</v>
      </c>
      <c r="H364" s="18">
        <v>4518.2</v>
      </c>
      <c r="I364" s="18"/>
      <c r="J364" s="18"/>
      <c r="K364" s="18"/>
      <c r="L364" s="18">
        <f t="shared" si="549"/>
        <v>4518.2</v>
      </c>
      <c r="M364" s="18">
        <f t="shared" si="550"/>
        <v>4518.2</v>
      </c>
      <c r="N364" s="18">
        <f t="shared" si="551"/>
        <v>4518.2</v>
      </c>
      <c r="O364" s="18"/>
      <c r="P364" s="18"/>
      <c r="Q364" s="18"/>
      <c r="R364" s="18">
        <f t="shared" si="533"/>
        <v>4518.2</v>
      </c>
      <c r="S364" s="18">
        <f t="shared" si="534"/>
        <v>4518.2</v>
      </c>
      <c r="T364" s="18">
        <f t="shared" si="535"/>
        <v>4518.2</v>
      </c>
      <c r="U364" s="18"/>
      <c r="V364" s="18">
        <f t="shared" si="537"/>
        <v>4518.2</v>
      </c>
      <c r="W364" s="18">
        <f t="shared" si="538"/>
        <v>4518.2</v>
      </c>
      <c r="X364" s="18">
        <f t="shared" si="539"/>
        <v>4518.2</v>
      </c>
      <c r="Y364" s="18"/>
      <c r="Z364" s="18"/>
      <c r="AA364" s="18"/>
      <c r="AB364" s="18">
        <f t="shared" si="524"/>
        <v>4518.2</v>
      </c>
      <c r="AC364" s="18">
        <f t="shared" si="525"/>
        <v>4518.2</v>
      </c>
      <c r="AD364" s="18">
        <f t="shared" si="526"/>
        <v>4518.2</v>
      </c>
      <c r="AE364" s="18"/>
      <c r="AF364" s="31"/>
      <c r="AG364" s="22"/>
      <c r="AH364" s="2"/>
    </row>
    <row r="365" spans="1:34" ht="78.75" x14ac:dyDescent="0.25">
      <c r="A365" s="36" t="s">
        <v>101</v>
      </c>
      <c r="B365" s="32"/>
      <c r="C365" s="36"/>
      <c r="D365" s="36"/>
      <c r="E365" s="14" t="s">
        <v>665</v>
      </c>
      <c r="F365" s="18">
        <f t="shared" ref="F365:K367" si="565">F366</f>
        <v>18784</v>
      </c>
      <c r="G365" s="18">
        <f t="shared" si="565"/>
        <v>18784</v>
      </c>
      <c r="H365" s="18">
        <f t="shared" si="565"/>
        <v>18784</v>
      </c>
      <c r="I365" s="18">
        <f t="shared" si="565"/>
        <v>0</v>
      </c>
      <c r="J365" s="18">
        <f t="shared" si="565"/>
        <v>0</v>
      </c>
      <c r="K365" s="18">
        <f t="shared" si="565"/>
        <v>0</v>
      </c>
      <c r="L365" s="18">
        <f t="shared" si="549"/>
        <v>18784</v>
      </c>
      <c r="M365" s="18">
        <f t="shared" si="550"/>
        <v>18784</v>
      </c>
      <c r="N365" s="18">
        <f t="shared" si="551"/>
        <v>18784</v>
      </c>
      <c r="O365" s="18">
        <f t="shared" ref="O365:Q367" si="566">O366</f>
        <v>0</v>
      </c>
      <c r="P365" s="18">
        <f t="shared" si="566"/>
        <v>0</v>
      </c>
      <c r="Q365" s="18">
        <f t="shared" si="566"/>
        <v>0</v>
      </c>
      <c r="R365" s="18">
        <f t="shared" si="533"/>
        <v>18784</v>
      </c>
      <c r="S365" s="18">
        <f t="shared" si="534"/>
        <v>18784</v>
      </c>
      <c r="T365" s="18">
        <f t="shared" si="535"/>
        <v>18784</v>
      </c>
      <c r="U365" s="18">
        <f t="shared" ref="U365:AE367" si="567">U366</f>
        <v>0</v>
      </c>
      <c r="V365" s="18">
        <f t="shared" si="537"/>
        <v>18784</v>
      </c>
      <c r="W365" s="18">
        <f t="shared" si="538"/>
        <v>18784</v>
      </c>
      <c r="X365" s="18">
        <f t="shared" si="539"/>
        <v>18784</v>
      </c>
      <c r="Y365" s="18">
        <f t="shared" si="567"/>
        <v>0</v>
      </c>
      <c r="Z365" s="18">
        <f t="shared" si="567"/>
        <v>0</v>
      </c>
      <c r="AA365" s="18">
        <f t="shared" si="567"/>
        <v>0</v>
      </c>
      <c r="AB365" s="18">
        <f t="shared" si="524"/>
        <v>18784</v>
      </c>
      <c r="AC365" s="18">
        <f t="shared" si="525"/>
        <v>18784</v>
      </c>
      <c r="AD365" s="18">
        <f t="shared" si="526"/>
        <v>18784</v>
      </c>
      <c r="AE365" s="18">
        <f t="shared" si="567"/>
        <v>0</v>
      </c>
      <c r="AF365" s="31"/>
      <c r="AG365" s="22"/>
      <c r="AH365" s="2"/>
    </row>
    <row r="366" spans="1:34" ht="47.25" x14ac:dyDescent="0.25">
      <c r="A366" s="36" t="s">
        <v>101</v>
      </c>
      <c r="B366" s="32">
        <v>600</v>
      </c>
      <c r="C366" s="36"/>
      <c r="D366" s="36"/>
      <c r="E366" s="14" t="s">
        <v>581</v>
      </c>
      <c r="F366" s="18">
        <f t="shared" si="565"/>
        <v>18784</v>
      </c>
      <c r="G366" s="18">
        <f t="shared" si="565"/>
        <v>18784</v>
      </c>
      <c r="H366" s="18">
        <f t="shared" si="565"/>
        <v>18784</v>
      </c>
      <c r="I366" s="18">
        <f t="shared" si="565"/>
        <v>0</v>
      </c>
      <c r="J366" s="18">
        <f t="shared" si="565"/>
        <v>0</v>
      </c>
      <c r="K366" s="18">
        <f t="shared" si="565"/>
        <v>0</v>
      </c>
      <c r="L366" s="18">
        <f t="shared" si="549"/>
        <v>18784</v>
      </c>
      <c r="M366" s="18">
        <f t="shared" si="550"/>
        <v>18784</v>
      </c>
      <c r="N366" s="18">
        <f t="shared" si="551"/>
        <v>18784</v>
      </c>
      <c r="O366" s="18">
        <f t="shared" si="566"/>
        <v>0</v>
      </c>
      <c r="P366" s="18">
        <f t="shared" si="566"/>
        <v>0</v>
      </c>
      <c r="Q366" s="18">
        <f t="shared" si="566"/>
        <v>0</v>
      </c>
      <c r="R366" s="18">
        <f t="shared" si="533"/>
        <v>18784</v>
      </c>
      <c r="S366" s="18">
        <f t="shared" si="534"/>
        <v>18784</v>
      </c>
      <c r="T366" s="18">
        <f t="shared" si="535"/>
        <v>18784</v>
      </c>
      <c r="U366" s="18">
        <f t="shared" si="567"/>
        <v>0</v>
      </c>
      <c r="V366" s="18">
        <f t="shared" si="537"/>
        <v>18784</v>
      </c>
      <c r="W366" s="18">
        <f t="shared" si="538"/>
        <v>18784</v>
      </c>
      <c r="X366" s="18">
        <f t="shared" si="539"/>
        <v>18784</v>
      </c>
      <c r="Y366" s="18">
        <f t="shared" si="567"/>
        <v>0</v>
      </c>
      <c r="Z366" s="18">
        <f t="shared" si="567"/>
        <v>0</v>
      </c>
      <c r="AA366" s="18">
        <f t="shared" si="567"/>
        <v>0</v>
      </c>
      <c r="AB366" s="18">
        <f t="shared" si="524"/>
        <v>18784</v>
      </c>
      <c r="AC366" s="18">
        <f t="shared" si="525"/>
        <v>18784</v>
      </c>
      <c r="AD366" s="18">
        <f t="shared" si="526"/>
        <v>18784</v>
      </c>
      <c r="AE366" s="18">
        <f t="shared" si="567"/>
        <v>0</v>
      </c>
      <c r="AF366" s="31"/>
      <c r="AG366" s="22"/>
      <c r="AH366" s="2"/>
    </row>
    <row r="367" spans="1:34" ht="47.25" x14ac:dyDescent="0.25">
      <c r="A367" s="36" t="s">
        <v>101</v>
      </c>
      <c r="B367" s="32">
        <v>630</v>
      </c>
      <c r="C367" s="36"/>
      <c r="D367" s="36"/>
      <c r="E367" s="14" t="s">
        <v>597</v>
      </c>
      <c r="F367" s="18">
        <f t="shared" si="565"/>
        <v>18784</v>
      </c>
      <c r="G367" s="18">
        <f t="shared" si="565"/>
        <v>18784</v>
      </c>
      <c r="H367" s="18">
        <f t="shared" si="565"/>
        <v>18784</v>
      </c>
      <c r="I367" s="18">
        <f t="shared" si="565"/>
        <v>0</v>
      </c>
      <c r="J367" s="18">
        <f t="shared" si="565"/>
        <v>0</v>
      </c>
      <c r="K367" s="18">
        <f t="shared" si="565"/>
        <v>0</v>
      </c>
      <c r="L367" s="18">
        <f t="shared" si="549"/>
        <v>18784</v>
      </c>
      <c r="M367" s="18">
        <f t="shared" si="550"/>
        <v>18784</v>
      </c>
      <c r="N367" s="18">
        <f t="shared" si="551"/>
        <v>18784</v>
      </c>
      <c r="O367" s="18">
        <f t="shared" si="566"/>
        <v>0</v>
      </c>
      <c r="P367" s="18">
        <f t="shared" si="566"/>
        <v>0</v>
      </c>
      <c r="Q367" s="18">
        <f t="shared" si="566"/>
        <v>0</v>
      </c>
      <c r="R367" s="18">
        <f t="shared" si="533"/>
        <v>18784</v>
      </c>
      <c r="S367" s="18">
        <f t="shared" si="534"/>
        <v>18784</v>
      </c>
      <c r="T367" s="18">
        <f t="shared" si="535"/>
        <v>18784</v>
      </c>
      <c r="U367" s="18">
        <f t="shared" si="567"/>
        <v>0</v>
      </c>
      <c r="V367" s="18">
        <f t="shared" si="537"/>
        <v>18784</v>
      </c>
      <c r="W367" s="18">
        <f t="shared" si="538"/>
        <v>18784</v>
      </c>
      <c r="X367" s="18">
        <f t="shared" si="539"/>
        <v>18784</v>
      </c>
      <c r="Y367" s="18">
        <f t="shared" si="567"/>
        <v>0</v>
      </c>
      <c r="Z367" s="18">
        <f t="shared" si="567"/>
        <v>0</v>
      </c>
      <c r="AA367" s="18">
        <f t="shared" si="567"/>
        <v>0</v>
      </c>
      <c r="AB367" s="18">
        <f t="shared" si="524"/>
        <v>18784</v>
      </c>
      <c r="AC367" s="18">
        <f t="shared" si="525"/>
        <v>18784</v>
      </c>
      <c r="AD367" s="18">
        <f t="shared" si="526"/>
        <v>18784</v>
      </c>
      <c r="AE367" s="18">
        <f t="shared" si="567"/>
        <v>0</v>
      </c>
      <c r="AF367" s="31"/>
      <c r="AG367" s="22"/>
      <c r="AH367" s="2"/>
    </row>
    <row r="368" spans="1:34" x14ac:dyDescent="0.25">
      <c r="A368" s="36" t="s">
        <v>101</v>
      </c>
      <c r="B368" s="32">
        <v>630</v>
      </c>
      <c r="C368" s="36" t="s">
        <v>28</v>
      </c>
      <c r="D368" s="36" t="s">
        <v>28</v>
      </c>
      <c r="E368" s="14" t="s">
        <v>561</v>
      </c>
      <c r="F368" s="18">
        <v>18784</v>
      </c>
      <c r="G368" s="18">
        <v>18784</v>
      </c>
      <c r="H368" s="18">
        <v>18784</v>
      </c>
      <c r="I368" s="18"/>
      <c r="J368" s="18"/>
      <c r="K368" s="18"/>
      <c r="L368" s="18">
        <f t="shared" si="549"/>
        <v>18784</v>
      </c>
      <c r="M368" s="18">
        <f t="shared" si="550"/>
        <v>18784</v>
      </c>
      <c r="N368" s="18">
        <f t="shared" si="551"/>
        <v>18784</v>
      </c>
      <c r="O368" s="18"/>
      <c r="P368" s="18"/>
      <c r="Q368" s="18"/>
      <c r="R368" s="18">
        <f t="shared" si="533"/>
        <v>18784</v>
      </c>
      <c r="S368" s="18">
        <f t="shared" si="534"/>
        <v>18784</v>
      </c>
      <c r="T368" s="18">
        <f t="shared" si="535"/>
        <v>18784</v>
      </c>
      <c r="U368" s="18"/>
      <c r="V368" s="18">
        <f t="shared" si="537"/>
        <v>18784</v>
      </c>
      <c r="W368" s="18">
        <f t="shared" si="538"/>
        <v>18784</v>
      </c>
      <c r="X368" s="18">
        <f t="shared" si="539"/>
        <v>18784</v>
      </c>
      <c r="Y368" s="18"/>
      <c r="Z368" s="18"/>
      <c r="AA368" s="18"/>
      <c r="AB368" s="18">
        <f t="shared" si="524"/>
        <v>18784</v>
      </c>
      <c r="AC368" s="18">
        <f t="shared" si="525"/>
        <v>18784</v>
      </c>
      <c r="AD368" s="18">
        <f t="shared" si="526"/>
        <v>18784</v>
      </c>
      <c r="AE368" s="18"/>
      <c r="AF368" s="31"/>
      <c r="AG368" s="22"/>
      <c r="AH368" s="2"/>
    </row>
    <row r="369" spans="1:34" s="8" customFormat="1" ht="47.25" x14ac:dyDescent="0.25">
      <c r="A369" s="7" t="s">
        <v>109</v>
      </c>
      <c r="B369" s="13"/>
      <c r="C369" s="7"/>
      <c r="D369" s="7"/>
      <c r="E369" s="33" t="s">
        <v>1067</v>
      </c>
      <c r="F369" s="11">
        <f>F370+F446</f>
        <v>1269558.3</v>
      </c>
      <c r="G369" s="11">
        <f>G370+G446</f>
        <v>1173064.2999999998</v>
      </c>
      <c r="H369" s="11">
        <f>H370+H446</f>
        <v>1070275.3999999999</v>
      </c>
      <c r="I369" s="11">
        <f t="shared" ref="I369:K369" si="568">I370+I446</f>
        <v>8811.5440000000017</v>
      </c>
      <c r="J369" s="11">
        <f t="shared" si="568"/>
        <v>-623.20000000000005</v>
      </c>
      <c r="K369" s="11">
        <f t="shared" si="568"/>
        <v>-623.20000000000005</v>
      </c>
      <c r="L369" s="11">
        <f t="shared" si="549"/>
        <v>1278369.844</v>
      </c>
      <c r="M369" s="11">
        <f t="shared" si="550"/>
        <v>1172441.0999999999</v>
      </c>
      <c r="N369" s="11">
        <f t="shared" si="551"/>
        <v>1069652.2</v>
      </c>
      <c r="O369" s="11">
        <f t="shared" ref="O369:Q369" si="569">O370+O446</f>
        <v>57150.801999999996</v>
      </c>
      <c r="P369" s="11">
        <f t="shared" si="569"/>
        <v>0</v>
      </c>
      <c r="Q369" s="11">
        <f t="shared" si="569"/>
        <v>0</v>
      </c>
      <c r="R369" s="11">
        <f t="shared" si="533"/>
        <v>1335520.6459999999</v>
      </c>
      <c r="S369" s="11">
        <f t="shared" si="534"/>
        <v>1172441.0999999999</v>
      </c>
      <c r="T369" s="11">
        <f t="shared" si="535"/>
        <v>1069652.2</v>
      </c>
      <c r="U369" s="11">
        <f>U370+U446</f>
        <v>-9.3000000000000007</v>
      </c>
      <c r="V369" s="11">
        <f t="shared" si="537"/>
        <v>1335511.3459999999</v>
      </c>
      <c r="W369" s="11">
        <f t="shared" si="538"/>
        <v>1172441.0999999999</v>
      </c>
      <c r="X369" s="11">
        <f t="shared" si="539"/>
        <v>1069652.2</v>
      </c>
      <c r="Y369" s="11">
        <f t="shared" ref="Y369:AA369" si="570">Y370+Y446</f>
        <v>33286.375999999997</v>
      </c>
      <c r="Z369" s="11">
        <f t="shared" si="570"/>
        <v>0</v>
      </c>
      <c r="AA369" s="11">
        <f t="shared" si="570"/>
        <v>0</v>
      </c>
      <c r="AB369" s="11">
        <f t="shared" si="524"/>
        <v>1368797.7219999998</v>
      </c>
      <c r="AC369" s="11">
        <f t="shared" si="525"/>
        <v>1172441.0999999999</v>
      </c>
      <c r="AD369" s="11">
        <f t="shared" si="526"/>
        <v>1069652.2</v>
      </c>
      <c r="AE369" s="11">
        <f>AE370+AE446</f>
        <v>0</v>
      </c>
      <c r="AF369" s="21"/>
      <c r="AG369" s="24"/>
    </row>
    <row r="370" spans="1:34" s="10" customFormat="1" ht="47.25" x14ac:dyDescent="0.25">
      <c r="A370" s="9" t="s">
        <v>110</v>
      </c>
      <c r="B370" s="16"/>
      <c r="C370" s="9"/>
      <c r="D370" s="9"/>
      <c r="E370" s="15" t="s">
        <v>1068</v>
      </c>
      <c r="F370" s="17">
        <f>F371+F404+F422+F439</f>
        <v>1043662.7000000001</v>
      </c>
      <c r="G370" s="17">
        <f t="shared" ref="G370:AE370" si="571">G371+G404+G422+G439</f>
        <v>950137.69999999984</v>
      </c>
      <c r="H370" s="17">
        <f t="shared" si="571"/>
        <v>847348.79999999981</v>
      </c>
      <c r="I370" s="17">
        <f t="shared" ref="I370:K370" si="572">I371+I404+I422+I439</f>
        <v>9429.844000000001</v>
      </c>
      <c r="J370" s="17">
        <f t="shared" si="572"/>
        <v>-4.9000000000000909</v>
      </c>
      <c r="K370" s="17">
        <f t="shared" si="572"/>
        <v>-4.9000000000000909</v>
      </c>
      <c r="L370" s="17">
        <f t="shared" si="549"/>
        <v>1053092.544</v>
      </c>
      <c r="M370" s="17">
        <f t="shared" si="550"/>
        <v>950132.79999999981</v>
      </c>
      <c r="N370" s="17">
        <f t="shared" si="551"/>
        <v>847343.89999999979</v>
      </c>
      <c r="O370" s="17">
        <f t="shared" ref="O370:Q370" si="573">O371+O404+O422+O439</f>
        <v>57150.801999999996</v>
      </c>
      <c r="P370" s="17">
        <f t="shared" si="573"/>
        <v>0</v>
      </c>
      <c r="Q370" s="17">
        <f t="shared" si="573"/>
        <v>0</v>
      </c>
      <c r="R370" s="17">
        <f t="shared" si="533"/>
        <v>1110243.3459999999</v>
      </c>
      <c r="S370" s="17">
        <f t="shared" si="534"/>
        <v>950132.79999999981</v>
      </c>
      <c r="T370" s="17">
        <f t="shared" si="535"/>
        <v>847343.89999999979</v>
      </c>
      <c r="U370" s="17">
        <f t="shared" ref="U370" si="574">U371+U404+U422+U439</f>
        <v>-9.3000000000000007</v>
      </c>
      <c r="V370" s="17">
        <f t="shared" si="537"/>
        <v>1110234.0459999999</v>
      </c>
      <c r="W370" s="17">
        <f t="shared" si="538"/>
        <v>950132.79999999981</v>
      </c>
      <c r="X370" s="17">
        <f t="shared" si="539"/>
        <v>847343.89999999979</v>
      </c>
      <c r="Y370" s="17">
        <f t="shared" ref="Y370:AA370" si="575">Y371+Y404+Y422+Y439</f>
        <v>33286.375999999997</v>
      </c>
      <c r="Z370" s="17">
        <f t="shared" si="575"/>
        <v>0</v>
      </c>
      <c r="AA370" s="17">
        <f t="shared" si="575"/>
        <v>0</v>
      </c>
      <c r="AB370" s="17">
        <f t="shared" si="524"/>
        <v>1143520.4219999998</v>
      </c>
      <c r="AC370" s="17">
        <f t="shared" si="525"/>
        <v>950132.79999999981</v>
      </c>
      <c r="AD370" s="17">
        <f t="shared" si="526"/>
        <v>847343.89999999979</v>
      </c>
      <c r="AE370" s="17">
        <f t="shared" si="571"/>
        <v>0</v>
      </c>
      <c r="AF370" s="30"/>
      <c r="AG370" s="25"/>
    </row>
    <row r="371" spans="1:34" ht="63" x14ac:dyDescent="0.25">
      <c r="A371" s="36" t="s">
        <v>111</v>
      </c>
      <c r="B371" s="32"/>
      <c r="C371" s="36"/>
      <c r="D371" s="36"/>
      <c r="E371" s="14" t="s">
        <v>1069</v>
      </c>
      <c r="F371" s="18">
        <f>F372+F380+F384+F396+F400+F388+F392</f>
        <v>442565.6</v>
      </c>
      <c r="G371" s="18">
        <f t="shared" ref="G371:H371" si="576">G372+G380+G384+G396+G400+G388+G392</f>
        <v>303460.59999999998</v>
      </c>
      <c r="H371" s="18">
        <f t="shared" si="576"/>
        <v>163030.6</v>
      </c>
      <c r="I371" s="18">
        <f t="shared" ref="I371:K371" si="577">I372+I380+I384+I396+I400+I388+I392</f>
        <v>-565.25599999999997</v>
      </c>
      <c r="J371" s="18">
        <f t="shared" si="577"/>
        <v>0</v>
      </c>
      <c r="K371" s="18">
        <f t="shared" si="577"/>
        <v>0</v>
      </c>
      <c r="L371" s="18">
        <f t="shared" si="549"/>
        <v>442000.34399999998</v>
      </c>
      <c r="M371" s="18">
        <f t="shared" si="550"/>
        <v>303460.59999999998</v>
      </c>
      <c r="N371" s="18">
        <f t="shared" si="551"/>
        <v>163030.6</v>
      </c>
      <c r="O371" s="18">
        <f>O372+O380+O384+O396+O400+O388+O392+O376</f>
        <v>44338.101999999999</v>
      </c>
      <c r="P371" s="18">
        <f t="shared" ref="P371:AE371" si="578">P372+P380+P384+P396+P400+P388+P392+P376</f>
        <v>0</v>
      </c>
      <c r="Q371" s="18">
        <f t="shared" si="578"/>
        <v>0</v>
      </c>
      <c r="R371" s="18">
        <f t="shared" si="533"/>
        <v>486338.446</v>
      </c>
      <c r="S371" s="18">
        <f t="shared" si="534"/>
        <v>303460.59999999998</v>
      </c>
      <c r="T371" s="18">
        <f t="shared" si="535"/>
        <v>163030.6</v>
      </c>
      <c r="U371" s="18">
        <f t="shared" ref="U371" si="579">U372+U380+U384+U396+U400+U388+U392+U376</f>
        <v>0</v>
      </c>
      <c r="V371" s="18">
        <f t="shared" si="537"/>
        <v>486338.446</v>
      </c>
      <c r="W371" s="18">
        <f t="shared" si="538"/>
        <v>303460.59999999998</v>
      </c>
      <c r="X371" s="18">
        <f t="shared" si="539"/>
        <v>163030.6</v>
      </c>
      <c r="Y371" s="18">
        <f t="shared" ref="Y371:AA371" si="580">Y372+Y380+Y384+Y396+Y400+Y388+Y392+Y376</f>
        <v>33286.375999999997</v>
      </c>
      <c r="Z371" s="18">
        <f t="shared" si="580"/>
        <v>0</v>
      </c>
      <c r="AA371" s="18">
        <f t="shared" si="580"/>
        <v>0</v>
      </c>
      <c r="AB371" s="18">
        <f t="shared" si="524"/>
        <v>519624.82199999999</v>
      </c>
      <c r="AC371" s="18">
        <f t="shared" si="525"/>
        <v>303460.59999999998</v>
      </c>
      <c r="AD371" s="18">
        <f t="shared" si="526"/>
        <v>163030.6</v>
      </c>
      <c r="AE371" s="18">
        <f t="shared" si="578"/>
        <v>0</v>
      </c>
      <c r="AF371" s="31"/>
      <c r="AG371" s="22"/>
      <c r="AH371" s="2"/>
    </row>
    <row r="372" spans="1:34" ht="47.25" x14ac:dyDescent="0.25">
      <c r="A372" s="36" t="s">
        <v>104</v>
      </c>
      <c r="B372" s="32"/>
      <c r="C372" s="36"/>
      <c r="D372" s="36"/>
      <c r="E372" s="14" t="s">
        <v>666</v>
      </c>
      <c r="F372" s="18">
        <f t="shared" ref="F372:K374" si="581">F373</f>
        <v>43115.199999999997</v>
      </c>
      <c r="G372" s="18">
        <f t="shared" si="581"/>
        <v>0</v>
      </c>
      <c r="H372" s="18">
        <f t="shared" si="581"/>
        <v>0</v>
      </c>
      <c r="I372" s="18">
        <f t="shared" si="581"/>
        <v>0</v>
      </c>
      <c r="J372" s="18">
        <f t="shared" si="581"/>
        <v>0</v>
      </c>
      <c r="K372" s="18">
        <f t="shared" si="581"/>
        <v>0</v>
      </c>
      <c r="L372" s="18">
        <f t="shared" si="549"/>
        <v>43115.199999999997</v>
      </c>
      <c r="M372" s="18">
        <f t="shared" si="550"/>
        <v>0</v>
      </c>
      <c r="N372" s="18">
        <f t="shared" si="551"/>
        <v>0</v>
      </c>
      <c r="O372" s="18">
        <f t="shared" ref="O372:Q374" si="582">O373</f>
        <v>13992.19</v>
      </c>
      <c r="P372" s="18">
        <f t="shared" si="582"/>
        <v>0</v>
      </c>
      <c r="Q372" s="18">
        <f t="shared" si="582"/>
        <v>0</v>
      </c>
      <c r="R372" s="18">
        <f t="shared" si="533"/>
        <v>57107.39</v>
      </c>
      <c r="S372" s="18">
        <f t="shared" si="534"/>
        <v>0</v>
      </c>
      <c r="T372" s="18">
        <f t="shared" si="535"/>
        <v>0</v>
      </c>
      <c r="U372" s="18">
        <f t="shared" ref="U372:AE374" si="583">U373</f>
        <v>0</v>
      </c>
      <c r="V372" s="18">
        <f t="shared" si="537"/>
        <v>57107.39</v>
      </c>
      <c r="W372" s="18">
        <f t="shared" si="538"/>
        <v>0</v>
      </c>
      <c r="X372" s="18">
        <f t="shared" si="539"/>
        <v>0</v>
      </c>
      <c r="Y372" s="18">
        <f t="shared" si="583"/>
        <v>0</v>
      </c>
      <c r="Z372" s="18">
        <f t="shared" si="583"/>
        <v>0</v>
      </c>
      <c r="AA372" s="18">
        <f t="shared" si="583"/>
        <v>0</v>
      </c>
      <c r="AB372" s="18">
        <f t="shared" si="524"/>
        <v>57107.39</v>
      </c>
      <c r="AC372" s="18">
        <f t="shared" si="525"/>
        <v>0</v>
      </c>
      <c r="AD372" s="18">
        <f t="shared" si="526"/>
        <v>0</v>
      </c>
      <c r="AE372" s="18">
        <f t="shared" si="583"/>
        <v>0</v>
      </c>
      <c r="AF372" s="31"/>
      <c r="AG372" s="22"/>
      <c r="AH372" s="2"/>
    </row>
    <row r="373" spans="1:34" ht="47.25" x14ac:dyDescent="0.25">
      <c r="A373" s="36" t="s">
        <v>104</v>
      </c>
      <c r="B373" s="32">
        <v>400</v>
      </c>
      <c r="C373" s="36"/>
      <c r="D373" s="36"/>
      <c r="E373" s="14" t="s">
        <v>580</v>
      </c>
      <c r="F373" s="18">
        <f t="shared" si="581"/>
        <v>43115.199999999997</v>
      </c>
      <c r="G373" s="18">
        <f t="shared" si="581"/>
        <v>0</v>
      </c>
      <c r="H373" s="18">
        <f t="shared" si="581"/>
        <v>0</v>
      </c>
      <c r="I373" s="18">
        <f t="shared" si="581"/>
        <v>0</v>
      </c>
      <c r="J373" s="18">
        <f t="shared" si="581"/>
        <v>0</v>
      </c>
      <c r="K373" s="18">
        <f t="shared" si="581"/>
        <v>0</v>
      </c>
      <c r="L373" s="18">
        <f t="shared" si="549"/>
        <v>43115.199999999997</v>
      </c>
      <c r="M373" s="18">
        <f t="shared" si="550"/>
        <v>0</v>
      </c>
      <c r="N373" s="18">
        <f t="shared" si="551"/>
        <v>0</v>
      </c>
      <c r="O373" s="18">
        <f t="shared" si="582"/>
        <v>13992.19</v>
      </c>
      <c r="P373" s="18">
        <f t="shared" si="582"/>
        <v>0</v>
      </c>
      <c r="Q373" s="18">
        <f t="shared" si="582"/>
        <v>0</v>
      </c>
      <c r="R373" s="18">
        <f t="shared" si="533"/>
        <v>57107.39</v>
      </c>
      <c r="S373" s="18">
        <f t="shared" si="534"/>
        <v>0</v>
      </c>
      <c r="T373" s="18">
        <f t="shared" si="535"/>
        <v>0</v>
      </c>
      <c r="U373" s="18">
        <f t="shared" si="583"/>
        <v>0</v>
      </c>
      <c r="V373" s="18">
        <f t="shared" si="537"/>
        <v>57107.39</v>
      </c>
      <c r="W373" s="18">
        <f t="shared" si="538"/>
        <v>0</v>
      </c>
      <c r="X373" s="18">
        <f t="shared" si="539"/>
        <v>0</v>
      </c>
      <c r="Y373" s="18">
        <f t="shared" si="583"/>
        <v>0</v>
      </c>
      <c r="Z373" s="18">
        <f t="shared" si="583"/>
        <v>0</v>
      </c>
      <c r="AA373" s="18">
        <f t="shared" si="583"/>
        <v>0</v>
      </c>
      <c r="AB373" s="18">
        <f t="shared" si="524"/>
        <v>57107.39</v>
      </c>
      <c r="AC373" s="18">
        <f t="shared" si="525"/>
        <v>0</v>
      </c>
      <c r="AD373" s="18">
        <f t="shared" si="526"/>
        <v>0</v>
      </c>
      <c r="AE373" s="18">
        <f t="shared" si="583"/>
        <v>0</v>
      </c>
      <c r="AF373" s="31"/>
      <c r="AG373" s="22"/>
      <c r="AH373" s="2"/>
    </row>
    <row r="374" spans="1:34" x14ac:dyDescent="0.25">
      <c r="A374" s="36" t="s">
        <v>104</v>
      </c>
      <c r="B374" s="32">
        <v>410</v>
      </c>
      <c r="C374" s="36"/>
      <c r="D374" s="36"/>
      <c r="E374" s="14" t="s">
        <v>593</v>
      </c>
      <c r="F374" s="18">
        <f t="shared" si="581"/>
        <v>43115.199999999997</v>
      </c>
      <c r="G374" s="18">
        <f t="shared" si="581"/>
        <v>0</v>
      </c>
      <c r="H374" s="18">
        <f t="shared" si="581"/>
        <v>0</v>
      </c>
      <c r="I374" s="18">
        <f t="shared" si="581"/>
        <v>0</v>
      </c>
      <c r="J374" s="18">
        <f t="shared" si="581"/>
        <v>0</v>
      </c>
      <c r="K374" s="18">
        <f t="shared" si="581"/>
        <v>0</v>
      </c>
      <c r="L374" s="18">
        <f t="shared" si="549"/>
        <v>43115.199999999997</v>
      </c>
      <c r="M374" s="18">
        <f t="shared" si="550"/>
        <v>0</v>
      </c>
      <c r="N374" s="18">
        <f t="shared" si="551"/>
        <v>0</v>
      </c>
      <c r="O374" s="18">
        <f t="shared" si="582"/>
        <v>13992.19</v>
      </c>
      <c r="P374" s="18">
        <f t="shared" si="582"/>
        <v>0</v>
      </c>
      <c r="Q374" s="18">
        <f t="shared" si="582"/>
        <v>0</v>
      </c>
      <c r="R374" s="18">
        <f t="shared" si="533"/>
        <v>57107.39</v>
      </c>
      <c r="S374" s="18">
        <f t="shared" si="534"/>
        <v>0</v>
      </c>
      <c r="T374" s="18">
        <f t="shared" si="535"/>
        <v>0</v>
      </c>
      <c r="U374" s="18">
        <f t="shared" si="583"/>
        <v>0</v>
      </c>
      <c r="V374" s="18">
        <f t="shared" si="537"/>
        <v>57107.39</v>
      </c>
      <c r="W374" s="18">
        <f t="shared" si="538"/>
        <v>0</v>
      </c>
      <c r="X374" s="18">
        <f t="shared" si="539"/>
        <v>0</v>
      </c>
      <c r="Y374" s="18">
        <f t="shared" si="583"/>
        <v>0</v>
      </c>
      <c r="Z374" s="18">
        <f t="shared" si="583"/>
        <v>0</v>
      </c>
      <c r="AA374" s="18">
        <f t="shared" si="583"/>
        <v>0</v>
      </c>
      <c r="AB374" s="18">
        <f t="shared" si="524"/>
        <v>57107.39</v>
      </c>
      <c r="AC374" s="18">
        <f t="shared" si="525"/>
        <v>0</v>
      </c>
      <c r="AD374" s="18">
        <f t="shared" si="526"/>
        <v>0</v>
      </c>
      <c r="AE374" s="18">
        <f t="shared" si="583"/>
        <v>0</v>
      </c>
      <c r="AF374" s="31"/>
      <c r="AG374" s="22"/>
      <c r="AH374" s="2"/>
    </row>
    <row r="375" spans="1:34" x14ac:dyDescent="0.25">
      <c r="A375" s="36" t="s">
        <v>104</v>
      </c>
      <c r="B375" s="32">
        <v>410</v>
      </c>
      <c r="C375" s="36" t="s">
        <v>105</v>
      </c>
      <c r="D375" s="36" t="s">
        <v>112</v>
      </c>
      <c r="E375" s="14" t="s">
        <v>571</v>
      </c>
      <c r="F375" s="18">
        <v>43115.199999999997</v>
      </c>
      <c r="G375" s="18">
        <v>0</v>
      </c>
      <c r="H375" s="18">
        <v>0</v>
      </c>
      <c r="I375" s="18"/>
      <c r="J375" s="18"/>
      <c r="K375" s="18"/>
      <c r="L375" s="18">
        <f t="shared" si="549"/>
        <v>43115.199999999997</v>
      </c>
      <c r="M375" s="18">
        <f t="shared" si="550"/>
        <v>0</v>
      </c>
      <c r="N375" s="18">
        <f t="shared" si="551"/>
        <v>0</v>
      </c>
      <c r="O375" s="18">
        <v>13992.19</v>
      </c>
      <c r="P375" s="18"/>
      <c r="Q375" s="18"/>
      <c r="R375" s="18">
        <f t="shared" si="533"/>
        <v>57107.39</v>
      </c>
      <c r="S375" s="18">
        <f t="shared" si="534"/>
        <v>0</v>
      </c>
      <c r="T375" s="18">
        <f t="shared" si="535"/>
        <v>0</v>
      </c>
      <c r="U375" s="18"/>
      <c r="V375" s="18">
        <f t="shared" si="537"/>
        <v>57107.39</v>
      </c>
      <c r="W375" s="18">
        <f t="shared" si="538"/>
        <v>0</v>
      </c>
      <c r="X375" s="18">
        <f t="shared" si="539"/>
        <v>0</v>
      </c>
      <c r="Y375" s="18"/>
      <c r="Z375" s="18"/>
      <c r="AA375" s="18"/>
      <c r="AB375" s="18">
        <f t="shared" si="524"/>
        <v>57107.39</v>
      </c>
      <c r="AC375" s="18">
        <f t="shared" si="525"/>
        <v>0</v>
      </c>
      <c r="AD375" s="18">
        <f t="shared" si="526"/>
        <v>0</v>
      </c>
      <c r="AE375" s="18"/>
      <c r="AF375" s="31"/>
      <c r="AG375" s="22"/>
      <c r="AH375" s="2"/>
    </row>
    <row r="376" spans="1:34" ht="31.5" x14ac:dyDescent="0.25">
      <c r="A376" s="19" t="s">
        <v>1394</v>
      </c>
      <c r="B376" s="32"/>
      <c r="C376" s="36"/>
      <c r="D376" s="36"/>
      <c r="E376" s="14" t="s">
        <v>1395</v>
      </c>
      <c r="F376" s="18"/>
      <c r="G376" s="18"/>
      <c r="H376" s="18"/>
      <c r="I376" s="18"/>
      <c r="J376" s="18"/>
      <c r="K376" s="18"/>
      <c r="L376" s="18"/>
      <c r="M376" s="18"/>
      <c r="N376" s="18"/>
      <c r="O376" s="18">
        <f>O377</f>
        <v>26004.616999999998</v>
      </c>
      <c r="P376" s="18">
        <f t="shared" ref="P376:AE378" si="584">P377</f>
        <v>0</v>
      </c>
      <c r="Q376" s="18">
        <f t="shared" si="584"/>
        <v>0</v>
      </c>
      <c r="R376" s="18">
        <f t="shared" si="533"/>
        <v>26004.616999999998</v>
      </c>
      <c r="S376" s="18">
        <f t="shared" si="534"/>
        <v>0</v>
      </c>
      <c r="T376" s="18">
        <f t="shared" si="535"/>
        <v>0</v>
      </c>
      <c r="U376" s="18">
        <f t="shared" si="584"/>
        <v>0</v>
      </c>
      <c r="V376" s="18">
        <f t="shared" si="537"/>
        <v>26004.616999999998</v>
      </c>
      <c r="W376" s="18">
        <f t="shared" si="538"/>
        <v>0</v>
      </c>
      <c r="X376" s="18">
        <f t="shared" si="539"/>
        <v>0</v>
      </c>
      <c r="Y376" s="18">
        <f t="shared" si="584"/>
        <v>0</v>
      </c>
      <c r="Z376" s="18">
        <f t="shared" si="584"/>
        <v>0</v>
      </c>
      <c r="AA376" s="18">
        <f t="shared" si="584"/>
        <v>0</v>
      </c>
      <c r="AB376" s="18">
        <f t="shared" si="524"/>
        <v>26004.616999999998</v>
      </c>
      <c r="AC376" s="18">
        <f t="shared" si="525"/>
        <v>0</v>
      </c>
      <c r="AD376" s="18">
        <f t="shared" si="526"/>
        <v>0</v>
      </c>
      <c r="AE376" s="18">
        <f t="shared" si="584"/>
        <v>0</v>
      </c>
      <c r="AF376" s="31"/>
      <c r="AG376" s="22"/>
      <c r="AH376" s="2"/>
    </row>
    <row r="377" spans="1:34" ht="47.25" x14ac:dyDescent="0.25">
      <c r="A377" s="19" t="s">
        <v>1394</v>
      </c>
      <c r="B377" s="32">
        <v>400</v>
      </c>
      <c r="C377" s="36"/>
      <c r="D377" s="36"/>
      <c r="E377" s="14" t="s">
        <v>580</v>
      </c>
      <c r="F377" s="18"/>
      <c r="G377" s="18"/>
      <c r="H377" s="18"/>
      <c r="I377" s="18"/>
      <c r="J377" s="18"/>
      <c r="K377" s="18"/>
      <c r="L377" s="18"/>
      <c r="M377" s="18"/>
      <c r="N377" s="18"/>
      <c r="O377" s="18">
        <f>O378</f>
        <v>26004.616999999998</v>
      </c>
      <c r="P377" s="18">
        <f t="shared" si="584"/>
        <v>0</v>
      </c>
      <c r="Q377" s="18">
        <f t="shared" si="584"/>
        <v>0</v>
      </c>
      <c r="R377" s="18">
        <f t="shared" si="533"/>
        <v>26004.616999999998</v>
      </c>
      <c r="S377" s="18">
        <f t="shared" si="534"/>
        <v>0</v>
      </c>
      <c r="T377" s="18">
        <f t="shared" si="535"/>
        <v>0</v>
      </c>
      <c r="U377" s="18">
        <f t="shared" si="584"/>
        <v>0</v>
      </c>
      <c r="V377" s="18">
        <f t="shared" si="537"/>
        <v>26004.616999999998</v>
      </c>
      <c r="W377" s="18">
        <f t="shared" si="538"/>
        <v>0</v>
      </c>
      <c r="X377" s="18">
        <f t="shared" si="539"/>
        <v>0</v>
      </c>
      <c r="Y377" s="18">
        <f t="shared" si="584"/>
        <v>0</v>
      </c>
      <c r="Z377" s="18">
        <f t="shared" si="584"/>
        <v>0</v>
      </c>
      <c r="AA377" s="18">
        <f t="shared" si="584"/>
        <v>0</v>
      </c>
      <c r="AB377" s="18">
        <f t="shared" si="524"/>
        <v>26004.616999999998</v>
      </c>
      <c r="AC377" s="18">
        <f t="shared" si="525"/>
        <v>0</v>
      </c>
      <c r="AD377" s="18">
        <f t="shared" si="526"/>
        <v>0</v>
      </c>
      <c r="AE377" s="18">
        <f t="shared" si="584"/>
        <v>0</v>
      </c>
      <c r="AF377" s="31"/>
      <c r="AG377" s="22"/>
      <c r="AH377" s="2"/>
    </row>
    <row r="378" spans="1:34" x14ac:dyDescent="0.25">
      <c r="A378" s="19" t="s">
        <v>1394</v>
      </c>
      <c r="B378" s="32">
        <v>410</v>
      </c>
      <c r="C378" s="36"/>
      <c r="D378" s="36"/>
      <c r="E378" s="14" t="s">
        <v>593</v>
      </c>
      <c r="F378" s="18"/>
      <c r="G378" s="18"/>
      <c r="H378" s="18"/>
      <c r="I378" s="18"/>
      <c r="J378" s="18"/>
      <c r="K378" s="18"/>
      <c r="L378" s="18"/>
      <c r="M378" s="18"/>
      <c r="N378" s="18"/>
      <c r="O378" s="18">
        <f>O379</f>
        <v>26004.616999999998</v>
      </c>
      <c r="P378" s="18">
        <f t="shared" si="584"/>
        <v>0</v>
      </c>
      <c r="Q378" s="18">
        <f t="shared" si="584"/>
        <v>0</v>
      </c>
      <c r="R378" s="18">
        <f t="shared" si="533"/>
        <v>26004.616999999998</v>
      </c>
      <c r="S378" s="18">
        <f t="shared" si="534"/>
        <v>0</v>
      </c>
      <c r="T378" s="18">
        <f t="shared" si="535"/>
        <v>0</v>
      </c>
      <c r="U378" s="18">
        <f t="shared" si="584"/>
        <v>0</v>
      </c>
      <c r="V378" s="18">
        <f t="shared" si="537"/>
        <v>26004.616999999998</v>
      </c>
      <c r="W378" s="18">
        <f t="shared" si="538"/>
        <v>0</v>
      </c>
      <c r="X378" s="18">
        <f t="shared" si="539"/>
        <v>0</v>
      </c>
      <c r="Y378" s="18">
        <f t="shared" si="584"/>
        <v>0</v>
      </c>
      <c r="Z378" s="18">
        <f t="shared" si="584"/>
        <v>0</v>
      </c>
      <c r="AA378" s="18">
        <f t="shared" si="584"/>
        <v>0</v>
      </c>
      <c r="AB378" s="18">
        <f t="shared" si="524"/>
        <v>26004.616999999998</v>
      </c>
      <c r="AC378" s="18">
        <f t="shared" si="525"/>
        <v>0</v>
      </c>
      <c r="AD378" s="18">
        <f t="shared" si="526"/>
        <v>0</v>
      </c>
      <c r="AE378" s="18">
        <f t="shared" si="584"/>
        <v>0</v>
      </c>
      <c r="AF378" s="31"/>
      <c r="AG378" s="22"/>
      <c r="AH378" s="2"/>
    </row>
    <row r="379" spans="1:34" x14ac:dyDescent="0.25">
      <c r="A379" s="19" t="s">
        <v>1394</v>
      </c>
      <c r="B379" s="32">
        <v>410</v>
      </c>
      <c r="C379" s="36" t="s">
        <v>105</v>
      </c>
      <c r="D379" s="36" t="s">
        <v>5</v>
      </c>
      <c r="E379" s="14" t="s">
        <v>570</v>
      </c>
      <c r="F379" s="18"/>
      <c r="G379" s="18"/>
      <c r="H379" s="18"/>
      <c r="I379" s="18"/>
      <c r="J379" s="18"/>
      <c r="K379" s="18"/>
      <c r="L379" s="18"/>
      <c r="M379" s="18"/>
      <c r="N379" s="18"/>
      <c r="O379" s="18">
        <v>26004.616999999998</v>
      </c>
      <c r="P379" s="18"/>
      <c r="Q379" s="18"/>
      <c r="R379" s="18">
        <f t="shared" si="533"/>
        <v>26004.616999999998</v>
      </c>
      <c r="S379" s="18">
        <f t="shared" si="534"/>
        <v>0</v>
      </c>
      <c r="T379" s="18">
        <f t="shared" si="535"/>
        <v>0</v>
      </c>
      <c r="U379" s="18"/>
      <c r="V379" s="18">
        <f t="shared" si="537"/>
        <v>26004.616999999998</v>
      </c>
      <c r="W379" s="18">
        <f t="shared" si="538"/>
        <v>0</v>
      </c>
      <c r="X379" s="18">
        <f t="shared" si="539"/>
        <v>0</v>
      </c>
      <c r="Y379" s="18"/>
      <c r="Z379" s="18"/>
      <c r="AA379" s="18"/>
      <c r="AB379" s="18">
        <f t="shared" si="524"/>
        <v>26004.616999999998</v>
      </c>
      <c r="AC379" s="18">
        <f t="shared" si="525"/>
        <v>0</v>
      </c>
      <c r="AD379" s="18">
        <f t="shared" si="526"/>
        <v>0</v>
      </c>
      <c r="AE379" s="18"/>
      <c r="AF379" s="31"/>
      <c r="AG379" s="22"/>
      <c r="AH379" s="2"/>
    </row>
    <row r="380" spans="1:34" ht="31.5" x14ac:dyDescent="0.25">
      <c r="A380" s="36" t="s">
        <v>106</v>
      </c>
      <c r="B380" s="32"/>
      <c r="C380" s="36"/>
      <c r="D380" s="36"/>
      <c r="E380" s="14" t="s">
        <v>667</v>
      </c>
      <c r="F380" s="18">
        <f t="shared" ref="F380:K382" si="585">F381</f>
        <v>95000</v>
      </c>
      <c r="G380" s="18">
        <f t="shared" si="585"/>
        <v>97642.5</v>
      </c>
      <c r="H380" s="18">
        <f t="shared" si="585"/>
        <v>0</v>
      </c>
      <c r="I380" s="18">
        <f t="shared" si="585"/>
        <v>0</v>
      </c>
      <c r="J380" s="18">
        <f t="shared" si="585"/>
        <v>0</v>
      </c>
      <c r="K380" s="18">
        <f t="shared" si="585"/>
        <v>0</v>
      </c>
      <c r="L380" s="18">
        <f t="shared" si="549"/>
        <v>95000</v>
      </c>
      <c r="M380" s="18">
        <f t="shared" si="550"/>
        <v>97642.5</v>
      </c>
      <c r="N380" s="18">
        <f t="shared" si="551"/>
        <v>0</v>
      </c>
      <c r="O380" s="18">
        <f t="shared" ref="O380:Q382" si="586">O381</f>
        <v>4341.2950000000001</v>
      </c>
      <c r="P380" s="18">
        <f t="shared" si="586"/>
        <v>0</v>
      </c>
      <c r="Q380" s="18">
        <f t="shared" si="586"/>
        <v>0</v>
      </c>
      <c r="R380" s="18">
        <f t="shared" si="533"/>
        <v>99341.294999999998</v>
      </c>
      <c r="S380" s="18">
        <f t="shared" si="534"/>
        <v>97642.5</v>
      </c>
      <c r="T380" s="18">
        <f t="shared" si="535"/>
        <v>0</v>
      </c>
      <c r="U380" s="18">
        <f t="shared" ref="U380:AE382" si="587">U381</f>
        <v>0</v>
      </c>
      <c r="V380" s="18">
        <f t="shared" si="537"/>
        <v>99341.294999999998</v>
      </c>
      <c r="W380" s="18">
        <f t="shared" si="538"/>
        <v>97642.5</v>
      </c>
      <c r="X380" s="18">
        <f t="shared" si="539"/>
        <v>0</v>
      </c>
      <c r="Y380" s="18">
        <f t="shared" si="587"/>
        <v>33286.375999999997</v>
      </c>
      <c r="Z380" s="18">
        <f t="shared" si="587"/>
        <v>0</v>
      </c>
      <c r="AA380" s="18">
        <f t="shared" si="587"/>
        <v>0</v>
      </c>
      <c r="AB380" s="18">
        <f t="shared" si="524"/>
        <v>132627.671</v>
      </c>
      <c r="AC380" s="18">
        <f t="shared" si="525"/>
        <v>97642.5</v>
      </c>
      <c r="AD380" s="18">
        <f t="shared" si="526"/>
        <v>0</v>
      </c>
      <c r="AE380" s="18">
        <f t="shared" si="587"/>
        <v>0</v>
      </c>
      <c r="AF380" s="31"/>
      <c r="AG380" s="22"/>
      <c r="AH380" s="2"/>
    </row>
    <row r="381" spans="1:34" ht="47.25" x14ac:dyDescent="0.25">
      <c r="A381" s="36" t="s">
        <v>106</v>
      </c>
      <c r="B381" s="32">
        <v>400</v>
      </c>
      <c r="C381" s="36"/>
      <c r="D381" s="36"/>
      <c r="E381" s="14" t="s">
        <v>580</v>
      </c>
      <c r="F381" s="18">
        <f t="shared" si="585"/>
        <v>95000</v>
      </c>
      <c r="G381" s="18">
        <f t="shared" si="585"/>
        <v>97642.5</v>
      </c>
      <c r="H381" s="18">
        <f t="shared" si="585"/>
        <v>0</v>
      </c>
      <c r="I381" s="18">
        <f t="shared" si="585"/>
        <v>0</v>
      </c>
      <c r="J381" s="18">
        <f t="shared" si="585"/>
        <v>0</v>
      </c>
      <c r="K381" s="18">
        <f t="shared" si="585"/>
        <v>0</v>
      </c>
      <c r="L381" s="18">
        <f t="shared" si="549"/>
        <v>95000</v>
      </c>
      <c r="M381" s="18">
        <f t="shared" si="550"/>
        <v>97642.5</v>
      </c>
      <c r="N381" s="18">
        <f t="shared" si="551"/>
        <v>0</v>
      </c>
      <c r="O381" s="18">
        <f t="shared" si="586"/>
        <v>4341.2950000000001</v>
      </c>
      <c r="P381" s="18">
        <f t="shared" si="586"/>
        <v>0</v>
      </c>
      <c r="Q381" s="18">
        <f t="shared" si="586"/>
        <v>0</v>
      </c>
      <c r="R381" s="18">
        <f t="shared" si="533"/>
        <v>99341.294999999998</v>
      </c>
      <c r="S381" s="18">
        <f t="shared" si="534"/>
        <v>97642.5</v>
      </c>
      <c r="T381" s="18">
        <f t="shared" si="535"/>
        <v>0</v>
      </c>
      <c r="U381" s="18">
        <f t="shared" si="587"/>
        <v>0</v>
      </c>
      <c r="V381" s="18">
        <f t="shared" si="537"/>
        <v>99341.294999999998</v>
      </c>
      <c r="W381" s="18">
        <f t="shared" si="538"/>
        <v>97642.5</v>
      </c>
      <c r="X381" s="18">
        <f t="shared" si="539"/>
        <v>0</v>
      </c>
      <c r="Y381" s="18">
        <f t="shared" si="587"/>
        <v>33286.375999999997</v>
      </c>
      <c r="Z381" s="18">
        <f t="shared" si="587"/>
        <v>0</v>
      </c>
      <c r="AA381" s="18">
        <f t="shared" si="587"/>
        <v>0</v>
      </c>
      <c r="AB381" s="18">
        <f t="shared" si="524"/>
        <v>132627.671</v>
      </c>
      <c r="AC381" s="18">
        <f t="shared" si="525"/>
        <v>97642.5</v>
      </c>
      <c r="AD381" s="18">
        <f t="shared" si="526"/>
        <v>0</v>
      </c>
      <c r="AE381" s="18">
        <f t="shared" si="587"/>
        <v>0</v>
      </c>
      <c r="AF381" s="31"/>
      <c r="AG381" s="22"/>
      <c r="AH381" s="2"/>
    </row>
    <row r="382" spans="1:34" x14ac:dyDescent="0.25">
      <c r="A382" s="36" t="s">
        <v>106</v>
      </c>
      <c r="B382" s="32">
        <v>410</v>
      </c>
      <c r="C382" s="36"/>
      <c r="D382" s="36"/>
      <c r="E382" s="14" t="s">
        <v>593</v>
      </c>
      <c r="F382" s="18">
        <f t="shared" si="585"/>
        <v>95000</v>
      </c>
      <c r="G382" s="18">
        <f t="shared" si="585"/>
        <v>97642.5</v>
      </c>
      <c r="H382" s="18">
        <f t="shared" si="585"/>
        <v>0</v>
      </c>
      <c r="I382" s="18">
        <f t="shared" si="585"/>
        <v>0</v>
      </c>
      <c r="J382" s="18">
        <f t="shared" si="585"/>
        <v>0</v>
      </c>
      <c r="K382" s="18">
        <f t="shared" si="585"/>
        <v>0</v>
      </c>
      <c r="L382" s="18">
        <f t="shared" si="549"/>
        <v>95000</v>
      </c>
      <c r="M382" s="18">
        <f t="shared" si="550"/>
        <v>97642.5</v>
      </c>
      <c r="N382" s="18">
        <f t="shared" si="551"/>
        <v>0</v>
      </c>
      <c r="O382" s="18">
        <f t="shared" si="586"/>
        <v>4341.2950000000001</v>
      </c>
      <c r="P382" s="18">
        <f t="shared" si="586"/>
        <v>0</v>
      </c>
      <c r="Q382" s="18">
        <f t="shared" si="586"/>
        <v>0</v>
      </c>
      <c r="R382" s="18">
        <f t="shared" si="533"/>
        <v>99341.294999999998</v>
      </c>
      <c r="S382" s="18">
        <f t="shared" si="534"/>
        <v>97642.5</v>
      </c>
      <c r="T382" s="18">
        <f t="shared" si="535"/>
        <v>0</v>
      </c>
      <c r="U382" s="18">
        <f t="shared" si="587"/>
        <v>0</v>
      </c>
      <c r="V382" s="18">
        <f t="shared" si="537"/>
        <v>99341.294999999998</v>
      </c>
      <c r="W382" s="18">
        <f t="shared" si="538"/>
        <v>97642.5</v>
      </c>
      <c r="X382" s="18">
        <f t="shared" si="539"/>
        <v>0</v>
      </c>
      <c r="Y382" s="18">
        <f t="shared" si="587"/>
        <v>33286.375999999997</v>
      </c>
      <c r="Z382" s="18">
        <f t="shared" si="587"/>
        <v>0</v>
      </c>
      <c r="AA382" s="18">
        <f t="shared" si="587"/>
        <v>0</v>
      </c>
      <c r="AB382" s="18">
        <f t="shared" si="524"/>
        <v>132627.671</v>
      </c>
      <c r="AC382" s="18">
        <f t="shared" si="525"/>
        <v>97642.5</v>
      </c>
      <c r="AD382" s="18">
        <f t="shared" si="526"/>
        <v>0</v>
      </c>
      <c r="AE382" s="18">
        <f t="shared" si="587"/>
        <v>0</v>
      </c>
      <c r="AF382" s="31"/>
      <c r="AG382" s="22"/>
      <c r="AH382" s="2"/>
    </row>
    <row r="383" spans="1:34" x14ac:dyDescent="0.25">
      <c r="A383" s="36" t="s">
        <v>106</v>
      </c>
      <c r="B383" s="32">
        <v>410</v>
      </c>
      <c r="C383" s="36" t="s">
        <v>105</v>
      </c>
      <c r="D383" s="36" t="s">
        <v>5</v>
      </c>
      <c r="E383" s="14" t="s">
        <v>570</v>
      </c>
      <c r="F383" s="18">
        <v>95000</v>
      </c>
      <c r="G383" s="18">
        <v>97642.5</v>
      </c>
      <c r="H383" s="18">
        <v>0</v>
      </c>
      <c r="I383" s="18"/>
      <c r="J383" s="18"/>
      <c r="K383" s="18"/>
      <c r="L383" s="18">
        <f t="shared" si="549"/>
        <v>95000</v>
      </c>
      <c r="M383" s="18">
        <f t="shared" si="550"/>
        <v>97642.5</v>
      </c>
      <c r="N383" s="18">
        <f t="shared" si="551"/>
        <v>0</v>
      </c>
      <c r="O383" s="18">
        <v>4341.2950000000001</v>
      </c>
      <c r="P383" s="18"/>
      <c r="Q383" s="18"/>
      <c r="R383" s="18">
        <f t="shared" si="533"/>
        <v>99341.294999999998</v>
      </c>
      <c r="S383" s="18">
        <f t="shared" si="534"/>
        <v>97642.5</v>
      </c>
      <c r="T383" s="18">
        <f t="shared" si="535"/>
        <v>0</v>
      </c>
      <c r="U383" s="18"/>
      <c r="V383" s="18">
        <f t="shared" si="537"/>
        <v>99341.294999999998</v>
      </c>
      <c r="W383" s="18">
        <f t="shared" si="538"/>
        <v>97642.5</v>
      </c>
      <c r="X383" s="18">
        <f t="shared" si="539"/>
        <v>0</v>
      </c>
      <c r="Y383" s="18">
        <v>33286.375999999997</v>
      </c>
      <c r="Z383" s="18"/>
      <c r="AA383" s="18"/>
      <c r="AB383" s="18">
        <f t="shared" si="524"/>
        <v>132627.671</v>
      </c>
      <c r="AC383" s="18">
        <f t="shared" si="525"/>
        <v>97642.5</v>
      </c>
      <c r="AD383" s="18">
        <f t="shared" si="526"/>
        <v>0</v>
      </c>
      <c r="AE383" s="18"/>
      <c r="AF383" s="31"/>
      <c r="AG383" s="22"/>
      <c r="AH383" s="2"/>
    </row>
    <row r="384" spans="1:34" ht="31.5" x14ac:dyDescent="0.25">
      <c r="A384" s="36" t="s">
        <v>107</v>
      </c>
      <c r="B384" s="32"/>
      <c r="C384" s="36"/>
      <c r="D384" s="36"/>
      <c r="E384" s="14" t="s">
        <v>668</v>
      </c>
      <c r="F384" s="18">
        <f t="shared" ref="F384:K386" si="588">F385</f>
        <v>123313</v>
      </c>
      <c r="G384" s="18">
        <f t="shared" si="588"/>
        <v>0</v>
      </c>
      <c r="H384" s="18">
        <f t="shared" si="588"/>
        <v>0</v>
      </c>
      <c r="I384" s="18">
        <f t="shared" si="588"/>
        <v>0</v>
      </c>
      <c r="J384" s="18">
        <f t="shared" si="588"/>
        <v>0</v>
      </c>
      <c r="K384" s="18">
        <f t="shared" si="588"/>
        <v>0</v>
      </c>
      <c r="L384" s="18">
        <f t="shared" si="549"/>
        <v>123313</v>
      </c>
      <c r="M384" s="18">
        <f t="shared" si="550"/>
        <v>0</v>
      </c>
      <c r="N384" s="18">
        <f t="shared" si="551"/>
        <v>0</v>
      </c>
      <c r="O384" s="18">
        <f t="shared" ref="O384:Q386" si="589">O385</f>
        <v>0</v>
      </c>
      <c r="P384" s="18">
        <f t="shared" si="589"/>
        <v>0</v>
      </c>
      <c r="Q384" s="18">
        <f t="shared" si="589"/>
        <v>0</v>
      </c>
      <c r="R384" s="18">
        <f t="shared" si="533"/>
        <v>123313</v>
      </c>
      <c r="S384" s="18">
        <f t="shared" si="534"/>
        <v>0</v>
      </c>
      <c r="T384" s="18">
        <f t="shared" si="535"/>
        <v>0</v>
      </c>
      <c r="U384" s="18">
        <f t="shared" ref="U384:AE386" si="590">U385</f>
        <v>0</v>
      </c>
      <c r="V384" s="18">
        <f t="shared" si="537"/>
        <v>123313</v>
      </c>
      <c r="W384" s="18">
        <f t="shared" si="538"/>
        <v>0</v>
      </c>
      <c r="X384" s="18">
        <f t="shared" si="539"/>
        <v>0</v>
      </c>
      <c r="Y384" s="18">
        <f t="shared" si="590"/>
        <v>0</v>
      </c>
      <c r="Z384" s="18">
        <f t="shared" si="590"/>
        <v>0</v>
      </c>
      <c r="AA384" s="18">
        <f t="shared" si="590"/>
        <v>0</v>
      </c>
      <c r="AB384" s="18">
        <f t="shared" si="524"/>
        <v>123313</v>
      </c>
      <c r="AC384" s="18">
        <f t="shared" si="525"/>
        <v>0</v>
      </c>
      <c r="AD384" s="18">
        <f t="shared" si="526"/>
        <v>0</v>
      </c>
      <c r="AE384" s="18">
        <f t="shared" si="590"/>
        <v>0</v>
      </c>
      <c r="AF384" s="31"/>
      <c r="AG384" s="22"/>
      <c r="AH384" s="2"/>
    </row>
    <row r="385" spans="1:34" ht="47.25" x14ac:dyDescent="0.25">
      <c r="A385" s="36" t="s">
        <v>107</v>
      </c>
      <c r="B385" s="32">
        <v>400</v>
      </c>
      <c r="C385" s="36"/>
      <c r="D385" s="36"/>
      <c r="E385" s="14" t="s">
        <v>580</v>
      </c>
      <c r="F385" s="18">
        <f t="shared" si="588"/>
        <v>123313</v>
      </c>
      <c r="G385" s="18">
        <f t="shared" si="588"/>
        <v>0</v>
      </c>
      <c r="H385" s="18">
        <f t="shared" si="588"/>
        <v>0</v>
      </c>
      <c r="I385" s="18">
        <f t="shared" si="588"/>
        <v>0</v>
      </c>
      <c r="J385" s="18">
        <f t="shared" si="588"/>
        <v>0</v>
      </c>
      <c r="K385" s="18">
        <f t="shared" si="588"/>
        <v>0</v>
      </c>
      <c r="L385" s="18">
        <f t="shared" si="549"/>
        <v>123313</v>
      </c>
      <c r="M385" s="18">
        <f t="shared" si="550"/>
        <v>0</v>
      </c>
      <c r="N385" s="18">
        <f t="shared" si="551"/>
        <v>0</v>
      </c>
      <c r="O385" s="18">
        <f t="shared" si="589"/>
        <v>0</v>
      </c>
      <c r="P385" s="18">
        <f t="shared" si="589"/>
        <v>0</v>
      </c>
      <c r="Q385" s="18">
        <f t="shared" si="589"/>
        <v>0</v>
      </c>
      <c r="R385" s="18">
        <f t="shared" si="533"/>
        <v>123313</v>
      </c>
      <c r="S385" s="18">
        <f t="shared" si="534"/>
        <v>0</v>
      </c>
      <c r="T385" s="18">
        <f t="shared" si="535"/>
        <v>0</v>
      </c>
      <c r="U385" s="18">
        <f t="shared" si="590"/>
        <v>0</v>
      </c>
      <c r="V385" s="18">
        <f t="shared" si="537"/>
        <v>123313</v>
      </c>
      <c r="W385" s="18">
        <f t="shared" si="538"/>
        <v>0</v>
      </c>
      <c r="X385" s="18">
        <f t="shared" si="539"/>
        <v>0</v>
      </c>
      <c r="Y385" s="18">
        <f t="shared" si="590"/>
        <v>0</v>
      </c>
      <c r="Z385" s="18">
        <f t="shared" si="590"/>
        <v>0</v>
      </c>
      <c r="AA385" s="18">
        <f t="shared" si="590"/>
        <v>0</v>
      </c>
      <c r="AB385" s="18">
        <f t="shared" si="524"/>
        <v>123313</v>
      </c>
      <c r="AC385" s="18">
        <f t="shared" si="525"/>
        <v>0</v>
      </c>
      <c r="AD385" s="18">
        <f t="shared" si="526"/>
        <v>0</v>
      </c>
      <c r="AE385" s="18">
        <f t="shared" si="590"/>
        <v>0</v>
      </c>
      <c r="AF385" s="31"/>
      <c r="AG385" s="22"/>
      <c r="AH385" s="2"/>
    </row>
    <row r="386" spans="1:34" x14ac:dyDescent="0.25">
      <c r="A386" s="36" t="s">
        <v>107</v>
      </c>
      <c r="B386" s="32">
        <v>410</v>
      </c>
      <c r="C386" s="36"/>
      <c r="D386" s="36"/>
      <c r="E386" s="14" t="s">
        <v>593</v>
      </c>
      <c r="F386" s="18">
        <f t="shared" si="588"/>
        <v>123313</v>
      </c>
      <c r="G386" s="18">
        <f t="shared" si="588"/>
        <v>0</v>
      </c>
      <c r="H386" s="18">
        <f t="shared" si="588"/>
        <v>0</v>
      </c>
      <c r="I386" s="18">
        <f t="shared" si="588"/>
        <v>0</v>
      </c>
      <c r="J386" s="18">
        <f t="shared" si="588"/>
        <v>0</v>
      </c>
      <c r="K386" s="18">
        <f t="shared" si="588"/>
        <v>0</v>
      </c>
      <c r="L386" s="18">
        <f t="shared" si="549"/>
        <v>123313</v>
      </c>
      <c r="M386" s="18">
        <f t="shared" si="550"/>
        <v>0</v>
      </c>
      <c r="N386" s="18">
        <f t="shared" si="551"/>
        <v>0</v>
      </c>
      <c r="O386" s="18">
        <f t="shared" si="589"/>
        <v>0</v>
      </c>
      <c r="P386" s="18">
        <f t="shared" si="589"/>
        <v>0</v>
      </c>
      <c r="Q386" s="18">
        <f t="shared" si="589"/>
        <v>0</v>
      </c>
      <c r="R386" s="18">
        <f t="shared" si="533"/>
        <v>123313</v>
      </c>
      <c r="S386" s="18">
        <f t="shared" si="534"/>
        <v>0</v>
      </c>
      <c r="T386" s="18">
        <f t="shared" si="535"/>
        <v>0</v>
      </c>
      <c r="U386" s="18">
        <f t="shared" si="590"/>
        <v>0</v>
      </c>
      <c r="V386" s="18">
        <f t="shared" si="537"/>
        <v>123313</v>
      </c>
      <c r="W386" s="18">
        <f t="shared" si="538"/>
        <v>0</v>
      </c>
      <c r="X386" s="18">
        <f t="shared" si="539"/>
        <v>0</v>
      </c>
      <c r="Y386" s="18">
        <f t="shared" si="590"/>
        <v>0</v>
      </c>
      <c r="Z386" s="18">
        <f t="shared" si="590"/>
        <v>0</v>
      </c>
      <c r="AA386" s="18">
        <f t="shared" si="590"/>
        <v>0</v>
      </c>
      <c r="AB386" s="18">
        <f t="shared" si="524"/>
        <v>123313</v>
      </c>
      <c r="AC386" s="18">
        <f t="shared" si="525"/>
        <v>0</v>
      </c>
      <c r="AD386" s="18">
        <f t="shared" si="526"/>
        <v>0</v>
      </c>
      <c r="AE386" s="18">
        <f t="shared" si="590"/>
        <v>0</v>
      </c>
      <c r="AF386" s="31"/>
      <c r="AG386" s="22"/>
      <c r="AH386" s="2"/>
    </row>
    <row r="387" spans="1:34" x14ac:dyDescent="0.25">
      <c r="A387" s="36" t="s">
        <v>107</v>
      </c>
      <c r="B387" s="32">
        <v>410</v>
      </c>
      <c r="C387" s="36" t="s">
        <v>105</v>
      </c>
      <c r="D387" s="36" t="s">
        <v>5</v>
      </c>
      <c r="E387" s="14" t="s">
        <v>570</v>
      </c>
      <c r="F387" s="18">
        <v>123313</v>
      </c>
      <c r="G387" s="18">
        <v>0</v>
      </c>
      <c r="H387" s="18">
        <v>0</v>
      </c>
      <c r="I387" s="18"/>
      <c r="J387" s="18"/>
      <c r="K387" s="18"/>
      <c r="L387" s="18">
        <f t="shared" si="549"/>
        <v>123313</v>
      </c>
      <c r="M387" s="18">
        <f t="shared" si="550"/>
        <v>0</v>
      </c>
      <c r="N387" s="18">
        <f t="shared" si="551"/>
        <v>0</v>
      </c>
      <c r="O387" s="18"/>
      <c r="P387" s="18"/>
      <c r="Q387" s="18"/>
      <c r="R387" s="18">
        <f t="shared" si="533"/>
        <v>123313</v>
      </c>
      <c r="S387" s="18">
        <f t="shared" si="534"/>
        <v>0</v>
      </c>
      <c r="T387" s="18">
        <f t="shared" si="535"/>
        <v>0</v>
      </c>
      <c r="U387" s="18"/>
      <c r="V387" s="18">
        <f t="shared" si="537"/>
        <v>123313</v>
      </c>
      <c r="W387" s="18">
        <f t="shared" si="538"/>
        <v>0</v>
      </c>
      <c r="X387" s="18">
        <f t="shared" si="539"/>
        <v>0</v>
      </c>
      <c r="Y387" s="18"/>
      <c r="Z387" s="18"/>
      <c r="AA387" s="18"/>
      <c r="AB387" s="18">
        <f t="shared" si="524"/>
        <v>123313</v>
      </c>
      <c r="AC387" s="18">
        <f t="shared" si="525"/>
        <v>0</v>
      </c>
      <c r="AD387" s="18">
        <f t="shared" si="526"/>
        <v>0</v>
      </c>
      <c r="AE387" s="18"/>
      <c r="AF387" s="31"/>
      <c r="AG387" s="22"/>
      <c r="AH387" s="2"/>
    </row>
    <row r="388" spans="1:34" ht="31.5" x14ac:dyDescent="0.25">
      <c r="A388" s="36" t="s">
        <v>956</v>
      </c>
      <c r="B388" s="32"/>
      <c r="C388" s="36"/>
      <c r="D388" s="36"/>
      <c r="E388" s="14" t="s">
        <v>1268</v>
      </c>
      <c r="F388" s="18">
        <f>F389</f>
        <v>0</v>
      </c>
      <c r="G388" s="18">
        <f t="shared" ref="G388:AE390" si="591">G389</f>
        <v>0</v>
      </c>
      <c r="H388" s="18">
        <f t="shared" si="591"/>
        <v>4109</v>
      </c>
      <c r="I388" s="18">
        <f t="shared" si="591"/>
        <v>0</v>
      </c>
      <c r="J388" s="18">
        <f t="shared" si="591"/>
        <v>0</v>
      </c>
      <c r="K388" s="18">
        <f t="shared" si="591"/>
        <v>0</v>
      </c>
      <c r="L388" s="18">
        <f t="shared" si="549"/>
        <v>0</v>
      </c>
      <c r="M388" s="18">
        <f t="shared" si="550"/>
        <v>0</v>
      </c>
      <c r="N388" s="18">
        <f t="shared" si="551"/>
        <v>4109</v>
      </c>
      <c r="O388" s="18">
        <f t="shared" si="591"/>
        <v>0</v>
      </c>
      <c r="P388" s="18">
        <f t="shared" si="591"/>
        <v>0</v>
      </c>
      <c r="Q388" s="18">
        <f t="shared" si="591"/>
        <v>0</v>
      </c>
      <c r="R388" s="18">
        <f t="shared" si="533"/>
        <v>0</v>
      </c>
      <c r="S388" s="18">
        <f t="shared" si="534"/>
        <v>0</v>
      </c>
      <c r="T388" s="18">
        <f t="shared" si="535"/>
        <v>4109</v>
      </c>
      <c r="U388" s="18">
        <f t="shared" si="591"/>
        <v>0</v>
      </c>
      <c r="V388" s="18">
        <f t="shared" si="537"/>
        <v>0</v>
      </c>
      <c r="W388" s="18">
        <f t="shared" si="538"/>
        <v>0</v>
      </c>
      <c r="X388" s="18">
        <f t="shared" si="539"/>
        <v>4109</v>
      </c>
      <c r="Y388" s="18">
        <f t="shared" si="591"/>
        <v>0</v>
      </c>
      <c r="Z388" s="18">
        <f t="shared" si="591"/>
        <v>0</v>
      </c>
      <c r="AA388" s="18">
        <f t="shared" si="591"/>
        <v>0</v>
      </c>
      <c r="AB388" s="18">
        <f t="shared" si="524"/>
        <v>0</v>
      </c>
      <c r="AC388" s="18">
        <f t="shared" si="525"/>
        <v>0</v>
      </c>
      <c r="AD388" s="18">
        <f t="shared" si="526"/>
        <v>4109</v>
      </c>
      <c r="AE388" s="18">
        <f t="shared" si="591"/>
        <v>0</v>
      </c>
      <c r="AF388" s="31"/>
      <c r="AG388" s="22"/>
      <c r="AH388" s="2"/>
    </row>
    <row r="389" spans="1:34" ht="47.25" x14ac:dyDescent="0.25">
      <c r="A389" s="36" t="s">
        <v>956</v>
      </c>
      <c r="B389" s="32">
        <v>400</v>
      </c>
      <c r="C389" s="36"/>
      <c r="D389" s="36"/>
      <c r="E389" s="14" t="s">
        <v>580</v>
      </c>
      <c r="F389" s="18">
        <f>F390</f>
        <v>0</v>
      </c>
      <c r="G389" s="18">
        <f t="shared" si="591"/>
        <v>0</v>
      </c>
      <c r="H389" s="18">
        <f t="shared" si="591"/>
        <v>4109</v>
      </c>
      <c r="I389" s="18">
        <f t="shared" si="591"/>
        <v>0</v>
      </c>
      <c r="J389" s="18">
        <f t="shared" si="591"/>
        <v>0</v>
      </c>
      <c r="K389" s="18">
        <f t="shared" si="591"/>
        <v>0</v>
      </c>
      <c r="L389" s="18">
        <f t="shared" si="549"/>
        <v>0</v>
      </c>
      <c r="M389" s="18">
        <f t="shared" si="550"/>
        <v>0</v>
      </c>
      <c r="N389" s="18">
        <f t="shared" si="551"/>
        <v>4109</v>
      </c>
      <c r="O389" s="18">
        <f t="shared" si="591"/>
        <v>0</v>
      </c>
      <c r="P389" s="18">
        <f t="shared" si="591"/>
        <v>0</v>
      </c>
      <c r="Q389" s="18">
        <f t="shared" si="591"/>
        <v>0</v>
      </c>
      <c r="R389" s="18">
        <f t="shared" si="533"/>
        <v>0</v>
      </c>
      <c r="S389" s="18">
        <f t="shared" si="534"/>
        <v>0</v>
      </c>
      <c r="T389" s="18">
        <f t="shared" si="535"/>
        <v>4109</v>
      </c>
      <c r="U389" s="18">
        <f t="shared" si="591"/>
        <v>0</v>
      </c>
      <c r="V389" s="18">
        <f t="shared" si="537"/>
        <v>0</v>
      </c>
      <c r="W389" s="18">
        <f t="shared" si="538"/>
        <v>0</v>
      </c>
      <c r="X389" s="18">
        <f t="shared" si="539"/>
        <v>4109</v>
      </c>
      <c r="Y389" s="18">
        <f t="shared" si="591"/>
        <v>0</v>
      </c>
      <c r="Z389" s="18">
        <f t="shared" si="591"/>
        <v>0</v>
      </c>
      <c r="AA389" s="18">
        <f t="shared" si="591"/>
        <v>0</v>
      </c>
      <c r="AB389" s="18">
        <f t="shared" si="524"/>
        <v>0</v>
      </c>
      <c r="AC389" s="18">
        <f t="shared" si="525"/>
        <v>0</v>
      </c>
      <c r="AD389" s="18">
        <f t="shared" si="526"/>
        <v>4109</v>
      </c>
      <c r="AE389" s="18">
        <f t="shared" si="591"/>
        <v>0</v>
      </c>
      <c r="AF389" s="31"/>
      <c r="AG389" s="22"/>
      <c r="AH389" s="2"/>
    </row>
    <row r="390" spans="1:34" x14ac:dyDescent="0.25">
      <c r="A390" s="36" t="s">
        <v>956</v>
      </c>
      <c r="B390" s="32">
        <v>410</v>
      </c>
      <c r="C390" s="36"/>
      <c r="D390" s="36"/>
      <c r="E390" s="14" t="s">
        <v>593</v>
      </c>
      <c r="F390" s="18">
        <f>F391</f>
        <v>0</v>
      </c>
      <c r="G390" s="18">
        <f t="shared" si="591"/>
        <v>0</v>
      </c>
      <c r="H390" s="18">
        <f t="shared" si="591"/>
        <v>4109</v>
      </c>
      <c r="I390" s="18">
        <f t="shared" si="591"/>
        <v>0</v>
      </c>
      <c r="J390" s="18">
        <f t="shared" si="591"/>
        <v>0</v>
      </c>
      <c r="K390" s="18">
        <f t="shared" si="591"/>
        <v>0</v>
      </c>
      <c r="L390" s="18">
        <f t="shared" si="549"/>
        <v>0</v>
      </c>
      <c r="M390" s="18">
        <f t="shared" si="550"/>
        <v>0</v>
      </c>
      <c r="N390" s="18">
        <f t="shared" si="551"/>
        <v>4109</v>
      </c>
      <c r="O390" s="18">
        <f t="shared" si="591"/>
        <v>0</v>
      </c>
      <c r="P390" s="18">
        <f t="shared" si="591"/>
        <v>0</v>
      </c>
      <c r="Q390" s="18">
        <f t="shared" si="591"/>
        <v>0</v>
      </c>
      <c r="R390" s="18">
        <f t="shared" si="533"/>
        <v>0</v>
      </c>
      <c r="S390" s="18">
        <f t="shared" si="534"/>
        <v>0</v>
      </c>
      <c r="T390" s="18">
        <f t="shared" si="535"/>
        <v>4109</v>
      </c>
      <c r="U390" s="18">
        <f t="shared" si="591"/>
        <v>0</v>
      </c>
      <c r="V390" s="18">
        <f t="shared" si="537"/>
        <v>0</v>
      </c>
      <c r="W390" s="18">
        <f t="shared" si="538"/>
        <v>0</v>
      </c>
      <c r="X390" s="18">
        <f t="shared" si="539"/>
        <v>4109</v>
      </c>
      <c r="Y390" s="18">
        <f t="shared" si="591"/>
        <v>0</v>
      </c>
      <c r="Z390" s="18">
        <f t="shared" si="591"/>
        <v>0</v>
      </c>
      <c r="AA390" s="18">
        <f t="shared" si="591"/>
        <v>0</v>
      </c>
      <c r="AB390" s="18">
        <f t="shared" si="524"/>
        <v>0</v>
      </c>
      <c r="AC390" s="18">
        <f t="shared" si="525"/>
        <v>0</v>
      </c>
      <c r="AD390" s="18">
        <f t="shared" si="526"/>
        <v>4109</v>
      </c>
      <c r="AE390" s="18">
        <f t="shared" si="591"/>
        <v>0</v>
      </c>
      <c r="AF390" s="31"/>
      <c r="AG390" s="22"/>
      <c r="AH390" s="2"/>
    </row>
    <row r="391" spans="1:34" x14ac:dyDescent="0.25">
      <c r="A391" s="36" t="s">
        <v>956</v>
      </c>
      <c r="B391" s="32">
        <v>410</v>
      </c>
      <c r="C391" s="36" t="s">
        <v>105</v>
      </c>
      <c r="D391" s="36" t="s">
        <v>5</v>
      </c>
      <c r="E391" s="14" t="s">
        <v>570</v>
      </c>
      <c r="F391" s="18">
        <v>0</v>
      </c>
      <c r="G391" s="18">
        <v>0</v>
      </c>
      <c r="H391" s="18">
        <v>4109</v>
      </c>
      <c r="I391" s="18"/>
      <c r="J391" s="18"/>
      <c r="K391" s="18"/>
      <c r="L391" s="18">
        <f t="shared" si="549"/>
        <v>0</v>
      </c>
      <c r="M391" s="18">
        <f t="shared" si="550"/>
        <v>0</v>
      </c>
      <c r="N391" s="18">
        <f t="shared" si="551"/>
        <v>4109</v>
      </c>
      <c r="O391" s="18"/>
      <c r="P391" s="18"/>
      <c r="Q391" s="18"/>
      <c r="R391" s="18">
        <f t="shared" si="533"/>
        <v>0</v>
      </c>
      <c r="S391" s="18">
        <f t="shared" si="534"/>
        <v>0</v>
      </c>
      <c r="T391" s="18">
        <f t="shared" si="535"/>
        <v>4109</v>
      </c>
      <c r="U391" s="18"/>
      <c r="V391" s="18">
        <f t="shared" si="537"/>
        <v>0</v>
      </c>
      <c r="W391" s="18">
        <f t="shared" si="538"/>
        <v>0</v>
      </c>
      <c r="X391" s="18">
        <f t="shared" si="539"/>
        <v>4109</v>
      </c>
      <c r="Y391" s="18"/>
      <c r="Z391" s="18"/>
      <c r="AA391" s="18"/>
      <c r="AB391" s="18">
        <f t="shared" si="524"/>
        <v>0</v>
      </c>
      <c r="AC391" s="18">
        <f t="shared" si="525"/>
        <v>0</v>
      </c>
      <c r="AD391" s="18">
        <f t="shared" si="526"/>
        <v>4109</v>
      </c>
      <c r="AE391" s="18"/>
      <c r="AF391" s="31"/>
      <c r="AG391" s="22"/>
      <c r="AH391" s="2"/>
    </row>
    <row r="392" spans="1:34" ht="31.5" x14ac:dyDescent="0.25">
      <c r="A392" s="36" t="s">
        <v>957</v>
      </c>
      <c r="B392" s="32"/>
      <c r="C392" s="36"/>
      <c r="D392" s="36"/>
      <c r="E392" s="14" t="s">
        <v>1266</v>
      </c>
      <c r="F392" s="18">
        <f>F393</f>
        <v>0</v>
      </c>
      <c r="G392" s="18">
        <f t="shared" ref="G392:AE394" si="592">G393</f>
        <v>0</v>
      </c>
      <c r="H392" s="18">
        <f t="shared" si="592"/>
        <v>68921.600000000006</v>
      </c>
      <c r="I392" s="18">
        <f t="shared" si="592"/>
        <v>0</v>
      </c>
      <c r="J392" s="18">
        <f t="shared" si="592"/>
        <v>0</v>
      </c>
      <c r="K392" s="18">
        <f t="shared" si="592"/>
        <v>0</v>
      </c>
      <c r="L392" s="18">
        <f t="shared" si="549"/>
        <v>0</v>
      </c>
      <c r="M392" s="18">
        <f t="shared" si="550"/>
        <v>0</v>
      </c>
      <c r="N392" s="18">
        <f t="shared" si="551"/>
        <v>68921.600000000006</v>
      </c>
      <c r="O392" s="18">
        <f t="shared" si="592"/>
        <v>0</v>
      </c>
      <c r="P392" s="18">
        <f t="shared" si="592"/>
        <v>0</v>
      </c>
      <c r="Q392" s="18">
        <f t="shared" si="592"/>
        <v>0</v>
      </c>
      <c r="R392" s="18">
        <f t="shared" si="533"/>
        <v>0</v>
      </c>
      <c r="S392" s="18">
        <f t="shared" si="534"/>
        <v>0</v>
      </c>
      <c r="T392" s="18">
        <f t="shared" si="535"/>
        <v>68921.600000000006</v>
      </c>
      <c r="U392" s="18">
        <f t="shared" si="592"/>
        <v>0</v>
      </c>
      <c r="V392" s="18">
        <f t="shared" si="537"/>
        <v>0</v>
      </c>
      <c r="W392" s="18">
        <f t="shared" si="538"/>
        <v>0</v>
      </c>
      <c r="X392" s="18">
        <f t="shared" si="539"/>
        <v>68921.600000000006</v>
      </c>
      <c r="Y392" s="18">
        <f t="shared" si="592"/>
        <v>0</v>
      </c>
      <c r="Z392" s="18">
        <f t="shared" si="592"/>
        <v>0</v>
      </c>
      <c r="AA392" s="18">
        <f t="shared" si="592"/>
        <v>0</v>
      </c>
      <c r="AB392" s="18">
        <f t="shared" si="524"/>
        <v>0</v>
      </c>
      <c r="AC392" s="18">
        <f t="shared" si="525"/>
        <v>0</v>
      </c>
      <c r="AD392" s="18">
        <f t="shared" si="526"/>
        <v>68921.600000000006</v>
      </c>
      <c r="AE392" s="18">
        <f t="shared" si="592"/>
        <v>0</v>
      </c>
      <c r="AF392" s="31"/>
      <c r="AG392" s="22"/>
      <c r="AH392" s="2"/>
    </row>
    <row r="393" spans="1:34" ht="47.25" x14ac:dyDescent="0.25">
      <c r="A393" s="36" t="s">
        <v>957</v>
      </c>
      <c r="B393" s="32">
        <v>400</v>
      </c>
      <c r="C393" s="36"/>
      <c r="D393" s="36"/>
      <c r="E393" s="14" t="s">
        <v>580</v>
      </c>
      <c r="F393" s="18">
        <f>F394</f>
        <v>0</v>
      </c>
      <c r="G393" s="18">
        <f t="shared" si="592"/>
        <v>0</v>
      </c>
      <c r="H393" s="18">
        <f t="shared" si="592"/>
        <v>68921.600000000006</v>
      </c>
      <c r="I393" s="18">
        <f t="shared" si="592"/>
        <v>0</v>
      </c>
      <c r="J393" s="18">
        <f t="shared" si="592"/>
        <v>0</v>
      </c>
      <c r="K393" s="18">
        <f t="shared" si="592"/>
        <v>0</v>
      </c>
      <c r="L393" s="18">
        <f t="shared" si="549"/>
        <v>0</v>
      </c>
      <c r="M393" s="18">
        <f t="shared" si="550"/>
        <v>0</v>
      </c>
      <c r="N393" s="18">
        <f t="shared" si="551"/>
        <v>68921.600000000006</v>
      </c>
      <c r="O393" s="18">
        <f t="shared" si="592"/>
        <v>0</v>
      </c>
      <c r="P393" s="18">
        <f t="shared" si="592"/>
        <v>0</v>
      </c>
      <c r="Q393" s="18">
        <f t="shared" si="592"/>
        <v>0</v>
      </c>
      <c r="R393" s="18">
        <f t="shared" si="533"/>
        <v>0</v>
      </c>
      <c r="S393" s="18">
        <f t="shared" si="534"/>
        <v>0</v>
      </c>
      <c r="T393" s="18">
        <f t="shared" si="535"/>
        <v>68921.600000000006</v>
      </c>
      <c r="U393" s="18">
        <f t="shared" si="592"/>
        <v>0</v>
      </c>
      <c r="V393" s="18">
        <f t="shared" si="537"/>
        <v>0</v>
      </c>
      <c r="W393" s="18">
        <f t="shared" si="538"/>
        <v>0</v>
      </c>
      <c r="X393" s="18">
        <f t="shared" si="539"/>
        <v>68921.600000000006</v>
      </c>
      <c r="Y393" s="18">
        <f t="shared" si="592"/>
        <v>0</v>
      </c>
      <c r="Z393" s="18">
        <f t="shared" si="592"/>
        <v>0</v>
      </c>
      <c r="AA393" s="18">
        <f t="shared" si="592"/>
        <v>0</v>
      </c>
      <c r="AB393" s="18">
        <f t="shared" si="524"/>
        <v>0</v>
      </c>
      <c r="AC393" s="18">
        <f t="shared" si="525"/>
        <v>0</v>
      </c>
      <c r="AD393" s="18">
        <f t="shared" si="526"/>
        <v>68921.600000000006</v>
      </c>
      <c r="AE393" s="18">
        <f t="shared" si="592"/>
        <v>0</v>
      </c>
      <c r="AF393" s="31"/>
      <c r="AG393" s="22"/>
      <c r="AH393" s="2"/>
    </row>
    <row r="394" spans="1:34" x14ac:dyDescent="0.25">
      <c r="A394" s="36" t="s">
        <v>957</v>
      </c>
      <c r="B394" s="32">
        <v>410</v>
      </c>
      <c r="C394" s="36"/>
      <c r="D394" s="36"/>
      <c r="E394" s="14" t="s">
        <v>593</v>
      </c>
      <c r="F394" s="18">
        <f>F395</f>
        <v>0</v>
      </c>
      <c r="G394" s="18">
        <f t="shared" si="592"/>
        <v>0</v>
      </c>
      <c r="H394" s="18">
        <f t="shared" si="592"/>
        <v>68921.600000000006</v>
      </c>
      <c r="I394" s="18">
        <f t="shared" si="592"/>
        <v>0</v>
      </c>
      <c r="J394" s="18">
        <f t="shared" si="592"/>
        <v>0</v>
      </c>
      <c r="K394" s="18">
        <f t="shared" si="592"/>
        <v>0</v>
      </c>
      <c r="L394" s="18">
        <f t="shared" si="549"/>
        <v>0</v>
      </c>
      <c r="M394" s="18">
        <f t="shared" si="550"/>
        <v>0</v>
      </c>
      <c r="N394" s="18">
        <f t="shared" si="551"/>
        <v>68921.600000000006</v>
      </c>
      <c r="O394" s="18">
        <f t="shared" si="592"/>
        <v>0</v>
      </c>
      <c r="P394" s="18">
        <f t="shared" si="592"/>
        <v>0</v>
      </c>
      <c r="Q394" s="18">
        <f t="shared" si="592"/>
        <v>0</v>
      </c>
      <c r="R394" s="18">
        <f t="shared" si="533"/>
        <v>0</v>
      </c>
      <c r="S394" s="18">
        <f t="shared" si="534"/>
        <v>0</v>
      </c>
      <c r="T394" s="18">
        <f t="shared" si="535"/>
        <v>68921.600000000006</v>
      </c>
      <c r="U394" s="18">
        <f t="shared" si="592"/>
        <v>0</v>
      </c>
      <c r="V394" s="18">
        <f t="shared" si="537"/>
        <v>0</v>
      </c>
      <c r="W394" s="18">
        <f t="shared" si="538"/>
        <v>0</v>
      </c>
      <c r="X394" s="18">
        <f t="shared" si="539"/>
        <v>68921.600000000006</v>
      </c>
      <c r="Y394" s="18">
        <f t="shared" si="592"/>
        <v>0</v>
      </c>
      <c r="Z394" s="18">
        <f t="shared" si="592"/>
        <v>0</v>
      </c>
      <c r="AA394" s="18">
        <f t="shared" si="592"/>
        <v>0</v>
      </c>
      <c r="AB394" s="18">
        <f t="shared" si="524"/>
        <v>0</v>
      </c>
      <c r="AC394" s="18">
        <f t="shared" si="525"/>
        <v>0</v>
      </c>
      <c r="AD394" s="18">
        <f t="shared" si="526"/>
        <v>68921.600000000006</v>
      </c>
      <c r="AE394" s="18">
        <f t="shared" si="592"/>
        <v>0</v>
      </c>
      <c r="AF394" s="31"/>
      <c r="AG394" s="22"/>
      <c r="AH394" s="2"/>
    </row>
    <row r="395" spans="1:34" x14ac:dyDescent="0.25">
      <c r="A395" s="36" t="s">
        <v>957</v>
      </c>
      <c r="B395" s="32">
        <v>410</v>
      </c>
      <c r="C395" s="36" t="s">
        <v>105</v>
      </c>
      <c r="D395" s="36" t="s">
        <v>5</v>
      </c>
      <c r="E395" s="14" t="s">
        <v>570</v>
      </c>
      <c r="F395" s="18">
        <v>0</v>
      </c>
      <c r="G395" s="18">
        <v>0</v>
      </c>
      <c r="H395" s="18">
        <v>68921.600000000006</v>
      </c>
      <c r="I395" s="18"/>
      <c r="J395" s="18"/>
      <c r="K395" s="18"/>
      <c r="L395" s="18">
        <f t="shared" si="549"/>
        <v>0</v>
      </c>
      <c r="M395" s="18">
        <f t="shared" si="550"/>
        <v>0</v>
      </c>
      <c r="N395" s="18">
        <f t="shared" si="551"/>
        <v>68921.600000000006</v>
      </c>
      <c r="O395" s="18"/>
      <c r="P395" s="18"/>
      <c r="Q395" s="18"/>
      <c r="R395" s="18">
        <f t="shared" si="533"/>
        <v>0</v>
      </c>
      <c r="S395" s="18">
        <f t="shared" si="534"/>
        <v>0</v>
      </c>
      <c r="T395" s="18">
        <f t="shared" si="535"/>
        <v>68921.600000000006</v>
      </c>
      <c r="U395" s="18"/>
      <c r="V395" s="18">
        <f t="shared" si="537"/>
        <v>0</v>
      </c>
      <c r="W395" s="18">
        <f t="shared" si="538"/>
        <v>0</v>
      </c>
      <c r="X395" s="18">
        <f t="shared" si="539"/>
        <v>68921.600000000006</v>
      </c>
      <c r="Y395" s="18"/>
      <c r="Z395" s="18"/>
      <c r="AA395" s="18"/>
      <c r="AB395" s="18">
        <f t="shared" si="524"/>
        <v>0</v>
      </c>
      <c r="AC395" s="18">
        <f t="shared" si="525"/>
        <v>0</v>
      </c>
      <c r="AD395" s="18">
        <f t="shared" si="526"/>
        <v>68921.600000000006</v>
      </c>
      <c r="AE395" s="18"/>
      <c r="AF395" s="31"/>
      <c r="AG395" s="22"/>
      <c r="AH395" s="2"/>
    </row>
    <row r="396" spans="1:34" ht="47.25" x14ac:dyDescent="0.25">
      <c r="A396" s="36" t="s">
        <v>108</v>
      </c>
      <c r="B396" s="32"/>
      <c r="C396" s="36"/>
      <c r="D396" s="36"/>
      <c r="E396" s="14" t="s">
        <v>669</v>
      </c>
      <c r="F396" s="18">
        <f t="shared" ref="F396:K398" si="593">F397</f>
        <v>167337.4</v>
      </c>
      <c r="G396" s="18">
        <f t="shared" si="593"/>
        <v>102061.5</v>
      </c>
      <c r="H396" s="18">
        <f t="shared" si="593"/>
        <v>0</v>
      </c>
      <c r="I396" s="18">
        <f t="shared" si="593"/>
        <v>0</v>
      </c>
      <c r="J396" s="18">
        <f t="shared" si="593"/>
        <v>0</v>
      </c>
      <c r="K396" s="18">
        <f t="shared" si="593"/>
        <v>0</v>
      </c>
      <c r="L396" s="18">
        <f t="shared" si="549"/>
        <v>167337.4</v>
      </c>
      <c r="M396" s="18">
        <f t="shared" si="550"/>
        <v>102061.5</v>
      </c>
      <c r="N396" s="18">
        <f t="shared" si="551"/>
        <v>0</v>
      </c>
      <c r="O396" s="18">
        <f t="shared" ref="O396:Q398" si="594">O397</f>
        <v>0</v>
      </c>
      <c r="P396" s="18">
        <f t="shared" si="594"/>
        <v>0</v>
      </c>
      <c r="Q396" s="18">
        <f t="shared" si="594"/>
        <v>0</v>
      </c>
      <c r="R396" s="18">
        <f t="shared" si="533"/>
        <v>167337.4</v>
      </c>
      <c r="S396" s="18">
        <f t="shared" si="534"/>
        <v>102061.5</v>
      </c>
      <c r="T396" s="18">
        <f t="shared" si="535"/>
        <v>0</v>
      </c>
      <c r="U396" s="18">
        <f t="shared" ref="U396:AE398" si="595">U397</f>
        <v>0</v>
      </c>
      <c r="V396" s="18">
        <f t="shared" si="537"/>
        <v>167337.4</v>
      </c>
      <c r="W396" s="18">
        <f t="shared" si="538"/>
        <v>102061.5</v>
      </c>
      <c r="X396" s="18">
        <f t="shared" si="539"/>
        <v>0</v>
      </c>
      <c r="Y396" s="18">
        <f t="shared" si="595"/>
        <v>0</v>
      </c>
      <c r="Z396" s="18">
        <f t="shared" si="595"/>
        <v>0</v>
      </c>
      <c r="AA396" s="18">
        <f t="shared" si="595"/>
        <v>0</v>
      </c>
      <c r="AB396" s="18">
        <f t="shared" si="524"/>
        <v>167337.4</v>
      </c>
      <c r="AC396" s="18">
        <f t="shared" si="525"/>
        <v>102061.5</v>
      </c>
      <c r="AD396" s="18">
        <f t="shared" si="526"/>
        <v>0</v>
      </c>
      <c r="AE396" s="18">
        <f t="shared" si="595"/>
        <v>0</v>
      </c>
      <c r="AF396" s="31"/>
      <c r="AG396" s="22"/>
      <c r="AH396" s="2"/>
    </row>
    <row r="397" spans="1:34" ht="47.25" x14ac:dyDescent="0.25">
      <c r="A397" s="36" t="s">
        <v>108</v>
      </c>
      <c r="B397" s="32">
        <v>400</v>
      </c>
      <c r="C397" s="36"/>
      <c r="D397" s="36"/>
      <c r="E397" s="14" t="s">
        <v>580</v>
      </c>
      <c r="F397" s="18">
        <f t="shared" si="593"/>
        <v>167337.4</v>
      </c>
      <c r="G397" s="18">
        <f t="shared" si="593"/>
        <v>102061.5</v>
      </c>
      <c r="H397" s="18">
        <f t="shared" si="593"/>
        <v>0</v>
      </c>
      <c r="I397" s="18">
        <f t="shared" si="593"/>
        <v>0</v>
      </c>
      <c r="J397" s="18">
        <f t="shared" si="593"/>
        <v>0</v>
      </c>
      <c r="K397" s="18">
        <f t="shared" si="593"/>
        <v>0</v>
      </c>
      <c r="L397" s="18">
        <f t="shared" si="549"/>
        <v>167337.4</v>
      </c>
      <c r="M397" s="18">
        <f t="shared" si="550"/>
        <v>102061.5</v>
      </c>
      <c r="N397" s="18">
        <f t="shared" si="551"/>
        <v>0</v>
      </c>
      <c r="O397" s="18">
        <f t="shared" si="594"/>
        <v>0</v>
      </c>
      <c r="P397" s="18">
        <f t="shared" si="594"/>
        <v>0</v>
      </c>
      <c r="Q397" s="18">
        <f t="shared" si="594"/>
        <v>0</v>
      </c>
      <c r="R397" s="18">
        <f t="shared" si="533"/>
        <v>167337.4</v>
      </c>
      <c r="S397" s="18">
        <f t="shared" si="534"/>
        <v>102061.5</v>
      </c>
      <c r="T397" s="18">
        <f t="shared" si="535"/>
        <v>0</v>
      </c>
      <c r="U397" s="18">
        <f t="shared" si="595"/>
        <v>0</v>
      </c>
      <c r="V397" s="18">
        <f t="shared" si="537"/>
        <v>167337.4</v>
      </c>
      <c r="W397" s="18">
        <f t="shared" si="538"/>
        <v>102061.5</v>
      </c>
      <c r="X397" s="18">
        <f t="shared" si="539"/>
        <v>0</v>
      </c>
      <c r="Y397" s="18">
        <f t="shared" si="595"/>
        <v>0</v>
      </c>
      <c r="Z397" s="18">
        <f t="shared" si="595"/>
        <v>0</v>
      </c>
      <c r="AA397" s="18">
        <f t="shared" si="595"/>
        <v>0</v>
      </c>
      <c r="AB397" s="18">
        <f t="shared" si="524"/>
        <v>167337.4</v>
      </c>
      <c r="AC397" s="18">
        <f t="shared" si="525"/>
        <v>102061.5</v>
      </c>
      <c r="AD397" s="18">
        <f t="shared" si="526"/>
        <v>0</v>
      </c>
      <c r="AE397" s="18">
        <f t="shared" si="595"/>
        <v>0</v>
      </c>
      <c r="AF397" s="31"/>
      <c r="AG397" s="22"/>
      <c r="AH397" s="2"/>
    </row>
    <row r="398" spans="1:34" x14ac:dyDescent="0.25">
      <c r="A398" s="36" t="s">
        <v>108</v>
      </c>
      <c r="B398" s="32">
        <v>410</v>
      </c>
      <c r="C398" s="36"/>
      <c r="D398" s="36"/>
      <c r="E398" s="14" t="s">
        <v>593</v>
      </c>
      <c r="F398" s="18">
        <f t="shared" si="593"/>
        <v>167337.4</v>
      </c>
      <c r="G398" s="18">
        <f t="shared" si="593"/>
        <v>102061.5</v>
      </c>
      <c r="H398" s="18">
        <f t="shared" si="593"/>
        <v>0</v>
      </c>
      <c r="I398" s="18">
        <f t="shared" si="593"/>
        <v>0</v>
      </c>
      <c r="J398" s="18">
        <f t="shared" si="593"/>
        <v>0</v>
      </c>
      <c r="K398" s="18">
        <f t="shared" si="593"/>
        <v>0</v>
      </c>
      <c r="L398" s="18">
        <f t="shared" si="549"/>
        <v>167337.4</v>
      </c>
      <c r="M398" s="18">
        <f t="shared" si="550"/>
        <v>102061.5</v>
      </c>
      <c r="N398" s="18">
        <f t="shared" si="551"/>
        <v>0</v>
      </c>
      <c r="O398" s="18">
        <f t="shared" si="594"/>
        <v>0</v>
      </c>
      <c r="P398" s="18">
        <f t="shared" si="594"/>
        <v>0</v>
      </c>
      <c r="Q398" s="18">
        <f t="shared" si="594"/>
        <v>0</v>
      </c>
      <c r="R398" s="18">
        <f t="shared" si="533"/>
        <v>167337.4</v>
      </c>
      <c r="S398" s="18">
        <f t="shared" si="534"/>
        <v>102061.5</v>
      </c>
      <c r="T398" s="18">
        <f t="shared" si="535"/>
        <v>0</v>
      </c>
      <c r="U398" s="18">
        <f t="shared" si="595"/>
        <v>0</v>
      </c>
      <c r="V398" s="18">
        <f t="shared" si="537"/>
        <v>167337.4</v>
      </c>
      <c r="W398" s="18">
        <f t="shared" si="538"/>
        <v>102061.5</v>
      </c>
      <c r="X398" s="18">
        <f t="shared" si="539"/>
        <v>0</v>
      </c>
      <c r="Y398" s="18">
        <f t="shared" si="595"/>
        <v>0</v>
      </c>
      <c r="Z398" s="18">
        <f t="shared" si="595"/>
        <v>0</v>
      </c>
      <c r="AA398" s="18">
        <f t="shared" si="595"/>
        <v>0</v>
      </c>
      <c r="AB398" s="18">
        <f t="shared" si="524"/>
        <v>167337.4</v>
      </c>
      <c r="AC398" s="18">
        <f t="shared" si="525"/>
        <v>102061.5</v>
      </c>
      <c r="AD398" s="18">
        <f t="shared" si="526"/>
        <v>0</v>
      </c>
      <c r="AE398" s="18">
        <f t="shared" si="595"/>
        <v>0</v>
      </c>
      <c r="AF398" s="31"/>
      <c r="AG398" s="22"/>
      <c r="AH398" s="2"/>
    </row>
    <row r="399" spans="1:34" x14ac:dyDescent="0.25">
      <c r="A399" s="36" t="s">
        <v>108</v>
      </c>
      <c r="B399" s="32">
        <v>410</v>
      </c>
      <c r="C399" s="36" t="s">
        <v>105</v>
      </c>
      <c r="D399" s="36" t="s">
        <v>5</v>
      </c>
      <c r="E399" s="14" t="s">
        <v>570</v>
      </c>
      <c r="F399" s="18">
        <v>167337.4</v>
      </c>
      <c r="G399" s="18">
        <v>102061.5</v>
      </c>
      <c r="H399" s="18">
        <v>0</v>
      </c>
      <c r="I399" s="18"/>
      <c r="J399" s="18"/>
      <c r="K399" s="18"/>
      <c r="L399" s="18">
        <f t="shared" si="549"/>
        <v>167337.4</v>
      </c>
      <c r="M399" s="18">
        <f t="shared" si="550"/>
        <v>102061.5</v>
      </c>
      <c r="N399" s="18">
        <f t="shared" si="551"/>
        <v>0</v>
      </c>
      <c r="O399" s="18"/>
      <c r="P399" s="18"/>
      <c r="Q399" s="18"/>
      <c r="R399" s="18">
        <f t="shared" si="533"/>
        <v>167337.4</v>
      </c>
      <c r="S399" s="18">
        <f t="shared" si="534"/>
        <v>102061.5</v>
      </c>
      <c r="T399" s="18">
        <f t="shared" si="535"/>
        <v>0</v>
      </c>
      <c r="U399" s="18"/>
      <c r="V399" s="18">
        <f t="shared" si="537"/>
        <v>167337.4</v>
      </c>
      <c r="W399" s="18">
        <f t="shared" si="538"/>
        <v>102061.5</v>
      </c>
      <c r="X399" s="18">
        <f t="shared" si="539"/>
        <v>0</v>
      </c>
      <c r="Y399" s="18"/>
      <c r="Z399" s="18"/>
      <c r="AA399" s="18"/>
      <c r="AB399" s="18">
        <f t="shared" si="524"/>
        <v>167337.4</v>
      </c>
      <c r="AC399" s="18">
        <f t="shared" si="525"/>
        <v>102061.5</v>
      </c>
      <c r="AD399" s="18">
        <f t="shared" si="526"/>
        <v>0</v>
      </c>
      <c r="AE399" s="18"/>
      <c r="AF399" s="31"/>
      <c r="AG399" s="22"/>
      <c r="AH399" s="2"/>
    </row>
    <row r="400" spans="1:34" ht="47.25" x14ac:dyDescent="0.25">
      <c r="A400" s="36" t="s">
        <v>575</v>
      </c>
      <c r="B400" s="32"/>
      <c r="C400" s="36"/>
      <c r="D400" s="36"/>
      <c r="E400" s="14" t="s">
        <v>1267</v>
      </c>
      <c r="F400" s="18">
        <f t="shared" ref="F400:K402" si="596">F401</f>
        <v>13800</v>
      </c>
      <c r="G400" s="18">
        <f t="shared" si="596"/>
        <v>103756.6</v>
      </c>
      <c r="H400" s="18">
        <f t="shared" si="596"/>
        <v>90000</v>
      </c>
      <c r="I400" s="18">
        <f t="shared" si="596"/>
        <v>-565.25599999999997</v>
      </c>
      <c r="J400" s="18">
        <f t="shared" si="596"/>
        <v>0</v>
      </c>
      <c r="K400" s="18">
        <f t="shared" si="596"/>
        <v>0</v>
      </c>
      <c r="L400" s="18">
        <f t="shared" si="549"/>
        <v>13234.744000000001</v>
      </c>
      <c r="M400" s="18">
        <f t="shared" si="550"/>
        <v>103756.6</v>
      </c>
      <c r="N400" s="18">
        <f t="shared" si="551"/>
        <v>90000</v>
      </c>
      <c r="O400" s="18">
        <f t="shared" ref="O400:Q402" si="597">O401</f>
        <v>0</v>
      </c>
      <c r="P400" s="18">
        <f t="shared" si="597"/>
        <v>0</v>
      </c>
      <c r="Q400" s="18">
        <f t="shared" si="597"/>
        <v>0</v>
      </c>
      <c r="R400" s="18">
        <f t="shared" si="533"/>
        <v>13234.744000000001</v>
      </c>
      <c r="S400" s="18">
        <f t="shared" si="534"/>
        <v>103756.6</v>
      </c>
      <c r="T400" s="18">
        <f t="shared" si="535"/>
        <v>90000</v>
      </c>
      <c r="U400" s="18">
        <f t="shared" ref="U400:AE402" si="598">U401</f>
        <v>0</v>
      </c>
      <c r="V400" s="18">
        <f t="shared" si="537"/>
        <v>13234.744000000001</v>
      </c>
      <c r="W400" s="18">
        <f t="shared" si="538"/>
        <v>103756.6</v>
      </c>
      <c r="X400" s="18">
        <f t="shared" si="539"/>
        <v>90000</v>
      </c>
      <c r="Y400" s="18">
        <f t="shared" si="598"/>
        <v>0</v>
      </c>
      <c r="Z400" s="18">
        <f t="shared" si="598"/>
        <v>0</v>
      </c>
      <c r="AA400" s="18">
        <f t="shared" si="598"/>
        <v>0</v>
      </c>
      <c r="AB400" s="18">
        <f t="shared" ref="AB400:AB463" si="599">V400+Y400</f>
        <v>13234.744000000001</v>
      </c>
      <c r="AC400" s="18">
        <f t="shared" ref="AC400:AC463" si="600">W400+Z400</f>
        <v>103756.6</v>
      </c>
      <c r="AD400" s="18">
        <f t="shared" ref="AD400:AD463" si="601">X400+AA400</f>
        <v>90000</v>
      </c>
      <c r="AE400" s="18">
        <f t="shared" si="598"/>
        <v>0</v>
      </c>
      <c r="AF400" s="31"/>
      <c r="AG400" s="22"/>
      <c r="AH400" s="2"/>
    </row>
    <row r="401" spans="1:34" ht="47.25" x14ac:dyDescent="0.25">
      <c r="A401" s="36" t="s">
        <v>575</v>
      </c>
      <c r="B401" s="32">
        <v>400</v>
      </c>
      <c r="C401" s="36"/>
      <c r="D401" s="36"/>
      <c r="E401" s="14" t="s">
        <v>580</v>
      </c>
      <c r="F401" s="18">
        <f t="shared" si="596"/>
        <v>13800</v>
      </c>
      <c r="G401" s="18">
        <f t="shared" si="596"/>
        <v>103756.6</v>
      </c>
      <c r="H401" s="18">
        <f t="shared" si="596"/>
        <v>90000</v>
      </c>
      <c r="I401" s="18">
        <f t="shared" si="596"/>
        <v>-565.25599999999997</v>
      </c>
      <c r="J401" s="18">
        <f t="shared" si="596"/>
        <v>0</v>
      </c>
      <c r="K401" s="18">
        <f t="shared" si="596"/>
        <v>0</v>
      </c>
      <c r="L401" s="18">
        <f t="shared" si="549"/>
        <v>13234.744000000001</v>
      </c>
      <c r="M401" s="18">
        <f t="shared" si="550"/>
        <v>103756.6</v>
      </c>
      <c r="N401" s="18">
        <f t="shared" si="551"/>
        <v>90000</v>
      </c>
      <c r="O401" s="18">
        <f t="shared" si="597"/>
        <v>0</v>
      </c>
      <c r="P401" s="18">
        <f t="shared" si="597"/>
        <v>0</v>
      </c>
      <c r="Q401" s="18">
        <f t="shared" si="597"/>
        <v>0</v>
      </c>
      <c r="R401" s="18">
        <f t="shared" si="533"/>
        <v>13234.744000000001</v>
      </c>
      <c r="S401" s="18">
        <f t="shared" si="534"/>
        <v>103756.6</v>
      </c>
      <c r="T401" s="18">
        <f t="shared" si="535"/>
        <v>90000</v>
      </c>
      <c r="U401" s="18">
        <f t="shared" si="598"/>
        <v>0</v>
      </c>
      <c r="V401" s="18">
        <f t="shared" si="537"/>
        <v>13234.744000000001</v>
      </c>
      <c r="W401" s="18">
        <f t="shared" si="538"/>
        <v>103756.6</v>
      </c>
      <c r="X401" s="18">
        <f t="shared" si="539"/>
        <v>90000</v>
      </c>
      <c r="Y401" s="18">
        <f t="shared" si="598"/>
        <v>0</v>
      </c>
      <c r="Z401" s="18">
        <f t="shared" si="598"/>
        <v>0</v>
      </c>
      <c r="AA401" s="18">
        <f t="shared" si="598"/>
        <v>0</v>
      </c>
      <c r="AB401" s="18">
        <f t="shared" si="599"/>
        <v>13234.744000000001</v>
      </c>
      <c r="AC401" s="18">
        <f t="shared" si="600"/>
        <v>103756.6</v>
      </c>
      <c r="AD401" s="18">
        <f t="shared" si="601"/>
        <v>90000</v>
      </c>
      <c r="AE401" s="18">
        <f t="shared" si="598"/>
        <v>0</v>
      </c>
      <c r="AF401" s="31"/>
      <c r="AG401" s="22"/>
      <c r="AH401" s="2"/>
    </row>
    <row r="402" spans="1:34" x14ac:dyDescent="0.25">
      <c r="A402" s="36" t="s">
        <v>575</v>
      </c>
      <c r="B402" s="32">
        <v>410</v>
      </c>
      <c r="C402" s="36"/>
      <c r="D402" s="36"/>
      <c r="E402" s="14" t="s">
        <v>593</v>
      </c>
      <c r="F402" s="18">
        <f t="shared" si="596"/>
        <v>13800</v>
      </c>
      <c r="G402" s="18">
        <f t="shared" si="596"/>
        <v>103756.6</v>
      </c>
      <c r="H402" s="18">
        <f t="shared" si="596"/>
        <v>90000</v>
      </c>
      <c r="I402" s="18">
        <f t="shared" si="596"/>
        <v>-565.25599999999997</v>
      </c>
      <c r="J402" s="18">
        <f t="shared" si="596"/>
        <v>0</v>
      </c>
      <c r="K402" s="18">
        <f t="shared" si="596"/>
        <v>0</v>
      </c>
      <c r="L402" s="18">
        <f t="shared" si="549"/>
        <v>13234.744000000001</v>
      </c>
      <c r="M402" s="18">
        <f t="shared" si="550"/>
        <v>103756.6</v>
      </c>
      <c r="N402" s="18">
        <f t="shared" si="551"/>
        <v>90000</v>
      </c>
      <c r="O402" s="18">
        <f t="shared" si="597"/>
        <v>0</v>
      </c>
      <c r="P402" s="18">
        <f t="shared" si="597"/>
        <v>0</v>
      </c>
      <c r="Q402" s="18">
        <f t="shared" si="597"/>
        <v>0</v>
      </c>
      <c r="R402" s="18">
        <f t="shared" si="533"/>
        <v>13234.744000000001</v>
      </c>
      <c r="S402" s="18">
        <f t="shared" si="534"/>
        <v>103756.6</v>
      </c>
      <c r="T402" s="18">
        <f t="shared" si="535"/>
        <v>90000</v>
      </c>
      <c r="U402" s="18">
        <f t="shared" si="598"/>
        <v>0</v>
      </c>
      <c r="V402" s="18">
        <f t="shared" si="537"/>
        <v>13234.744000000001</v>
      </c>
      <c r="W402" s="18">
        <f t="shared" si="538"/>
        <v>103756.6</v>
      </c>
      <c r="X402" s="18">
        <f t="shared" si="539"/>
        <v>90000</v>
      </c>
      <c r="Y402" s="18">
        <f t="shared" si="598"/>
        <v>0</v>
      </c>
      <c r="Z402" s="18">
        <f t="shared" si="598"/>
        <v>0</v>
      </c>
      <c r="AA402" s="18">
        <f t="shared" si="598"/>
        <v>0</v>
      </c>
      <c r="AB402" s="18">
        <f t="shared" si="599"/>
        <v>13234.744000000001</v>
      </c>
      <c r="AC402" s="18">
        <f t="shared" si="600"/>
        <v>103756.6</v>
      </c>
      <c r="AD402" s="18">
        <f t="shared" si="601"/>
        <v>90000</v>
      </c>
      <c r="AE402" s="18">
        <f t="shared" si="598"/>
        <v>0</v>
      </c>
      <c r="AF402" s="31"/>
      <c r="AG402" s="22"/>
      <c r="AH402" s="2"/>
    </row>
    <row r="403" spans="1:34" x14ac:dyDescent="0.25">
      <c r="A403" s="36" t="s">
        <v>575</v>
      </c>
      <c r="B403" s="32">
        <v>410</v>
      </c>
      <c r="C403" s="36" t="s">
        <v>105</v>
      </c>
      <c r="D403" s="36" t="s">
        <v>5</v>
      </c>
      <c r="E403" s="14" t="s">
        <v>570</v>
      </c>
      <c r="F403" s="18">
        <v>13800</v>
      </c>
      <c r="G403" s="18">
        <v>103756.6</v>
      </c>
      <c r="H403" s="18">
        <v>90000</v>
      </c>
      <c r="I403" s="18">
        <v>-565.25599999999997</v>
      </c>
      <c r="J403" s="18"/>
      <c r="K403" s="18"/>
      <c r="L403" s="18">
        <f t="shared" si="549"/>
        <v>13234.744000000001</v>
      </c>
      <c r="M403" s="18">
        <f t="shared" si="550"/>
        <v>103756.6</v>
      </c>
      <c r="N403" s="18">
        <f t="shared" si="551"/>
        <v>90000</v>
      </c>
      <c r="O403" s="18"/>
      <c r="P403" s="18"/>
      <c r="Q403" s="18"/>
      <c r="R403" s="18">
        <f t="shared" si="533"/>
        <v>13234.744000000001</v>
      </c>
      <c r="S403" s="18">
        <f t="shared" si="534"/>
        <v>103756.6</v>
      </c>
      <c r="T403" s="18">
        <f t="shared" si="535"/>
        <v>90000</v>
      </c>
      <c r="U403" s="18"/>
      <c r="V403" s="18">
        <f t="shared" si="537"/>
        <v>13234.744000000001</v>
      </c>
      <c r="W403" s="18">
        <f t="shared" si="538"/>
        <v>103756.6</v>
      </c>
      <c r="X403" s="18">
        <f t="shared" si="539"/>
        <v>90000</v>
      </c>
      <c r="Y403" s="18"/>
      <c r="Z403" s="18"/>
      <c r="AA403" s="18"/>
      <c r="AB403" s="18">
        <f t="shared" si="599"/>
        <v>13234.744000000001</v>
      </c>
      <c r="AC403" s="18">
        <f t="shared" si="600"/>
        <v>103756.6</v>
      </c>
      <c r="AD403" s="18">
        <f t="shared" si="601"/>
        <v>90000</v>
      </c>
      <c r="AE403" s="18"/>
      <c r="AF403" s="31"/>
      <c r="AG403" s="22" t="s">
        <v>1298</v>
      </c>
      <c r="AH403" s="2"/>
    </row>
    <row r="404" spans="1:34" ht="63" x14ac:dyDescent="0.25">
      <c r="A404" s="36" t="s">
        <v>116</v>
      </c>
      <c r="B404" s="32"/>
      <c r="C404" s="36"/>
      <c r="D404" s="36"/>
      <c r="E404" s="14" t="s">
        <v>1070</v>
      </c>
      <c r="F404" s="18">
        <f t="shared" ref="F404:K404" si="602">F405+F411+F418</f>
        <v>26545.800000000003</v>
      </c>
      <c r="G404" s="18">
        <f t="shared" si="602"/>
        <v>75522.100000000006</v>
      </c>
      <c r="H404" s="18">
        <f t="shared" si="602"/>
        <v>113163.2</v>
      </c>
      <c r="I404" s="18">
        <f t="shared" si="602"/>
        <v>0</v>
      </c>
      <c r="J404" s="18">
        <f t="shared" si="602"/>
        <v>0</v>
      </c>
      <c r="K404" s="18">
        <f t="shared" si="602"/>
        <v>0</v>
      </c>
      <c r="L404" s="18">
        <f t="shared" si="549"/>
        <v>26545.800000000003</v>
      </c>
      <c r="M404" s="18">
        <f t="shared" si="550"/>
        <v>75522.100000000006</v>
      </c>
      <c r="N404" s="18">
        <f t="shared" si="551"/>
        <v>113163.2</v>
      </c>
      <c r="O404" s="18">
        <f t="shared" ref="O404:Q404" si="603">O405+O411+O418</f>
        <v>12812.7</v>
      </c>
      <c r="P404" s="18">
        <f t="shared" si="603"/>
        <v>0</v>
      </c>
      <c r="Q404" s="18">
        <f t="shared" si="603"/>
        <v>0</v>
      </c>
      <c r="R404" s="18">
        <f t="shared" si="533"/>
        <v>39358.5</v>
      </c>
      <c r="S404" s="18">
        <f t="shared" si="534"/>
        <v>75522.100000000006</v>
      </c>
      <c r="T404" s="18">
        <f t="shared" si="535"/>
        <v>113163.2</v>
      </c>
      <c r="U404" s="18">
        <f t="shared" ref="U404:AE404" si="604">U405+U411+U418</f>
        <v>-9.3000000000000007</v>
      </c>
      <c r="V404" s="18">
        <f t="shared" si="537"/>
        <v>39349.199999999997</v>
      </c>
      <c r="W404" s="18">
        <f t="shared" si="538"/>
        <v>75522.100000000006</v>
      </c>
      <c r="X404" s="18">
        <f t="shared" si="539"/>
        <v>113163.2</v>
      </c>
      <c r="Y404" s="18">
        <f t="shared" ref="Y404:AA404" si="605">Y405+Y411+Y418</f>
        <v>0</v>
      </c>
      <c r="Z404" s="18">
        <f t="shared" si="605"/>
        <v>0</v>
      </c>
      <c r="AA404" s="18">
        <f t="shared" si="605"/>
        <v>0</v>
      </c>
      <c r="AB404" s="18">
        <f t="shared" si="599"/>
        <v>39349.199999999997</v>
      </c>
      <c r="AC404" s="18">
        <f t="shared" si="600"/>
        <v>75522.100000000006</v>
      </c>
      <c r="AD404" s="18">
        <f t="shared" si="601"/>
        <v>113163.2</v>
      </c>
      <c r="AE404" s="18">
        <f t="shared" si="604"/>
        <v>0</v>
      </c>
      <c r="AF404" s="31"/>
      <c r="AG404" s="22"/>
      <c r="AH404" s="2"/>
    </row>
    <row r="405" spans="1:34" ht="47.25" x14ac:dyDescent="0.25">
      <c r="A405" s="36" t="s">
        <v>113</v>
      </c>
      <c r="B405" s="32"/>
      <c r="C405" s="36"/>
      <c r="D405" s="36"/>
      <c r="E405" s="14" t="s">
        <v>656</v>
      </c>
      <c r="F405" s="18">
        <f t="shared" ref="F405:K405" si="606">F406</f>
        <v>733.4</v>
      </c>
      <c r="G405" s="18">
        <f t="shared" si="606"/>
        <v>733.4</v>
      </c>
      <c r="H405" s="18">
        <f t="shared" si="606"/>
        <v>733.4</v>
      </c>
      <c r="I405" s="18">
        <f t="shared" si="606"/>
        <v>0</v>
      </c>
      <c r="J405" s="18">
        <f t="shared" si="606"/>
        <v>0</v>
      </c>
      <c r="K405" s="18">
        <f t="shared" si="606"/>
        <v>0</v>
      </c>
      <c r="L405" s="18">
        <f t="shared" si="549"/>
        <v>733.4</v>
      </c>
      <c r="M405" s="18">
        <f t="shared" si="550"/>
        <v>733.4</v>
      </c>
      <c r="N405" s="18">
        <f t="shared" si="551"/>
        <v>733.4</v>
      </c>
      <c r="O405" s="18">
        <f t="shared" ref="O405:Q405" si="607">O406</f>
        <v>0</v>
      </c>
      <c r="P405" s="18">
        <f t="shared" si="607"/>
        <v>0</v>
      </c>
      <c r="Q405" s="18">
        <f t="shared" si="607"/>
        <v>0</v>
      </c>
      <c r="R405" s="18">
        <f t="shared" ref="R405:R468" si="608">L405+O405</f>
        <v>733.4</v>
      </c>
      <c r="S405" s="18">
        <f t="shared" ref="S405:S468" si="609">M405+P405</f>
        <v>733.4</v>
      </c>
      <c r="T405" s="18">
        <f t="shared" ref="T405:T468" si="610">N405+Q405</f>
        <v>733.4</v>
      </c>
      <c r="U405" s="18">
        <f t="shared" ref="U405:AE405" si="611">U406</f>
        <v>0</v>
      </c>
      <c r="V405" s="18">
        <f t="shared" ref="V405:V468" si="612">R405+U405</f>
        <v>733.4</v>
      </c>
      <c r="W405" s="18">
        <f t="shared" ref="W405:W468" si="613">S405</f>
        <v>733.4</v>
      </c>
      <c r="X405" s="18">
        <f t="shared" ref="X405:X468" si="614">T405</f>
        <v>733.4</v>
      </c>
      <c r="Y405" s="18">
        <f t="shared" si="611"/>
        <v>0</v>
      </c>
      <c r="Z405" s="18">
        <f t="shared" si="611"/>
        <v>0</v>
      </c>
      <c r="AA405" s="18">
        <f t="shared" si="611"/>
        <v>0</v>
      </c>
      <c r="AB405" s="18">
        <f t="shared" si="599"/>
        <v>733.4</v>
      </c>
      <c r="AC405" s="18">
        <f t="shared" si="600"/>
        <v>733.4</v>
      </c>
      <c r="AD405" s="18">
        <f t="shared" si="601"/>
        <v>733.4</v>
      </c>
      <c r="AE405" s="18">
        <f t="shared" si="611"/>
        <v>0</v>
      </c>
      <c r="AF405" s="31"/>
      <c r="AG405" s="22"/>
      <c r="AH405" s="2"/>
    </row>
    <row r="406" spans="1:34" ht="47.25" x14ac:dyDescent="0.25">
      <c r="A406" s="36" t="s">
        <v>113</v>
      </c>
      <c r="B406" s="32">
        <v>600</v>
      </c>
      <c r="C406" s="36"/>
      <c r="D406" s="36"/>
      <c r="E406" s="14" t="s">
        <v>581</v>
      </c>
      <c r="F406" s="18">
        <f t="shared" ref="F406:K406" si="615">F407+F409</f>
        <v>733.4</v>
      </c>
      <c r="G406" s="18">
        <f t="shared" si="615"/>
        <v>733.4</v>
      </c>
      <c r="H406" s="18">
        <f t="shared" si="615"/>
        <v>733.4</v>
      </c>
      <c r="I406" s="18">
        <f t="shared" si="615"/>
        <v>0</v>
      </c>
      <c r="J406" s="18">
        <f t="shared" si="615"/>
        <v>0</v>
      </c>
      <c r="K406" s="18">
        <f t="shared" si="615"/>
        <v>0</v>
      </c>
      <c r="L406" s="18">
        <f t="shared" si="549"/>
        <v>733.4</v>
      </c>
      <c r="M406" s="18">
        <f t="shared" si="550"/>
        <v>733.4</v>
      </c>
      <c r="N406" s="18">
        <f t="shared" si="551"/>
        <v>733.4</v>
      </c>
      <c r="O406" s="18">
        <f t="shared" ref="O406:Q406" si="616">O407+O409</f>
        <v>0</v>
      </c>
      <c r="P406" s="18">
        <f t="shared" si="616"/>
        <v>0</v>
      </c>
      <c r="Q406" s="18">
        <f t="shared" si="616"/>
        <v>0</v>
      </c>
      <c r="R406" s="18">
        <f t="shared" si="608"/>
        <v>733.4</v>
      </c>
      <c r="S406" s="18">
        <f t="shared" si="609"/>
        <v>733.4</v>
      </c>
      <c r="T406" s="18">
        <f t="shared" si="610"/>
        <v>733.4</v>
      </c>
      <c r="U406" s="18">
        <f t="shared" ref="U406:AE406" si="617">U407+U409</f>
        <v>0</v>
      </c>
      <c r="V406" s="18">
        <f t="shared" si="612"/>
        <v>733.4</v>
      </c>
      <c r="W406" s="18">
        <f t="shared" si="613"/>
        <v>733.4</v>
      </c>
      <c r="X406" s="18">
        <f t="shared" si="614"/>
        <v>733.4</v>
      </c>
      <c r="Y406" s="18">
        <f t="shared" ref="Y406:AA406" si="618">Y407+Y409</f>
        <v>0</v>
      </c>
      <c r="Z406" s="18">
        <f t="shared" si="618"/>
        <v>0</v>
      </c>
      <c r="AA406" s="18">
        <f t="shared" si="618"/>
        <v>0</v>
      </c>
      <c r="AB406" s="18">
        <f t="shared" si="599"/>
        <v>733.4</v>
      </c>
      <c r="AC406" s="18">
        <f t="shared" si="600"/>
        <v>733.4</v>
      </c>
      <c r="AD406" s="18">
        <f t="shared" si="601"/>
        <v>733.4</v>
      </c>
      <c r="AE406" s="18">
        <f t="shared" si="617"/>
        <v>0</v>
      </c>
      <c r="AF406" s="31"/>
      <c r="AG406" s="22"/>
      <c r="AH406" s="2"/>
    </row>
    <row r="407" spans="1:34" x14ac:dyDescent="0.25">
      <c r="A407" s="36" t="s">
        <v>113</v>
      </c>
      <c r="B407" s="32">
        <v>610</v>
      </c>
      <c r="C407" s="36"/>
      <c r="D407" s="36"/>
      <c r="E407" s="14" t="s">
        <v>595</v>
      </c>
      <c r="F407" s="18">
        <f t="shared" ref="F407:K407" si="619">F408</f>
        <v>186.1</v>
      </c>
      <c r="G407" s="18">
        <f t="shared" si="619"/>
        <v>186.1</v>
      </c>
      <c r="H407" s="18">
        <f t="shared" si="619"/>
        <v>186.1</v>
      </c>
      <c r="I407" s="18">
        <f t="shared" si="619"/>
        <v>0</v>
      </c>
      <c r="J407" s="18">
        <f t="shared" si="619"/>
        <v>0</v>
      </c>
      <c r="K407" s="18">
        <f t="shared" si="619"/>
        <v>0</v>
      </c>
      <c r="L407" s="18">
        <f t="shared" si="549"/>
        <v>186.1</v>
      </c>
      <c r="M407" s="18">
        <f t="shared" si="550"/>
        <v>186.1</v>
      </c>
      <c r="N407" s="18">
        <f t="shared" si="551"/>
        <v>186.1</v>
      </c>
      <c r="O407" s="18">
        <f t="shared" ref="O407:Q407" si="620">O408</f>
        <v>0</v>
      </c>
      <c r="P407" s="18">
        <f t="shared" si="620"/>
        <v>0</v>
      </c>
      <c r="Q407" s="18">
        <f t="shared" si="620"/>
        <v>0</v>
      </c>
      <c r="R407" s="18">
        <f t="shared" si="608"/>
        <v>186.1</v>
      </c>
      <c r="S407" s="18">
        <f t="shared" si="609"/>
        <v>186.1</v>
      </c>
      <c r="T407" s="18">
        <f t="shared" si="610"/>
        <v>186.1</v>
      </c>
      <c r="U407" s="18">
        <f t="shared" ref="U407:AE407" si="621">U408</f>
        <v>0</v>
      </c>
      <c r="V407" s="18">
        <f t="shared" si="612"/>
        <v>186.1</v>
      </c>
      <c r="W407" s="18">
        <f t="shared" si="613"/>
        <v>186.1</v>
      </c>
      <c r="X407" s="18">
        <f t="shared" si="614"/>
        <v>186.1</v>
      </c>
      <c r="Y407" s="18">
        <f t="shared" si="621"/>
        <v>0</v>
      </c>
      <c r="Z407" s="18">
        <f t="shared" si="621"/>
        <v>0</v>
      </c>
      <c r="AA407" s="18">
        <f t="shared" si="621"/>
        <v>0</v>
      </c>
      <c r="AB407" s="18">
        <f t="shared" si="599"/>
        <v>186.1</v>
      </c>
      <c r="AC407" s="18">
        <f t="shared" si="600"/>
        <v>186.1</v>
      </c>
      <c r="AD407" s="18">
        <f t="shared" si="601"/>
        <v>186.1</v>
      </c>
      <c r="AE407" s="18">
        <f t="shared" si="621"/>
        <v>0</v>
      </c>
      <c r="AF407" s="31"/>
      <c r="AG407" s="22"/>
      <c r="AH407" s="2"/>
    </row>
    <row r="408" spans="1:34" x14ac:dyDescent="0.25">
      <c r="A408" s="36" t="s">
        <v>113</v>
      </c>
      <c r="B408" s="32">
        <v>610</v>
      </c>
      <c r="C408" s="36" t="s">
        <v>105</v>
      </c>
      <c r="D408" s="36" t="s">
        <v>5</v>
      </c>
      <c r="E408" s="14" t="s">
        <v>570</v>
      </c>
      <c r="F408" s="18">
        <v>186.1</v>
      </c>
      <c r="G408" s="18">
        <v>186.1</v>
      </c>
      <c r="H408" s="18">
        <v>186.1</v>
      </c>
      <c r="I408" s="18"/>
      <c r="J408" s="18"/>
      <c r="K408" s="18"/>
      <c r="L408" s="18">
        <f t="shared" si="549"/>
        <v>186.1</v>
      </c>
      <c r="M408" s="18">
        <f t="shared" si="550"/>
        <v>186.1</v>
      </c>
      <c r="N408" s="18">
        <f t="shared" si="551"/>
        <v>186.1</v>
      </c>
      <c r="O408" s="18"/>
      <c r="P408" s="18"/>
      <c r="Q408" s="18"/>
      <c r="R408" s="18">
        <f t="shared" si="608"/>
        <v>186.1</v>
      </c>
      <c r="S408" s="18">
        <f t="shared" si="609"/>
        <v>186.1</v>
      </c>
      <c r="T408" s="18">
        <f t="shared" si="610"/>
        <v>186.1</v>
      </c>
      <c r="U408" s="18"/>
      <c r="V408" s="18">
        <f t="shared" si="612"/>
        <v>186.1</v>
      </c>
      <c r="W408" s="18">
        <f t="shared" si="613"/>
        <v>186.1</v>
      </c>
      <c r="X408" s="18">
        <f t="shared" si="614"/>
        <v>186.1</v>
      </c>
      <c r="Y408" s="18"/>
      <c r="Z408" s="18"/>
      <c r="AA408" s="18"/>
      <c r="AB408" s="18">
        <f t="shared" si="599"/>
        <v>186.1</v>
      </c>
      <c r="AC408" s="18">
        <f t="shared" si="600"/>
        <v>186.1</v>
      </c>
      <c r="AD408" s="18">
        <f t="shared" si="601"/>
        <v>186.1</v>
      </c>
      <c r="AE408" s="18"/>
      <c r="AF408" s="31"/>
      <c r="AG408" s="22"/>
      <c r="AH408" s="2"/>
    </row>
    <row r="409" spans="1:34" x14ac:dyDescent="0.25">
      <c r="A409" s="36" t="s">
        <v>113</v>
      </c>
      <c r="B409" s="32">
        <v>620</v>
      </c>
      <c r="C409" s="36"/>
      <c r="D409" s="36"/>
      <c r="E409" s="14" t="s">
        <v>596</v>
      </c>
      <c r="F409" s="18">
        <f t="shared" ref="F409:K409" si="622">F410</f>
        <v>547.29999999999995</v>
      </c>
      <c r="G409" s="18">
        <f t="shared" si="622"/>
        <v>547.29999999999995</v>
      </c>
      <c r="H409" s="18">
        <f t="shared" si="622"/>
        <v>547.29999999999995</v>
      </c>
      <c r="I409" s="18">
        <f t="shared" si="622"/>
        <v>0</v>
      </c>
      <c r="J409" s="18">
        <f t="shared" si="622"/>
        <v>0</v>
      </c>
      <c r="K409" s="18">
        <f t="shared" si="622"/>
        <v>0</v>
      </c>
      <c r="L409" s="18">
        <f t="shared" si="549"/>
        <v>547.29999999999995</v>
      </c>
      <c r="M409" s="18">
        <f t="shared" si="550"/>
        <v>547.29999999999995</v>
      </c>
      <c r="N409" s="18">
        <f t="shared" si="551"/>
        <v>547.29999999999995</v>
      </c>
      <c r="O409" s="18">
        <f t="shared" ref="O409:Q409" si="623">O410</f>
        <v>0</v>
      </c>
      <c r="P409" s="18">
        <f t="shared" si="623"/>
        <v>0</v>
      </c>
      <c r="Q409" s="18">
        <f t="shared" si="623"/>
        <v>0</v>
      </c>
      <c r="R409" s="18">
        <f t="shared" si="608"/>
        <v>547.29999999999995</v>
      </c>
      <c r="S409" s="18">
        <f t="shared" si="609"/>
        <v>547.29999999999995</v>
      </c>
      <c r="T409" s="18">
        <f t="shared" si="610"/>
        <v>547.29999999999995</v>
      </c>
      <c r="U409" s="18">
        <f t="shared" ref="U409:AE409" si="624">U410</f>
        <v>0</v>
      </c>
      <c r="V409" s="18">
        <f t="shared" si="612"/>
        <v>547.29999999999995</v>
      </c>
      <c r="W409" s="18">
        <f t="shared" si="613"/>
        <v>547.29999999999995</v>
      </c>
      <c r="X409" s="18">
        <f t="shared" si="614"/>
        <v>547.29999999999995</v>
      </c>
      <c r="Y409" s="18">
        <f t="shared" si="624"/>
        <v>0</v>
      </c>
      <c r="Z409" s="18">
        <f t="shared" si="624"/>
        <v>0</v>
      </c>
      <c r="AA409" s="18">
        <f t="shared" si="624"/>
        <v>0</v>
      </c>
      <c r="AB409" s="18">
        <f t="shared" si="599"/>
        <v>547.29999999999995</v>
      </c>
      <c r="AC409" s="18">
        <f t="shared" si="600"/>
        <v>547.29999999999995</v>
      </c>
      <c r="AD409" s="18">
        <f t="shared" si="601"/>
        <v>547.29999999999995</v>
      </c>
      <c r="AE409" s="18">
        <f t="shared" si="624"/>
        <v>0</v>
      </c>
      <c r="AF409" s="31"/>
      <c r="AG409" s="22"/>
      <c r="AH409" s="2"/>
    </row>
    <row r="410" spans="1:34" x14ac:dyDescent="0.25">
      <c r="A410" s="36" t="s">
        <v>113</v>
      </c>
      <c r="B410" s="32">
        <v>620</v>
      </c>
      <c r="C410" s="36" t="s">
        <v>105</v>
      </c>
      <c r="D410" s="36" t="s">
        <v>5</v>
      </c>
      <c r="E410" s="14" t="s">
        <v>570</v>
      </c>
      <c r="F410" s="18">
        <v>547.29999999999995</v>
      </c>
      <c r="G410" s="18">
        <v>547.29999999999995</v>
      </c>
      <c r="H410" s="18">
        <v>547.29999999999995</v>
      </c>
      <c r="I410" s="18"/>
      <c r="J410" s="18"/>
      <c r="K410" s="18"/>
      <c r="L410" s="18">
        <f t="shared" si="549"/>
        <v>547.29999999999995</v>
      </c>
      <c r="M410" s="18">
        <f t="shared" si="550"/>
        <v>547.29999999999995</v>
      </c>
      <c r="N410" s="18">
        <f t="shared" si="551"/>
        <v>547.29999999999995</v>
      </c>
      <c r="O410" s="18"/>
      <c r="P410" s="18"/>
      <c r="Q410" s="18"/>
      <c r="R410" s="18">
        <f t="shared" si="608"/>
        <v>547.29999999999995</v>
      </c>
      <c r="S410" s="18">
        <f t="shared" si="609"/>
        <v>547.29999999999995</v>
      </c>
      <c r="T410" s="18">
        <f t="shared" si="610"/>
        <v>547.29999999999995</v>
      </c>
      <c r="U410" s="18"/>
      <c r="V410" s="18">
        <f t="shared" si="612"/>
        <v>547.29999999999995</v>
      </c>
      <c r="W410" s="18">
        <f t="shared" si="613"/>
        <v>547.29999999999995</v>
      </c>
      <c r="X410" s="18">
        <f t="shared" si="614"/>
        <v>547.29999999999995</v>
      </c>
      <c r="Y410" s="18"/>
      <c r="Z410" s="18"/>
      <c r="AA410" s="18"/>
      <c r="AB410" s="18">
        <f t="shared" si="599"/>
        <v>547.29999999999995</v>
      </c>
      <c r="AC410" s="18">
        <f t="shared" si="600"/>
        <v>547.29999999999995</v>
      </c>
      <c r="AD410" s="18">
        <f t="shared" si="601"/>
        <v>547.29999999999995</v>
      </c>
      <c r="AE410" s="18"/>
      <c r="AF410" s="31"/>
      <c r="AG410" s="22"/>
      <c r="AH410" s="2"/>
    </row>
    <row r="411" spans="1:34" ht="47.25" x14ac:dyDescent="0.25">
      <c r="A411" s="36" t="s">
        <v>114</v>
      </c>
      <c r="B411" s="32"/>
      <c r="C411" s="36"/>
      <c r="D411" s="36"/>
      <c r="E411" s="14" t="s">
        <v>670</v>
      </c>
      <c r="F411" s="18">
        <f t="shared" ref="F411:K411" si="625">F412</f>
        <v>12999.7</v>
      </c>
      <c r="G411" s="18">
        <f t="shared" si="625"/>
        <v>61976</v>
      </c>
      <c r="H411" s="18">
        <f t="shared" si="625"/>
        <v>99617.1</v>
      </c>
      <c r="I411" s="18">
        <f t="shared" si="625"/>
        <v>0</v>
      </c>
      <c r="J411" s="18">
        <f t="shared" si="625"/>
        <v>0</v>
      </c>
      <c r="K411" s="18">
        <f t="shared" si="625"/>
        <v>0</v>
      </c>
      <c r="L411" s="18">
        <f t="shared" si="549"/>
        <v>12999.7</v>
      </c>
      <c r="M411" s="18">
        <f t="shared" si="550"/>
        <v>61976</v>
      </c>
      <c r="N411" s="18">
        <f t="shared" si="551"/>
        <v>99617.1</v>
      </c>
      <c r="O411" s="18">
        <f t="shared" ref="O411:Q411" si="626">O412</f>
        <v>0</v>
      </c>
      <c r="P411" s="18">
        <f t="shared" si="626"/>
        <v>0</v>
      </c>
      <c r="Q411" s="18">
        <f t="shared" si="626"/>
        <v>0</v>
      </c>
      <c r="R411" s="18">
        <f t="shared" si="608"/>
        <v>12999.7</v>
      </c>
      <c r="S411" s="18">
        <f t="shared" si="609"/>
        <v>61976</v>
      </c>
      <c r="T411" s="18">
        <f t="shared" si="610"/>
        <v>99617.1</v>
      </c>
      <c r="U411" s="18">
        <f t="shared" ref="U411:AE411" si="627">U412</f>
        <v>0</v>
      </c>
      <c r="V411" s="18">
        <f t="shared" si="612"/>
        <v>12999.7</v>
      </c>
      <c r="W411" s="18">
        <f t="shared" si="613"/>
        <v>61976</v>
      </c>
      <c r="X411" s="18">
        <f t="shared" si="614"/>
        <v>99617.1</v>
      </c>
      <c r="Y411" s="18">
        <f t="shared" si="627"/>
        <v>841.95100000000002</v>
      </c>
      <c r="Z411" s="18">
        <f t="shared" si="627"/>
        <v>0</v>
      </c>
      <c r="AA411" s="18">
        <f t="shared" si="627"/>
        <v>0</v>
      </c>
      <c r="AB411" s="18">
        <f t="shared" si="599"/>
        <v>13841.651000000002</v>
      </c>
      <c r="AC411" s="18">
        <f t="shared" si="600"/>
        <v>61976</v>
      </c>
      <c r="AD411" s="18">
        <f t="shared" si="601"/>
        <v>99617.1</v>
      </c>
      <c r="AE411" s="18">
        <f t="shared" si="627"/>
        <v>0</v>
      </c>
      <c r="AF411" s="31"/>
      <c r="AG411" s="22"/>
      <c r="AH411" s="2"/>
    </row>
    <row r="412" spans="1:34" ht="47.25" x14ac:dyDescent="0.25">
      <c r="A412" s="36" t="s">
        <v>114</v>
      </c>
      <c r="B412" s="32">
        <v>600</v>
      </c>
      <c r="C412" s="36"/>
      <c r="D412" s="36"/>
      <c r="E412" s="14" t="s">
        <v>581</v>
      </c>
      <c r="F412" s="18">
        <f t="shared" ref="F412:K412" si="628">F413+F415</f>
        <v>12999.7</v>
      </c>
      <c r="G412" s="18">
        <f t="shared" si="628"/>
        <v>61976</v>
      </c>
      <c r="H412" s="18">
        <f t="shared" si="628"/>
        <v>99617.1</v>
      </c>
      <c r="I412" s="18">
        <f t="shared" si="628"/>
        <v>0</v>
      </c>
      <c r="J412" s="18">
        <f t="shared" si="628"/>
        <v>0</v>
      </c>
      <c r="K412" s="18">
        <f t="shared" si="628"/>
        <v>0</v>
      </c>
      <c r="L412" s="18">
        <f t="shared" si="549"/>
        <v>12999.7</v>
      </c>
      <c r="M412" s="18">
        <f t="shared" si="550"/>
        <v>61976</v>
      </c>
      <c r="N412" s="18">
        <f t="shared" si="551"/>
        <v>99617.1</v>
      </c>
      <c r="O412" s="18">
        <f t="shared" ref="O412:Q412" si="629">O413+O415</f>
        <v>0</v>
      </c>
      <c r="P412" s="18">
        <f t="shared" si="629"/>
        <v>0</v>
      </c>
      <c r="Q412" s="18">
        <f t="shared" si="629"/>
        <v>0</v>
      </c>
      <c r="R412" s="18">
        <f t="shared" si="608"/>
        <v>12999.7</v>
      </c>
      <c r="S412" s="18">
        <f t="shared" si="609"/>
        <v>61976</v>
      </c>
      <c r="T412" s="18">
        <f t="shared" si="610"/>
        <v>99617.1</v>
      </c>
      <c r="U412" s="18">
        <f t="shared" ref="U412:AE412" si="630">U413+U415</f>
        <v>0</v>
      </c>
      <c r="V412" s="18">
        <f t="shared" si="612"/>
        <v>12999.7</v>
      </c>
      <c r="W412" s="18">
        <f t="shared" si="613"/>
        <v>61976</v>
      </c>
      <c r="X412" s="18">
        <f t="shared" si="614"/>
        <v>99617.1</v>
      </c>
      <c r="Y412" s="18">
        <f t="shared" ref="Y412:AA412" si="631">Y413+Y415</f>
        <v>841.95100000000002</v>
      </c>
      <c r="Z412" s="18">
        <f t="shared" si="631"/>
        <v>0</v>
      </c>
      <c r="AA412" s="18">
        <f t="shared" si="631"/>
        <v>0</v>
      </c>
      <c r="AB412" s="18">
        <f t="shared" si="599"/>
        <v>13841.651000000002</v>
      </c>
      <c r="AC412" s="18">
        <f t="shared" si="600"/>
        <v>61976</v>
      </c>
      <c r="AD412" s="18">
        <f t="shared" si="601"/>
        <v>99617.1</v>
      </c>
      <c r="AE412" s="18">
        <f t="shared" si="630"/>
        <v>0</v>
      </c>
      <c r="AF412" s="31"/>
      <c r="AG412" s="22"/>
      <c r="AH412" s="2"/>
    </row>
    <row r="413" spans="1:34" x14ac:dyDescent="0.25">
      <c r="A413" s="36" t="s">
        <v>114</v>
      </c>
      <c r="B413" s="32">
        <v>610</v>
      </c>
      <c r="C413" s="36"/>
      <c r="D413" s="36"/>
      <c r="E413" s="14" t="s">
        <v>595</v>
      </c>
      <c r="F413" s="18">
        <f t="shared" ref="F413:K413" si="632">F414</f>
        <v>935.4</v>
      </c>
      <c r="G413" s="18">
        <f t="shared" si="632"/>
        <v>30412.6</v>
      </c>
      <c r="H413" s="18">
        <f t="shared" si="632"/>
        <v>11945.3</v>
      </c>
      <c r="I413" s="18">
        <f t="shared" si="632"/>
        <v>0</v>
      </c>
      <c r="J413" s="18">
        <f t="shared" si="632"/>
        <v>0</v>
      </c>
      <c r="K413" s="18">
        <f t="shared" si="632"/>
        <v>0</v>
      </c>
      <c r="L413" s="18">
        <f t="shared" si="549"/>
        <v>935.4</v>
      </c>
      <c r="M413" s="18">
        <f t="shared" si="550"/>
        <v>30412.6</v>
      </c>
      <c r="N413" s="18">
        <f t="shared" si="551"/>
        <v>11945.3</v>
      </c>
      <c r="O413" s="18">
        <f t="shared" ref="O413:Q413" si="633">O414</f>
        <v>0</v>
      </c>
      <c r="P413" s="18">
        <f t="shared" si="633"/>
        <v>0</v>
      </c>
      <c r="Q413" s="18">
        <f t="shared" si="633"/>
        <v>0</v>
      </c>
      <c r="R413" s="18">
        <f t="shared" si="608"/>
        <v>935.4</v>
      </c>
      <c r="S413" s="18">
        <f t="shared" si="609"/>
        <v>30412.6</v>
      </c>
      <c r="T413" s="18">
        <f t="shared" si="610"/>
        <v>11945.3</v>
      </c>
      <c r="U413" s="18">
        <f t="shared" ref="U413:AE413" si="634">U414</f>
        <v>0</v>
      </c>
      <c r="V413" s="18">
        <f t="shared" si="612"/>
        <v>935.4</v>
      </c>
      <c r="W413" s="18">
        <f t="shared" si="613"/>
        <v>30412.6</v>
      </c>
      <c r="X413" s="18">
        <f t="shared" si="614"/>
        <v>11945.3</v>
      </c>
      <c r="Y413" s="18">
        <f t="shared" si="634"/>
        <v>0</v>
      </c>
      <c r="Z413" s="18">
        <f t="shared" si="634"/>
        <v>0</v>
      </c>
      <c r="AA413" s="18">
        <f t="shared" si="634"/>
        <v>0</v>
      </c>
      <c r="AB413" s="18">
        <f t="shared" si="599"/>
        <v>935.4</v>
      </c>
      <c r="AC413" s="18">
        <f t="shared" si="600"/>
        <v>30412.6</v>
      </c>
      <c r="AD413" s="18">
        <f t="shared" si="601"/>
        <v>11945.3</v>
      </c>
      <c r="AE413" s="18">
        <f t="shared" si="634"/>
        <v>0</v>
      </c>
      <c r="AF413" s="31"/>
      <c r="AG413" s="22"/>
      <c r="AH413" s="2"/>
    </row>
    <row r="414" spans="1:34" x14ac:dyDescent="0.25">
      <c r="A414" s="36" t="s">
        <v>114</v>
      </c>
      <c r="B414" s="32">
        <v>610</v>
      </c>
      <c r="C414" s="36" t="s">
        <v>105</v>
      </c>
      <c r="D414" s="36" t="s">
        <v>5</v>
      </c>
      <c r="E414" s="14" t="s">
        <v>570</v>
      </c>
      <c r="F414" s="18">
        <v>935.4</v>
      </c>
      <c r="G414" s="18">
        <v>30412.6</v>
      </c>
      <c r="H414" s="18">
        <v>11945.3</v>
      </c>
      <c r="I414" s="18"/>
      <c r="J414" s="18"/>
      <c r="K414" s="18"/>
      <c r="L414" s="18">
        <f t="shared" si="549"/>
        <v>935.4</v>
      </c>
      <c r="M414" s="18">
        <f t="shared" si="550"/>
        <v>30412.6</v>
      </c>
      <c r="N414" s="18">
        <f t="shared" si="551"/>
        <v>11945.3</v>
      </c>
      <c r="O414" s="18"/>
      <c r="P414" s="18"/>
      <c r="Q414" s="18"/>
      <c r="R414" s="18">
        <f t="shared" si="608"/>
        <v>935.4</v>
      </c>
      <c r="S414" s="18">
        <f t="shared" si="609"/>
        <v>30412.6</v>
      </c>
      <c r="T414" s="18">
        <f t="shared" si="610"/>
        <v>11945.3</v>
      </c>
      <c r="U414" s="18"/>
      <c r="V414" s="18">
        <f t="shared" si="612"/>
        <v>935.4</v>
      </c>
      <c r="W414" s="18">
        <f t="shared" si="613"/>
        <v>30412.6</v>
      </c>
      <c r="X414" s="18">
        <f t="shared" si="614"/>
        <v>11945.3</v>
      </c>
      <c r="Y414" s="18"/>
      <c r="Z414" s="18"/>
      <c r="AA414" s="18"/>
      <c r="AB414" s="18">
        <f t="shared" si="599"/>
        <v>935.4</v>
      </c>
      <c r="AC414" s="18">
        <f t="shared" si="600"/>
        <v>30412.6</v>
      </c>
      <c r="AD414" s="18">
        <f t="shared" si="601"/>
        <v>11945.3</v>
      </c>
      <c r="AE414" s="18"/>
      <c r="AF414" s="31"/>
      <c r="AG414" s="22"/>
      <c r="AH414" s="2"/>
    </row>
    <row r="415" spans="1:34" x14ac:dyDescent="0.25">
      <c r="A415" s="36" t="s">
        <v>114</v>
      </c>
      <c r="B415" s="32">
        <v>620</v>
      </c>
      <c r="C415" s="36"/>
      <c r="D415" s="36"/>
      <c r="E415" s="14" t="s">
        <v>596</v>
      </c>
      <c r="F415" s="18">
        <f>F416+F417</f>
        <v>12064.300000000001</v>
      </c>
      <c r="G415" s="18">
        <f t="shared" ref="G415:AE415" si="635">G416+G417</f>
        <v>31563.4</v>
      </c>
      <c r="H415" s="18">
        <f t="shared" si="635"/>
        <v>87671.8</v>
      </c>
      <c r="I415" s="18">
        <f t="shared" ref="I415:K415" si="636">I416+I417</f>
        <v>0</v>
      </c>
      <c r="J415" s="18">
        <f t="shared" si="636"/>
        <v>0</v>
      </c>
      <c r="K415" s="18">
        <f t="shared" si="636"/>
        <v>0</v>
      </c>
      <c r="L415" s="18">
        <f t="shared" si="549"/>
        <v>12064.300000000001</v>
      </c>
      <c r="M415" s="18">
        <f t="shared" si="550"/>
        <v>31563.4</v>
      </c>
      <c r="N415" s="18">
        <f t="shared" si="551"/>
        <v>87671.8</v>
      </c>
      <c r="O415" s="18">
        <f t="shared" ref="O415:Q415" si="637">O416+O417</f>
        <v>0</v>
      </c>
      <c r="P415" s="18">
        <f t="shared" si="637"/>
        <v>0</v>
      </c>
      <c r="Q415" s="18">
        <f t="shared" si="637"/>
        <v>0</v>
      </c>
      <c r="R415" s="18">
        <f t="shared" si="608"/>
        <v>12064.300000000001</v>
      </c>
      <c r="S415" s="18">
        <f t="shared" si="609"/>
        <v>31563.4</v>
      </c>
      <c r="T415" s="18">
        <f t="shared" si="610"/>
        <v>87671.8</v>
      </c>
      <c r="U415" s="18">
        <f t="shared" ref="U415" si="638">U416+U417</f>
        <v>0</v>
      </c>
      <c r="V415" s="18">
        <f t="shared" si="612"/>
        <v>12064.300000000001</v>
      </c>
      <c r="W415" s="18">
        <f t="shared" si="613"/>
        <v>31563.4</v>
      </c>
      <c r="X415" s="18">
        <f t="shared" si="614"/>
        <v>87671.8</v>
      </c>
      <c r="Y415" s="18">
        <f t="shared" ref="Y415:AA415" si="639">Y416+Y417</f>
        <v>841.95100000000002</v>
      </c>
      <c r="Z415" s="18">
        <f t="shared" si="639"/>
        <v>0</v>
      </c>
      <c r="AA415" s="18">
        <f t="shared" si="639"/>
        <v>0</v>
      </c>
      <c r="AB415" s="18">
        <f t="shared" si="599"/>
        <v>12906.251</v>
      </c>
      <c r="AC415" s="18">
        <f t="shared" si="600"/>
        <v>31563.4</v>
      </c>
      <c r="AD415" s="18">
        <f t="shared" si="601"/>
        <v>87671.8</v>
      </c>
      <c r="AE415" s="18">
        <f t="shared" si="635"/>
        <v>0</v>
      </c>
      <c r="AF415" s="31"/>
      <c r="AG415" s="22"/>
      <c r="AH415" s="2"/>
    </row>
    <row r="416" spans="1:34" x14ac:dyDescent="0.25">
      <c r="A416" s="36" t="s">
        <v>114</v>
      </c>
      <c r="B416" s="32">
        <v>620</v>
      </c>
      <c r="C416" s="36" t="s">
        <v>105</v>
      </c>
      <c r="D416" s="36" t="s">
        <v>5</v>
      </c>
      <c r="E416" s="14" t="s">
        <v>570</v>
      </c>
      <c r="F416" s="18">
        <v>10606.1</v>
      </c>
      <c r="G416" s="18">
        <v>30105.200000000001</v>
      </c>
      <c r="H416" s="18">
        <v>86213.6</v>
      </c>
      <c r="I416" s="18"/>
      <c r="J416" s="18"/>
      <c r="K416" s="18"/>
      <c r="L416" s="18">
        <f t="shared" si="549"/>
        <v>10606.1</v>
      </c>
      <c r="M416" s="18">
        <f t="shared" si="550"/>
        <v>30105.200000000001</v>
      </c>
      <c r="N416" s="18">
        <f t="shared" si="551"/>
        <v>86213.6</v>
      </c>
      <c r="O416" s="18"/>
      <c r="P416" s="18"/>
      <c r="Q416" s="18"/>
      <c r="R416" s="18">
        <f t="shared" si="608"/>
        <v>10606.1</v>
      </c>
      <c r="S416" s="18">
        <f t="shared" si="609"/>
        <v>30105.200000000001</v>
      </c>
      <c r="T416" s="18">
        <f t="shared" si="610"/>
        <v>86213.6</v>
      </c>
      <c r="U416" s="18"/>
      <c r="V416" s="18">
        <f t="shared" si="612"/>
        <v>10606.1</v>
      </c>
      <c r="W416" s="18">
        <f t="shared" si="613"/>
        <v>30105.200000000001</v>
      </c>
      <c r="X416" s="18">
        <f t="shared" si="614"/>
        <v>86213.6</v>
      </c>
      <c r="Y416" s="18"/>
      <c r="Z416" s="18"/>
      <c r="AA416" s="18"/>
      <c r="AB416" s="18">
        <f t="shared" si="599"/>
        <v>10606.1</v>
      </c>
      <c r="AC416" s="18">
        <f t="shared" si="600"/>
        <v>30105.200000000001</v>
      </c>
      <c r="AD416" s="18">
        <f t="shared" si="601"/>
        <v>86213.6</v>
      </c>
      <c r="AE416" s="18"/>
      <c r="AF416" s="31"/>
      <c r="AG416" s="22"/>
      <c r="AH416" s="2"/>
    </row>
    <row r="417" spans="1:34" x14ac:dyDescent="0.25">
      <c r="A417" s="36" t="s">
        <v>114</v>
      </c>
      <c r="B417" s="32">
        <v>620</v>
      </c>
      <c r="C417" s="36" t="s">
        <v>105</v>
      </c>
      <c r="D417" s="36" t="s">
        <v>112</v>
      </c>
      <c r="E417" s="14" t="s">
        <v>571</v>
      </c>
      <c r="F417" s="18">
        <v>1458.2</v>
      </c>
      <c r="G417" s="18">
        <v>1458.2</v>
      </c>
      <c r="H417" s="18">
        <v>1458.2</v>
      </c>
      <c r="I417" s="18"/>
      <c r="J417" s="18"/>
      <c r="K417" s="18"/>
      <c r="L417" s="18">
        <f t="shared" si="549"/>
        <v>1458.2</v>
      </c>
      <c r="M417" s="18">
        <f t="shared" si="550"/>
        <v>1458.2</v>
      </c>
      <c r="N417" s="18">
        <f t="shared" si="551"/>
        <v>1458.2</v>
      </c>
      <c r="O417" s="18"/>
      <c r="P417" s="18"/>
      <c r="Q417" s="18"/>
      <c r="R417" s="18">
        <f t="shared" si="608"/>
        <v>1458.2</v>
      </c>
      <c r="S417" s="18">
        <f t="shared" si="609"/>
        <v>1458.2</v>
      </c>
      <c r="T417" s="18">
        <f t="shared" si="610"/>
        <v>1458.2</v>
      </c>
      <c r="U417" s="18"/>
      <c r="V417" s="18">
        <f t="shared" si="612"/>
        <v>1458.2</v>
      </c>
      <c r="W417" s="18">
        <f t="shared" si="613"/>
        <v>1458.2</v>
      </c>
      <c r="X417" s="18">
        <f t="shared" si="614"/>
        <v>1458.2</v>
      </c>
      <c r="Y417" s="18">
        <v>841.95100000000002</v>
      </c>
      <c r="Z417" s="18"/>
      <c r="AA417" s="18"/>
      <c r="AB417" s="18">
        <f t="shared" si="599"/>
        <v>2300.1509999999998</v>
      </c>
      <c r="AC417" s="18">
        <f t="shared" si="600"/>
        <v>1458.2</v>
      </c>
      <c r="AD417" s="18">
        <f t="shared" si="601"/>
        <v>1458.2</v>
      </c>
      <c r="AE417" s="18"/>
      <c r="AF417" s="31"/>
      <c r="AG417" s="22"/>
      <c r="AH417" s="2"/>
    </row>
    <row r="418" spans="1:34" ht="47.25" x14ac:dyDescent="0.25">
      <c r="A418" s="36" t="s">
        <v>115</v>
      </c>
      <c r="B418" s="32"/>
      <c r="C418" s="36"/>
      <c r="D418" s="36"/>
      <c r="E418" s="14" t="s">
        <v>671</v>
      </c>
      <c r="F418" s="18">
        <f t="shared" ref="F418:K420" si="640">F419</f>
        <v>12812.7</v>
      </c>
      <c r="G418" s="18">
        <f t="shared" si="640"/>
        <v>12812.7</v>
      </c>
      <c r="H418" s="18">
        <f t="shared" si="640"/>
        <v>12812.7</v>
      </c>
      <c r="I418" s="18">
        <f t="shared" si="640"/>
        <v>0</v>
      </c>
      <c r="J418" s="18">
        <f t="shared" si="640"/>
        <v>0</v>
      </c>
      <c r="K418" s="18">
        <f t="shared" si="640"/>
        <v>0</v>
      </c>
      <c r="L418" s="18">
        <f t="shared" si="549"/>
        <v>12812.7</v>
      </c>
      <c r="M418" s="18">
        <f t="shared" si="550"/>
        <v>12812.7</v>
      </c>
      <c r="N418" s="18">
        <f t="shared" si="551"/>
        <v>12812.7</v>
      </c>
      <c r="O418" s="18">
        <f t="shared" ref="O418:Q420" si="641">O419</f>
        <v>12812.7</v>
      </c>
      <c r="P418" s="18">
        <f t="shared" si="641"/>
        <v>0</v>
      </c>
      <c r="Q418" s="18">
        <f t="shared" si="641"/>
        <v>0</v>
      </c>
      <c r="R418" s="18">
        <f t="shared" si="608"/>
        <v>25625.4</v>
      </c>
      <c r="S418" s="18">
        <f t="shared" si="609"/>
        <v>12812.7</v>
      </c>
      <c r="T418" s="18">
        <f t="shared" si="610"/>
        <v>12812.7</v>
      </c>
      <c r="U418" s="18">
        <f t="shared" ref="U418:AE420" si="642">U419</f>
        <v>-9.3000000000000007</v>
      </c>
      <c r="V418" s="18">
        <f t="shared" si="612"/>
        <v>25616.100000000002</v>
      </c>
      <c r="W418" s="18">
        <f t="shared" si="613"/>
        <v>12812.7</v>
      </c>
      <c r="X418" s="18">
        <f t="shared" si="614"/>
        <v>12812.7</v>
      </c>
      <c r="Y418" s="18">
        <f t="shared" si="642"/>
        <v>-841.95100000000002</v>
      </c>
      <c r="Z418" s="18">
        <f t="shared" si="642"/>
        <v>0</v>
      </c>
      <c r="AA418" s="18">
        <f t="shared" si="642"/>
        <v>0</v>
      </c>
      <c r="AB418" s="18">
        <f t="shared" si="599"/>
        <v>24774.149000000001</v>
      </c>
      <c r="AC418" s="18">
        <f t="shared" si="600"/>
        <v>12812.7</v>
      </c>
      <c r="AD418" s="18">
        <f t="shared" si="601"/>
        <v>12812.7</v>
      </c>
      <c r="AE418" s="18">
        <f t="shared" si="642"/>
        <v>0</v>
      </c>
      <c r="AF418" s="31"/>
      <c r="AG418" s="22"/>
      <c r="AH418" s="2"/>
    </row>
    <row r="419" spans="1:34" ht="47.25" x14ac:dyDescent="0.25">
      <c r="A419" s="36" t="s">
        <v>115</v>
      </c>
      <c r="B419" s="32">
        <v>600</v>
      </c>
      <c r="C419" s="36"/>
      <c r="D419" s="36"/>
      <c r="E419" s="14" t="s">
        <v>581</v>
      </c>
      <c r="F419" s="18">
        <f t="shared" si="640"/>
        <v>12812.7</v>
      </c>
      <c r="G419" s="18">
        <f t="shared" si="640"/>
        <v>12812.7</v>
      </c>
      <c r="H419" s="18">
        <f t="shared" si="640"/>
        <v>12812.7</v>
      </c>
      <c r="I419" s="18">
        <f t="shared" si="640"/>
        <v>0</v>
      </c>
      <c r="J419" s="18">
        <f t="shared" si="640"/>
        <v>0</v>
      </c>
      <c r="K419" s="18">
        <f t="shared" si="640"/>
        <v>0</v>
      </c>
      <c r="L419" s="18">
        <f t="shared" si="549"/>
        <v>12812.7</v>
      </c>
      <c r="M419" s="18">
        <f t="shared" si="550"/>
        <v>12812.7</v>
      </c>
      <c r="N419" s="18">
        <f t="shared" si="551"/>
        <v>12812.7</v>
      </c>
      <c r="O419" s="18">
        <f t="shared" si="641"/>
        <v>12812.7</v>
      </c>
      <c r="P419" s="18">
        <f t="shared" si="641"/>
        <v>0</v>
      </c>
      <c r="Q419" s="18">
        <f t="shared" si="641"/>
        <v>0</v>
      </c>
      <c r="R419" s="18">
        <f t="shared" si="608"/>
        <v>25625.4</v>
      </c>
      <c r="S419" s="18">
        <f t="shared" si="609"/>
        <v>12812.7</v>
      </c>
      <c r="T419" s="18">
        <f t="shared" si="610"/>
        <v>12812.7</v>
      </c>
      <c r="U419" s="18">
        <f t="shared" si="642"/>
        <v>-9.3000000000000007</v>
      </c>
      <c r="V419" s="18">
        <f t="shared" si="612"/>
        <v>25616.100000000002</v>
      </c>
      <c r="W419" s="18">
        <f t="shared" si="613"/>
        <v>12812.7</v>
      </c>
      <c r="X419" s="18">
        <f t="shared" si="614"/>
        <v>12812.7</v>
      </c>
      <c r="Y419" s="18">
        <f t="shared" si="642"/>
        <v>-841.95100000000002</v>
      </c>
      <c r="Z419" s="18">
        <f t="shared" si="642"/>
        <v>0</v>
      </c>
      <c r="AA419" s="18">
        <f t="shared" si="642"/>
        <v>0</v>
      </c>
      <c r="AB419" s="18">
        <f t="shared" si="599"/>
        <v>24774.149000000001</v>
      </c>
      <c r="AC419" s="18">
        <f t="shared" si="600"/>
        <v>12812.7</v>
      </c>
      <c r="AD419" s="18">
        <f t="shared" si="601"/>
        <v>12812.7</v>
      </c>
      <c r="AE419" s="18">
        <f t="shared" si="642"/>
        <v>0</v>
      </c>
      <c r="AF419" s="31"/>
      <c r="AG419" s="22"/>
      <c r="AH419" s="2"/>
    </row>
    <row r="420" spans="1:34" x14ac:dyDescent="0.25">
      <c r="A420" s="36" t="s">
        <v>115</v>
      </c>
      <c r="B420" s="32">
        <v>620</v>
      </c>
      <c r="C420" s="36"/>
      <c r="D420" s="36"/>
      <c r="E420" s="14" t="s">
        <v>596</v>
      </c>
      <c r="F420" s="18">
        <f t="shared" si="640"/>
        <v>12812.7</v>
      </c>
      <c r="G420" s="18">
        <f t="shared" si="640"/>
        <v>12812.7</v>
      </c>
      <c r="H420" s="18">
        <f t="shared" si="640"/>
        <v>12812.7</v>
      </c>
      <c r="I420" s="18">
        <f t="shared" si="640"/>
        <v>0</v>
      </c>
      <c r="J420" s="18">
        <f t="shared" si="640"/>
        <v>0</v>
      </c>
      <c r="K420" s="18">
        <f t="shared" si="640"/>
        <v>0</v>
      </c>
      <c r="L420" s="18">
        <f t="shared" si="549"/>
        <v>12812.7</v>
      </c>
      <c r="M420" s="18">
        <f t="shared" si="550"/>
        <v>12812.7</v>
      </c>
      <c r="N420" s="18">
        <f t="shared" si="551"/>
        <v>12812.7</v>
      </c>
      <c r="O420" s="18">
        <f t="shared" si="641"/>
        <v>12812.7</v>
      </c>
      <c r="P420" s="18">
        <f t="shared" si="641"/>
        <v>0</v>
      </c>
      <c r="Q420" s="18">
        <f t="shared" si="641"/>
        <v>0</v>
      </c>
      <c r="R420" s="18">
        <f t="shared" si="608"/>
        <v>25625.4</v>
      </c>
      <c r="S420" s="18">
        <f t="shared" si="609"/>
        <v>12812.7</v>
      </c>
      <c r="T420" s="18">
        <f t="shared" si="610"/>
        <v>12812.7</v>
      </c>
      <c r="U420" s="18">
        <f t="shared" si="642"/>
        <v>-9.3000000000000007</v>
      </c>
      <c r="V420" s="18">
        <f t="shared" si="612"/>
        <v>25616.100000000002</v>
      </c>
      <c r="W420" s="18">
        <f t="shared" si="613"/>
        <v>12812.7</v>
      </c>
      <c r="X420" s="18">
        <f t="shared" si="614"/>
        <v>12812.7</v>
      </c>
      <c r="Y420" s="18">
        <f t="shared" si="642"/>
        <v>-841.95100000000002</v>
      </c>
      <c r="Z420" s="18">
        <f t="shared" si="642"/>
        <v>0</v>
      </c>
      <c r="AA420" s="18">
        <f t="shared" si="642"/>
        <v>0</v>
      </c>
      <c r="AB420" s="18">
        <f t="shared" si="599"/>
        <v>24774.149000000001</v>
      </c>
      <c r="AC420" s="18">
        <f t="shared" si="600"/>
        <v>12812.7</v>
      </c>
      <c r="AD420" s="18">
        <f t="shared" si="601"/>
        <v>12812.7</v>
      </c>
      <c r="AE420" s="18">
        <f t="shared" si="642"/>
        <v>0</v>
      </c>
      <c r="AF420" s="31"/>
      <c r="AG420" s="22"/>
      <c r="AH420" s="2"/>
    </row>
    <row r="421" spans="1:34" x14ac:dyDescent="0.25">
      <c r="A421" s="36" t="s">
        <v>115</v>
      </c>
      <c r="B421" s="32">
        <v>620</v>
      </c>
      <c r="C421" s="36" t="s">
        <v>105</v>
      </c>
      <c r="D421" s="36" t="s">
        <v>112</v>
      </c>
      <c r="E421" s="14" t="s">
        <v>571</v>
      </c>
      <c r="F421" s="18">
        <v>12812.7</v>
      </c>
      <c r="G421" s="18">
        <v>12812.7</v>
      </c>
      <c r="H421" s="18">
        <v>12812.7</v>
      </c>
      <c r="I421" s="18"/>
      <c r="J421" s="18"/>
      <c r="K421" s="18"/>
      <c r="L421" s="18">
        <f t="shared" ref="L421:L484" si="643">F421+I421</f>
        <v>12812.7</v>
      </c>
      <c r="M421" s="18">
        <f t="shared" ref="M421:M484" si="644">G421+J421</f>
        <v>12812.7</v>
      </c>
      <c r="N421" s="18">
        <f t="shared" ref="N421:N484" si="645">H421+K421</f>
        <v>12812.7</v>
      </c>
      <c r="O421" s="18">
        <v>12812.7</v>
      </c>
      <c r="P421" s="18"/>
      <c r="Q421" s="18"/>
      <c r="R421" s="18">
        <f t="shared" si="608"/>
        <v>25625.4</v>
      </c>
      <c r="S421" s="18">
        <f t="shared" si="609"/>
        <v>12812.7</v>
      </c>
      <c r="T421" s="18">
        <f t="shared" si="610"/>
        <v>12812.7</v>
      </c>
      <c r="U421" s="18">
        <v>-9.3000000000000007</v>
      </c>
      <c r="V421" s="18">
        <f t="shared" si="612"/>
        <v>25616.100000000002</v>
      </c>
      <c r="W421" s="18">
        <f t="shared" si="613"/>
        <v>12812.7</v>
      </c>
      <c r="X421" s="18">
        <f t="shared" si="614"/>
        <v>12812.7</v>
      </c>
      <c r="Y421" s="18">
        <v>-841.95100000000002</v>
      </c>
      <c r="Z421" s="18"/>
      <c r="AA421" s="18"/>
      <c r="AB421" s="18">
        <f t="shared" si="599"/>
        <v>24774.149000000001</v>
      </c>
      <c r="AC421" s="18">
        <f t="shared" si="600"/>
        <v>12812.7</v>
      </c>
      <c r="AD421" s="18">
        <f t="shared" si="601"/>
        <v>12812.7</v>
      </c>
      <c r="AE421" s="18"/>
      <c r="AF421" s="31"/>
      <c r="AG421" s="22"/>
      <c r="AH421" s="2"/>
    </row>
    <row r="422" spans="1:34" ht="47.25" x14ac:dyDescent="0.25">
      <c r="A422" s="36" t="s">
        <v>120</v>
      </c>
      <c r="B422" s="32"/>
      <c r="C422" s="36"/>
      <c r="D422" s="36"/>
      <c r="E422" s="14" t="s">
        <v>1071</v>
      </c>
      <c r="F422" s="18">
        <f>F423+F429+F435</f>
        <v>548453.4</v>
      </c>
      <c r="G422" s="18">
        <f t="shared" ref="G422:AE422" si="646">G423+G429+G435</f>
        <v>545500.99999999988</v>
      </c>
      <c r="H422" s="18">
        <f t="shared" si="646"/>
        <v>545500.99999999988</v>
      </c>
      <c r="I422" s="18">
        <f t="shared" ref="I422:K422" si="647">I423+I429+I435</f>
        <v>13893.6</v>
      </c>
      <c r="J422" s="18">
        <f t="shared" si="647"/>
        <v>3893.6</v>
      </c>
      <c r="K422" s="18">
        <f t="shared" si="647"/>
        <v>3893.6</v>
      </c>
      <c r="L422" s="18">
        <f t="shared" si="643"/>
        <v>562347</v>
      </c>
      <c r="M422" s="18">
        <f t="shared" si="644"/>
        <v>549394.59999999986</v>
      </c>
      <c r="N422" s="18">
        <f t="shared" si="645"/>
        <v>549394.59999999986</v>
      </c>
      <c r="O422" s="18">
        <f t="shared" ref="O422:Q422" si="648">O423+O429+O435</f>
        <v>0</v>
      </c>
      <c r="P422" s="18">
        <f t="shared" si="648"/>
        <v>0</v>
      </c>
      <c r="Q422" s="18">
        <f t="shared" si="648"/>
        <v>0</v>
      </c>
      <c r="R422" s="18">
        <f t="shared" si="608"/>
        <v>562347</v>
      </c>
      <c r="S422" s="18">
        <f t="shared" si="609"/>
        <v>549394.59999999986</v>
      </c>
      <c r="T422" s="18">
        <f t="shared" si="610"/>
        <v>549394.59999999986</v>
      </c>
      <c r="U422" s="18">
        <f t="shared" ref="U422" si="649">U423+U429+U435</f>
        <v>0</v>
      </c>
      <c r="V422" s="18">
        <f t="shared" si="612"/>
        <v>562347</v>
      </c>
      <c r="W422" s="18">
        <f t="shared" si="613"/>
        <v>549394.59999999986</v>
      </c>
      <c r="X422" s="18">
        <f t="shared" si="614"/>
        <v>549394.59999999986</v>
      </c>
      <c r="Y422" s="18">
        <f t="shared" ref="Y422:AA422" si="650">Y423+Y429+Y435</f>
        <v>0</v>
      </c>
      <c r="Z422" s="18">
        <f t="shared" si="650"/>
        <v>0</v>
      </c>
      <c r="AA422" s="18">
        <f t="shared" si="650"/>
        <v>0</v>
      </c>
      <c r="AB422" s="18">
        <f t="shared" si="599"/>
        <v>562347</v>
      </c>
      <c r="AC422" s="18">
        <f t="shared" si="600"/>
        <v>549394.59999999986</v>
      </c>
      <c r="AD422" s="18">
        <f t="shared" si="601"/>
        <v>549394.59999999986</v>
      </c>
      <c r="AE422" s="18">
        <f t="shared" si="646"/>
        <v>0</v>
      </c>
      <c r="AF422" s="31"/>
      <c r="AG422" s="22"/>
      <c r="AH422" s="2"/>
    </row>
    <row r="423" spans="1:34" ht="47.25" x14ac:dyDescent="0.25">
      <c r="A423" s="36" t="s">
        <v>117</v>
      </c>
      <c r="B423" s="32"/>
      <c r="C423" s="36"/>
      <c r="D423" s="36"/>
      <c r="E423" s="14" t="s">
        <v>627</v>
      </c>
      <c r="F423" s="18">
        <f t="shared" ref="F423:K423" si="651">F424</f>
        <v>506560.80000000005</v>
      </c>
      <c r="G423" s="18">
        <f t="shared" si="651"/>
        <v>503608.39999999997</v>
      </c>
      <c r="H423" s="18">
        <f t="shared" si="651"/>
        <v>503608.39999999997</v>
      </c>
      <c r="I423" s="18">
        <f t="shared" si="651"/>
        <v>3893.6</v>
      </c>
      <c r="J423" s="18">
        <f t="shared" si="651"/>
        <v>3893.6</v>
      </c>
      <c r="K423" s="18">
        <f t="shared" si="651"/>
        <v>3893.6</v>
      </c>
      <c r="L423" s="18">
        <f t="shared" si="643"/>
        <v>510454.4</v>
      </c>
      <c r="M423" s="18">
        <f t="shared" si="644"/>
        <v>507501.99999999994</v>
      </c>
      <c r="N423" s="18">
        <f t="shared" si="645"/>
        <v>507501.99999999994</v>
      </c>
      <c r="O423" s="18">
        <f t="shared" ref="O423:Q423" si="652">O424</f>
        <v>0</v>
      </c>
      <c r="P423" s="18">
        <f t="shared" si="652"/>
        <v>0</v>
      </c>
      <c r="Q423" s="18">
        <f t="shared" si="652"/>
        <v>0</v>
      </c>
      <c r="R423" s="18">
        <f t="shared" si="608"/>
        <v>510454.4</v>
      </c>
      <c r="S423" s="18">
        <f t="shared" si="609"/>
        <v>507501.99999999994</v>
      </c>
      <c r="T423" s="18">
        <f t="shared" si="610"/>
        <v>507501.99999999994</v>
      </c>
      <c r="U423" s="18">
        <f t="shared" ref="U423:AE423" si="653">U424</f>
        <v>0</v>
      </c>
      <c r="V423" s="18">
        <f t="shared" si="612"/>
        <v>510454.4</v>
      </c>
      <c r="W423" s="18">
        <f t="shared" si="613"/>
        <v>507501.99999999994</v>
      </c>
      <c r="X423" s="18">
        <f t="shared" si="614"/>
        <v>507501.99999999994</v>
      </c>
      <c r="Y423" s="18">
        <f t="shared" si="653"/>
        <v>0</v>
      </c>
      <c r="Z423" s="18">
        <f t="shared" si="653"/>
        <v>0</v>
      </c>
      <c r="AA423" s="18">
        <f t="shared" si="653"/>
        <v>0</v>
      </c>
      <c r="AB423" s="18">
        <f t="shared" si="599"/>
        <v>510454.4</v>
      </c>
      <c r="AC423" s="18">
        <f t="shared" si="600"/>
        <v>507501.99999999994</v>
      </c>
      <c r="AD423" s="18">
        <f t="shared" si="601"/>
        <v>507501.99999999994</v>
      </c>
      <c r="AE423" s="18">
        <f t="shared" si="653"/>
        <v>0</v>
      </c>
      <c r="AF423" s="31"/>
      <c r="AG423" s="22"/>
      <c r="AH423" s="2"/>
    </row>
    <row r="424" spans="1:34" ht="47.25" x14ac:dyDescent="0.25">
      <c r="A424" s="36" t="s">
        <v>117</v>
      </c>
      <c r="B424" s="32">
        <v>600</v>
      </c>
      <c r="C424" s="36"/>
      <c r="D424" s="36"/>
      <c r="E424" s="14" t="s">
        <v>581</v>
      </c>
      <c r="F424" s="18">
        <f t="shared" ref="F424:K424" si="654">F425+F427</f>
        <v>506560.80000000005</v>
      </c>
      <c r="G424" s="18">
        <f t="shared" si="654"/>
        <v>503608.39999999997</v>
      </c>
      <c r="H424" s="18">
        <f t="shared" si="654"/>
        <v>503608.39999999997</v>
      </c>
      <c r="I424" s="18">
        <f t="shared" si="654"/>
        <v>3893.6</v>
      </c>
      <c r="J424" s="18">
        <f t="shared" si="654"/>
        <v>3893.6</v>
      </c>
      <c r="K424" s="18">
        <f t="shared" si="654"/>
        <v>3893.6</v>
      </c>
      <c r="L424" s="18">
        <f t="shared" si="643"/>
        <v>510454.4</v>
      </c>
      <c r="M424" s="18">
        <f t="shared" si="644"/>
        <v>507501.99999999994</v>
      </c>
      <c r="N424" s="18">
        <f t="shared" si="645"/>
        <v>507501.99999999994</v>
      </c>
      <c r="O424" s="18">
        <f t="shared" ref="O424:Q424" si="655">O425+O427</f>
        <v>0</v>
      </c>
      <c r="P424" s="18">
        <f t="shared" si="655"/>
        <v>0</v>
      </c>
      <c r="Q424" s="18">
        <f t="shared" si="655"/>
        <v>0</v>
      </c>
      <c r="R424" s="18">
        <f t="shared" si="608"/>
        <v>510454.4</v>
      </c>
      <c r="S424" s="18">
        <f t="shared" si="609"/>
        <v>507501.99999999994</v>
      </c>
      <c r="T424" s="18">
        <f t="shared" si="610"/>
        <v>507501.99999999994</v>
      </c>
      <c r="U424" s="18">
        <f t="shared" ref="U424:AE424" si="656">U425+U427</f>
        <v>0</v>
      </c>
      <c r="V424" s="18">
        <f t="shared" si="612"/>
        <v>510454.4</v>
      </c>
      <c r="W424" s="18">
        <f t="shared" si="613"/>
        <v>507501.99999999994</v>
      </c>
      <c r="X424" s="18">
        <f t="shared" si="614"/>
        <v>507501.99999999994</v>
      </c>
      <c r="Y424" s="18">
        <f t="shared" ref="Y424:AA424" si="657">Y425+Y427</f>
        <v>0</v>
      </c>
      <c r="Z424" s="18">
        <f t="shared" si="657"/>
        <v>0</v>
      </c>
      <c r="AA424" s="18">
        <f t="shared" si="657"/>
        <v>0</v>
      </c>
      <c r="AB424" s="18">
        <f t="shared" si="599"/>
        <v>510454.4</v>
      </c>
      <c r="AC424" s="18">
        <f t="shared" si="600"/>
        <v>507501.99999999994</v>
      </c>
      <c r="AD424" s="18">
        <f t="shared" si="601"/>
        <v>507501.99999999994</v>
      </c>
      <c r="AE424" s="18">
        <f t="shared" si="656"/>
        <v>0</v>
      </c>
      <c r="AF424" s="31"/>
      <c r="AG424" s="22"/>
      <c r="AH424" s="2"/>
    </row>
    <row r="425" spans="1:34" x14ac:dyDescent="0.25">
      <c r="A425" s="36" t="s">
        <v>117</v>
      </c>
      <c r="B425" s="32">
        <v>610</v>
      </c>
      <c r="C425" s="36"/>
      <c r="D425" s="36"/>
      <c r="E425" s="14" t="s">
        <v>595</v>
      </c>
      <c r="F425" s="18">
        <f t="shared" ref="F425:K425" si="658">F426</f>
        <v>176346.1</v>
      </c>
      <c r="G425" s="18">
        <f t="shared" si="658"/>
        <v>175781.3</v>
      </c>
      <c r="H425" s="18">
        <f t="shared" si="658"/>
        <v>175781.3</v>
      </c>
      <c r="I425" s="18">
        <f t="shared" si="658"/>
        <v>3893.6</v>
      </c>
      <c r="J425" s="18">
        <f t="shared" si="658"/>
        <v>3893.6</v>
      </c>
      <c r="K425" s="18">
        <f t="shared" si="658"/>
        <v>3893.6</v>
      </c>
      <c r="L425" s="18">
        <f t="shared" si="643"/>
        <v>180239.7</v>
      </c>
      <c r="M425" s="18">
        <f t="shared" si="644"/>
        <v>179674.9</v>
      </c>
      <c r="N425" s="18">
        <f t="shared" si="645"/>
        <v>179674.9</v>
      </c>
      <c r="O425" s="18">
        <f t="shared" ref="O425:Q425" si="659">O426</f>
        <v>0</v>
      </c>
      <c r="P425" s="18">
        <f t="shared" si="659"/>
        <v>0</v>
      </c>
      <c r="Q425" s="18">
        <f t="shared" si="659"/>
        <v>0</v>
      </c>
      <c r="R425" s="18">
        <f t="shared" si="608"/>
        <v>180239.7</v>
      </c>
      <c r="S425" s="18">
        <f t="shared" si="609"/>
        <v>179674.9</v>
      </c>
      <c r="T425" s="18">
        <f t="shared" si="610"/>
        <v>179674.9</v>
      </c>
      <c r="U425" s="18">
        <f t="shared" ref="U425:AE425" si="660">U426</f>
        <v>0</v>
      </c>
      <c r="V425" s="18">
        <f t="shared" si="612"/>
        <v>180239.7</v>
      </c>
      <c r="W425" s="18">
        <f t="shared" si="613"/>
        <v>179674.9</v>
      </c>
      <c r="X425" s="18">
        <f t="shared" si="614"/>
        <v>179674.9</v>
      </c>
      <c r="Y425" s="18">
        <f t="shared" si="660"/>
        <v>0</v>
      </c>
      <c r="Z425" s="18">
        <f t="shared" si="660"/>
        <v>0</v>
      </c>
      <c r="AA425" s="18">
        <f t="shared" si="660"/>
        <v>0</v>
      </c>
      <c r="AB425" s="18">
        <f t="shared" si="599"/>
        <v>180239.7</v>
      </c>
      <c r="AC425" s="18">
        <f t="shared" si="600"/>
        <v>179674.9</v>
      </c>
      <c r="AD425" s="18">
        <f t="shared" si="601"/>
        <v>179674.9</v>
      </c>
      <c r="AE425" s="18">
        <f t="shared" si="660"/>
        <v>0</v>
      </c>
      <c r="AF425" s="31"/>
      <c r="AG425" s="22"/>
      <c r="AH425" s="2"/>
    </row>
    <row r="426" spans="1:34" x14ac:dyDescent="0.25">
      <c r="A426" s="36" t="s">
        <v>117</v>
      </c>
      <c r="B426" s="32">
        <v>610</v>
      </c>
      <c r="C426" s="36" t="s">
        <v>105</v>
      </c>
      <c r="D426" s="36" t="s">
        <v>5</v>
      </c>
      <c r="E426" s="14" t="s">
        <v>570</v>
      </c>
      <c r="F426" s="18">
        <v>176346.1</v>
      </c>
      <c r="G426" s="18">
        <v>175781.3</v>
      </c>
      <c r="H426" s="18">
        <v>175781.3</v>
      </c>
      <c r="I426" s="23">
        <v>3893.6</v>
      </c>
      <c r="J426" s="23">
        <v>3893.6</v>
      </c>
      <c r="K426" s="23">
        <v>3893.6</v>
      </c>
      <c r="L426" s="18">
        <f t="shared" si="643"/>
        <v>180239.7</v>
      </c>
      <c r="M426" s="18">
        <f t="shared" si="644"/>
        <v>179674.9</v>
      </c>
      <c r="N426" s="18">
        <f t="shared" si="645"/>
        <v>179674.9</v>
      </c>
      <c r="O426" s="18"/>
      <c r="P426" s="18"/>
      <c r="Q426" s="18"/>
      <c r="R426" s="18">
        <f t="shared" si="608"/>
        <v>180239.7</v>
      </c>
      <c r="S426" s="18">
        <f t="shared" si="609"/>
        <v>179674.9</v>
      </c>
      <c r="T426" s="18">
        <f t="shared" si="610"/>
        <v>179674.9</v>
      </c>
      <c r="U426" s="18"/>
      <c r="V426" s="18">
        <f t="shared" si="612"/>
        <v>180239.7</v>
      </c>
      <c r="W426" s="18">
        <f t="shared" si="613"/>
        <v>179674.9</v>
      </c>
      <c r="X426" s="18">
        <f t="shared" si="614"/>
        <v>179674.9</v>
      </c>
      <c r="Y426" s="18"/>
      <c r="Z426" s="18"/>
      <c r="AA426" s="18"/>
      <c r="AB426" s="18">
        <f t="shared" si="599"/>
        <v>180239.7</v>
      </c>
      <c r="AC426" s="18">
        <f t="shared" si="600"/>
        <v>179674.9</v>
      </c>
      <c r="AD426" s="18">
        <f t="shared" si="601"/>
        <v>179674.9</v>
      </c>
      <c r="AE426" s="18"/>
      <c r="AF426" s="31"/>
      <c r="AG426" s="22" t="s">
        <v>1281</v>
      </c>
      <c r="AH426" s="2"/>
    </row>
    <row r="427" spans="1:34" x14ac:dyDescent="0.25">
      <c r="A427" s="36" t="s">
        <v>117</v>
      </c>
      <c r="B427" s="32">
        <v>620</v>
      </c>
      <c r="C427" s="36"/>
      <c r="D427" s="36"/>
      <c r="E427" s="14" t="s">
        <v>596</v>
      </c>
      <c r="F427" s="18">
        <f t="shared" ref="F427:K427" si="661">F428</f>
        <v>330214.7</v>
      </c>
      <c r="G427" s="18">
        <f t="shared" si="661"/>
        <v>327827.09999999998</v>
      </c>
      <c r="H427" s="18">
        <f t="shared" si="661"/>
        <v>327827.09999999998</v>
      </c>
      <c r="I427" s="18">
        <f t="shared" si="661"/>
        <v>0</v>
      </c>
      <c r="J427" s="18">
        <f t="shared" si="661"/>
        <v>0</v>
      </c>
      <c r="K427" s="18">
        <f t="shared" si="661"/>
        <v>0</v>
      </c>
      <c r="L427" s="18">
        <f t="shared" si="643"/>
        <v>330214.7</v>
      </c>
      <c r="M427" s="18">
        <f t="shared" si="644"/>
        <v>327827.09999999998</v>
      </c>
      <c r="N427" s="18">
        <f t="shared" si="645"/>
        <v>327827.09999999998</v>
      </c>
      <c r="O427" s="18">
        <f t="shared" ref="O427:Q427" si="662">O428</f>
        <v>0</v>
      </c>
      <c r="P427" s="18">
        <f t="shared" si="662"/>
        <v>0</v>
      </c>
      <c r="Q427" s="18">
        <f t="shared" si="662"/>
        <v>0</v>
      </c>
      <c r="R427" s="18">
        <f t="shared" si="608"/>
        <v>330214.7</v>
      </c>
      <c r="S427" s="18">
        <f t="shared" si="609"/>
        <v>327827.09999999998</v>
      </c>
      <c r="T427" s="18">
        <f t="shared" si="610"/>
        <v>327827.09999999998</v>
      </c>
      <c r="U427" s="18">
        <f t="shared" ref="U427:AE427" si="663">U428</f>
        <v>0</v>
      </c>
      <c r="V427" s="18">
        <f t="shared" si="612"/>
        <v>330214.7</v>
      </c>
      <c r="W427" s="18">
        <f t="shared" si="613"/>
        <v>327827.09999999998</v>
      </c>
      <c r="X427" s="18">
        <f t="shared" si="614"/>
        <v>327827.09999999998</v>
      </c>
      <c r="Y427" s="18">
        <f t="shared" si="663"/>
        <v>0</v>
      </c>
      <c r="Z427" s="18">
        <f t="shared" si="663"/>
        <v>0</v>
      </c>
      <c r="AA427" s="18">
        <f t="shared" si="663"/>
        <v>0</v>
      </c>
      <c r="AB427" s="18">
        <f t="shared" si="599"/>
        <v>330214.7</v>
      </c>
      <c r="AC427" s="18">
        <f t="shared" si="600"/>
        <v>327827.09999999998</v>
      </c>
      <c r="AD427" s="18">
        <f t="shared" si="601"/>
        <v>327827.09999999998</v>
      </c>
      <c r="AE427" s="18">
        <f t="shared" si="663"/>
        <v>0</v>
      </c>
      <c r="AF427" s="31"/>
      <c r="AG427" s="22"/>
      <c r="AH427" s="2"/>
    </row>
    <row r="428" spans="1:34" x14ac:dyDescent="0.25">
      <c r="A428" s="36" t="s">
        <v>117</v>
      </c>
      <c r="B428" s="32">
        <v>620</v>
      </c>
      <c r="C428" s="36" t="s">
        <v>105</v>
      </c>
      <c r="D428" s="36" t="s">
        <v>5</v>
      </c>
      <c r="E428" s="14" t="s">
        <v>570</v>
      </c>
      <c r="F428" s="18">
        <v>330214.7</v>
      </c>
      <c r="G428" s="18">
        <v>327827.09999999998</v>
      </c>
      <c r="H428" s="18">
        <v>327827.09999999998</v>
      </c>
      <c r="I428" s="18"/>
      <c r="J428" s="18"/>
      <c r="K428" s="18"/>
      <c r="L428" s="18">
        <f t="shared" si="643"/>
        <v>330214.7</v>
      </c>
      <c r="M428" s="18">
        <f t="shared" si="644"/>
        <v>327827.09999999998</v>
      </c>
      <c r="N428" s="18">
        <f t="shared" si="645"/>
        <v>327827.09999999998</v>
      </c>
      <c r="O428" s="18"/>
      <c r="P428" s="18"/>
      <c r="Q428" s="18"/>
      <c r="R428" s="18">
        <f t="shared" si="608"/>
        <v>330214.7</v>
      </c>
      <c r="S428" s="18">
        <f t="shared" si="609"/>
        <v>327827.09999999998</v>
      </c>
      <c r="T428" s="18">
        <f t="shared" si="610"/>
        <v>327827.09999999998</v>
      </c>
      <c r="U428" s="18"/>
      <c r="V428" s="18">
        <f t="shared" si="612"/>
        <v>330214.7</v>
      </c>
      <c r="W428" s="18">
        <f t="shared" si="613"/>
        <v>327827.09999999998</v>
      </c>
      <c r="X428" s="18">
        <f t="shared" si="614"/>
        <v>327827.09999999998</v>
      </c>
      <c r="Y428" s="18"/>
      <c r="Z428" s="18"/>
      <c r="AA428" s="18"/>
      <c r="AB428" s="18">
        <f t="shared" si="599"/>
        <v>330214.7</v>
      </c>
      <c r="AC428" s="18">
        <f t="shared" si="600"/>
        <v>327827.09999999998</v>
      </c>
      <c r="AD428" s="18">
        <f t="shared" si="601"/>
        <v>327827.09999999998</v>
      </c>
      <c r="AE428" s="18"/>
      <c r="AF428" s="31"/>
      <c r="AG428" s="22"/>
      <c r="AH428" s="2"/>
    </row>
    <row r="429" spans="1:34" ht="47.25" x14ac:dyDescent="0.25">
      <c r="A429" s="36" t="s">
        <v>118</v>
      </c>
      <c r="B429" s="32"/>
      <c r="C429" s="36"/>
      <c r="D429" s="36"/>
      <c r="E429" s="14" t="s">
        <v>672</v>
      </c>
      <c r="F429" s="18">
        <f t="shared" ref="F429:K429" si="664">F430</f>
        <v>34978.400000000001</v>
      </c>
      <c r="G429" s="18">
        <f t="shared" si="664"/>
        <v>34978.400000000001</v>
      </c>
      <c r="H429" s="18">
        <f t="shared" si="664"/>
        <v>34978.400000000001</v>
      </c>
      <c r="I429" s="18">
        <f t="shared" si="664"/>
        <v>10000</v>
      </c>
      <c r="J429" s="18">
        <f t="shared" si="664"/>
        <v>0</v>
      </c>
      <c r="K429" s="18">
        <f t="shared" si="664"/>
        <v>0</v>
      </c>
      <c r="L429" s="18">
        <f t="shared" si="643"/>
        <v>44978.400000000001</v>
      </c>
      <c r="M429" s="18">
        <f t="shared" si="644"/>
        <v>34978.400000000001</v>
      </c>
      <c r="N429" s="18">
        <f t="shared" si="645"/>
        <v>34978.400000000001</v>
      </c>
      <c r="O429" s="18">
        <f t="shared" ref="O429:Q429" si="665">O430</f>
        <v>0</v>
      </c>
      <c r="P429" s="18">
        <f t="shared" si="665"/>
        <v>0</v>
      </c>
      <c r="Q429" s="18">
        <f t="shared" si="665"/>
        <v>0</v>
      </c>
      <c r="R429" s="18">
        <f t="shared" si="608"/>
        <v>44978.400000000001</v>
      </c>
      <c r="S429" s="18">
        <f t="shared" si="609"/>
        <v>34978.400000000001</v>
      </c>
      <c r="T429" s="18">
        <f t="shared" si="610"/>
        <v>34978.400000000001</v>
      </c>
      <c r="U429" s="18">
        <f t="shared" ref="U429:AE429" si="666">U430</f>
        <v>0</v>
      </c>
      <c r="V429" s="18">
        <f t="shared" si="612"/>
        <v>44978.400000000001</v>
      </c>
      <c r="W429" s="18">
        <f t="shared" si="613"/>
        <v>34978.400000000001</v>
      </c>
      <c r="X429" s="18">
        <f t="shared" si="614"/>
        <v>34978.400000000001</v>
      </c>
      <c r="Y429" s="18">
        <f t="shared" si="666"/>
        <v>0</v>
      </c>
      <c r="Z429" s="18">
        <f t="shared" si="666"/>
        <v>0</v>
      </c>
      <c r="AA429" s="18">
        <f t="shared" si="666"/>
        <v>0</v>
      </c>
      <c r="AB429" s="18">
        <f t="shared" si="599"/>
        <v>44978.400000000001</v>
      </c>
      <c r="AC429" s="18">
        <f t="shared" si="600"/>
        <v>34978.400000000001</v>
      </c>
      <c r="AD429" s="18">
        <f t="shared" si="601"/>
        <v>34978.400000000001</v>
      </c>
      <c r="AE429" s="18">
        <f t="shared" si="666"/>
        <v>0</v>
      </c>
      <c r="AF429" s="31"/>
      <c r="AG429" s="22"/>
      <c r="AH429" s="2"/>
    </row>
    <row r="430" spans="1:34" ht="47.25" x14ac:dyDescent="0.25">
      <c r="A430" s="36" t="s">
        <v>118</v>
      </c>
      <c r="B430" s="32">
        <v>600</v>
      </c>
      <c r="C430" s="36"/>
      <c r="D430" s="36"/>
      <c r="E430" s="14" t="s">
        <v>581</v>
      </c>
      <c r="F430" s="18">
        <f t="shared" ref="F430:K430" si="667">F431+F433</f>
        <v>34978.400000000001</v>
      </c>
      <c r="G430" s="18">
        <f t="shared" si="667"/>
        <v>34978.400000000001</v>
      </c>
      <c r="H430" s="18">
        <f t="shared" si="667"/>
        <v>34978.400000000001</v>
      </c>
      <c r="I430" s="18">
        <f t="shared" si="667"/>
        <v>10000</v>
      </c>
      <c r="J430" s="18">
        <f t="shared" si="667"/>
        <v>0</v>
      </c>
      <c r="K430" s="18">
        <f t="shared" si="667"/>
        <v>0</v>
      </c>
      <c r="L430" s="18">
        <f t="shared" si="643"/>
        <v>44978.400000000001</v>
      </c>
      <c r="M430" s="18">
        <f t="shared" si="644"/>
        <v>34978.400000000001</v>
      </c>
      <c r="N430" s="18">
        <f t="shared" si="645"/>
        <v>34978.400000000001</v>
      </c>
      <c r="O430" s="18">
        <f t="shared" ref="O430:Q430" si="668">O431+O433</f>
        <v>0</v>
      </c>
      <c r="P430" s="18">
        <f t="shared" si="668"/>
        <v>0</v>
      </c>
      <c r="Q430" s="18">
        <f t="shared" si="668"/>
        <v>0</v>
      </c>
      <c r="R430" s="18">
        <f t="shared" si="608"/>
        <v>44978.400000000001</v>
      </c>
      <c r="S430" s="18">
        <f t="shared" si="609"/>
        <v>34978.400000000001</v>
      </c>
      <c r="T430" s="18">
        <f t="shared" si="610"/>
        <v>34978.400000000001</v>
      </c>
      <c r="U430" s="18">
        <f t="shared" ref="U430:AE430" si="669">U431+U433</f>
        <v>0</v>
      </c>
      <c r="V430" s="18">
        <f t="shared" si="612"/>
        <v>44978.400000000001</v>
      </c>
      <c r="W430" s="18">
        <f t="shared" si="613"/>
        <v>34978.400000000001</v>
      </c>
      <c r="X430" s="18">
        <f t="shared" si="614"/>
        <v>34978.400000000001</v>
      </c>
      <c r="Y430" s="18">
        <f t="shared" ref="Y430:AA430" si="670">Y431+Y433</f>
        <v>0</v>
      </c>
      <c r="Z430" s="18">
        <f t="shared" si="670"/>
        <v>0</v>
      </c>
      <c r="AA430" s="18">
        <f t="shared" si="670"/>
        <v>0</v>
      </c>
      <c r="AB430" s="18">
        <f t="shared" si="599"/>
        <v>44978.400000000001</v>
      </c>
      <c r="AC430" s="18">
        <f t="shared" si="600"/>
        <v>34978.400000000001</v>
      </c>
      <c r="AD430" s="18">
        <f t="shared" si="601"/>
        <v>34978.400000000001</v>
      </c>
      <c r="AE430" s="18">
        <f t="shared" si="669"/>
        <v>0</v>
      </c>
      <c r="AF430" s="31"/>
      <c r="AG430" s="22"/>
      <c r="AH430" s="2"/>
    </row>
    <row r="431" spans="1:34" x14ac:dyDescent="0.25">
      <c r="A431" s="36" t="s">
        <v>118</v>
      </c>
      <c r="B431" s="32">
        <v>610</v>
      </c>
      <c r="C431" s="36"/>
      <c r="D431" s="36"/>
      <c r="E431" s="14" t="s">
        <v>595</v>
      </c>
      <c r="F431" s="18">
        <f t="shared" ref="F431:K431" si="671">F432</f>
        <v>4369.8999999999996</v>
      </c>
      <c r="G431" s="18">
        <f t="shared" si="671"/>
        <v>4369.8999999999996</v>
      </c>
      <c r="H431" s="18">
        <f t="shared" si="671"/>
        <v>4369.8999999999996</v>
      </c>
      <c r="I431" s="18">
        <f t="shared" si="671"/>
        <v>4434.2</v>
      </c>
      <c r="J431" s="18">
        <f t="shared" si="671"/>
        <v>0</v>
      </c>
      <c r="K431" s="18">
        <f t="shared" si="671"/>
        <v>0</v>
      </c>
      <c r="L431" s="18">
        <f t="shared" si="643"/>
        <v>8804.0999999999985</v>
      </c>
      <c r="M431" s="18">
        <f t="shared" si="644"/>
        <v>4369.8999999999996</v>
      </c>
      <c r="N431" s="18">
        <f t="shared" si="645"/>
        <v>4369.8999999999996</v>
      </c>
      <c r="O431" s="18">
        <f t="shared" ref="O431:Q431" si="672">O432</f>
        <v>0</v>
      </c>
      <c r="P431" s="18">
        <f t="shared" si="672"/>
        <v>0</v>
      </c>
      <c r="Q431" s="18">
        <f t="shared" si="672"/>
        <v>0</v>
      </c>
      <c r="R431" s="18">
        <f t="shared" si="608"/>
        <v>8804.0999999999985</v>
      </c>
      <c r="S431" s="18">
        <f t="shared" si="609"/>
        <v>4369.8999999999996</v>
      </c>
      <c r="T431" s="18">
        <f t="shared" si="610"/>
        <v>4369.8999999999996</v>
      </c>
      <c r="U431" s="18">
        <f t="shared" ref="U431:AE431" si="673">U432</f>
        <v>0</v>
      </c>
      <c r="V431" s="18">
        <f t="shared" si="612"/>
        <v>8804.0999999999985</v>
      </c>
      <c r="W431" s="18">
        <f t="shared" si="613"/>
        <v>4369.8999999999996</v>
      </c>
      <c r="X431" s="18">
        <f t="shared" si="614"/>
        <v>4369.8999999999996</v>
      </c>
      <c r="Y431" s="18">
        <f t="shared" si="673"/>
        <v>0</v>
      </c>
      <c r="Z431" s="18">
        <f t="shared" si="673"/>
        <v>0</v>
      </c>
      <c r="AA431" s="18">
        <f t="shared" si="673"/>
        <v>0</v>
      </c>
      <c r="AB431" s="18">
        <f t="shared" si="599"/>
        <v>8804.0999999999985</v>
      </c>
      <c r="AC431" s="18">
        <f t="shared" si="600"/>
        <v>4369.8999999999996</v>
      </c>
      <c r="AD431" s="18">
        <f t="shared" si="601"/>
        <v>4369.8999999999996</v>
      </c>
      <c r="AE431" s="18">
        <f t="shared" si="673"/>
        <v>0</v>
      </c>
      <c r="AF431" s="31"/>
      <c r="AG431" s="22"/>
      <c r="AH431" s="2"/>
    </row>
    <row r="432" spans="1:34" x14ac:dyDescent="0.25">
      <c r="A432" s="36" t="s">
        <v>118</v>
      </c>
      <c r="B432" s="32">
        <v>610</v>
      </c>
      <c r="C432" s="36" t="s">
        <v>105</v>
      </c>
      <c r="D432" s="36" t="s">
        <v>5</v>
      </c>
      <c r="E432" s="14" t="s">
        <v>570</v>
      </c>
      <c r="F432" s="18">
        <v>4369.8999999999996</v>
      </c>
      <c r="G432" s="18">
        <v>4369.8999999999996</v>
      </c>
      <c r="H432" s="18">
        <v>4369.8999999999996</v>
      </c>
      <c r="I432" s="18">
        <v>4434.2</v>
      </c>
      <c r="J432" s="18"/>
      <c r="K432" s="18"/>
      <c r="L432" s="18">
        <f t="shared" si="643"/>
        <v>8804.0999999999985</v>
      </c>
      <c r="M432" s="18">
        <f t="shared" si="644"/>
        <v>4369.8999999999996</v>
      </c>
      <c r="N432" s="18">
        <f t="shared" si="645"/>
        <v>4369.8999999999996</v>
      </c>
      <c r="O432" s="18"/>
      <c r="P432" s="18"/>
      <c r="Q432" s="18"/>
      <c r="R432" s="18">
        <f t="shared" si="608"/>
        <v>8804.0999999999985</v>
      </c>
      <c r="S432" s="18">
        <f t="shared" si="609"/>
        <v>4369.8999999999996</v>
      </c>
      <c r="T432" s="18">
        <f t="shared" si="610"/>
        <v>4369.8999999999996</v>
      </c>
      <c r="U432" s="18"/>
      <c r="V432" s="18">
        <f t="shared" si="612"/>
        <v>8804.0999999999985</v>
      </c>
      <c r="W432" s="18">
        <f t="shared" si="613"/>
        <v>4369.8999999999996</v>
      </c>
      <c r="X432" s="18">
        <f t="shared" si="614"/>
        <v>4369.8999999999996</v>
      </c>
      <c r="Y432" s="18"/>
      <c r="Z432" s="18"/>
      <c r="AA432" s="18"/>
      <c r="AB432" s="18">
        <f t="shared" si="599"/>
        <v>8804.0999999999985</v>
      </c>
      <c r="AC432" s="18">
        <f t="shared" si="600"/>
        <v>4369.8999999999996</v>
      </c>
      <c r="AD432" s="18">
        <f t="shared" si="601"/>
        <v>4369.8999999999996</v>
      </c>
      <c r="AE432" s="18"/>
      <c r="AF432" s="31"/>
      <c r="AG432" s="22" t="s">
        <v>1333</v>
      </c>
      <c r="AH432" s="2"/>
    </row>
    <row r="433" spans="1:34" x14ac:dyDescent="0.25">
      <c r="A433" s="36" t="s">
        <v>118</v>
      </c>
      <c r="B433" s="32">
        <v>620</v>
      </c>
      <c r="C433" s="36"/>
      <c r="D433" s="36"/>
      <c r="E433" s="14" t="s">
        <v>596</v>
      </c>
      <c r="F433" s="18">
        <f t="shared" ref="F433:K433" si="674">F434</f>
        <v>30608.5</v>
      </c>
      <c r="G433" s="18">
        <f t="shared" si="674"/>
        <v>30608.5</v>
      </c>
      <c r="H433" s="18">
        <f t="shared" si="674"/>
        <v>30608.5</v>
      </c>
      <c r="I433" s="18">
        <f t="shared" si="674"/>
        <v>5565.8</v>
      </c>
      <c r="J433" s="18">
        <f t="shared" si="674"/>
        <v>0</v>
      </c>
      <c r="K433" s="18">
        <f t="shared" si="674"/>
        <v>0</v>
      </c>
      <c r="L433" s="18">
        <f t="shared" si="643"/>
        <v>36174.300000000003</v>
      </c>
      <c r="M433" s="18">
        <f t="shared" si="644"/>
        <v>30608.5</v>
      </c>
      <c r="N433" s="18">
        <f t="shared" si="645"/>
        <v>30608.5</v>
      </c>
      <c r="O433" s="18">
        <f t="shared" ref="O433:Q433" si="675">O434</f>
        <v>0</v>
      </c>
      <c r="P433" s="18">
        <f t="shared" si="675"/>
        <v>0</v>
      </c>
      <c r="Q433" s="18">
        <f t="shared" si="675"/>
        <v>0</v>
      </c>
      <c r="R433" s="18">
        <f t="shared" si="608"/>
        <v>36174.300000000003</v>
      </c>
      <c r="S433" s="18">
        <f t="shared" si="609"/>
        <v>30608.5</v>
      </c>
      <c r="T433" s="18">
        <f t="shared" si="610"/>
        <v>30608.5</v>
      </c>
      <c r="U433" s="18">
        <f t="shared" ref="U433:AE433" si="676">U434</f>
        <v>0</v>
      </c>
      <c r="V433" s="18">
        <f t="shared" si="612"/>
        <v>36174.300000000003</v>
      </c>
      <c r="W433" s="18">
        <f t="shared" si="613"/>
        <v>30608.5</v>
      </c>
      <c r="X433" s="18">
        <f t="shared" si="614"/>
        <v>30608.5</v>
      </c>
      <c r="Y433" s="18">
        <f t="shared" si="676"/>
        <v>0</v>
      </c>
      <c r="Z433" s="18">
        <f t="shared" si="676"/>
        <v>0</v>
      </c>
      <c r="AA433" s="18">
        <f t="shared" si="676"/>
        <v>0</v>
      </c>
      <c r="AB433" s="18">
        <f t="shared" si="599"/>
        <v>36174.300000000003</v>
      </c>
      <c r="AC433" s="18">
        <f t="shared" si="600"/>
        <v>30608.5</v>
      </c>
      <c r="AD433" s="18">
        <f t="shared" si="601"/>
        <v>30608.5</v>
      </c>
      <c r="AE433" s="18">
        <f t="shared" si="676"/>
        <v>0</v>
      </c>
      <c r="AF433" s="31"/>
      <c r="AG433" s="22"/>
      <c r="AH433" s="2"/>
    </row>
    <row r="434" spans="1:34" x14ac:dyDescent="0.25">
      <c r="A434" s="36" t="s">
        <v>118</v>
      </c>
      <c r="B434" s="32">
        <v>620</v>
      </c>
      <c r="C434" s="36" t="s">
        <v>105</v>
      </c>
      <c r="D434" s="36" t="s">
        <v>5</v>
      </c>
      <c r="E434" s="14" t="s">
        <v>570</v>
      </c>
      <c r="F434" s="18">
        <v>30608.5</v>
      </c>
      <c r="G434" s="18">
        <v>30608.5</v>
      </c>
      <c r="H434" s="18">
        <v>30608.5</v>
      </c>
      <c r="I434" s="18">
        <v>5565.8</v>
      </c>
      <c r="J434" s="18"/>
      <c r="K434" s="18"/>
      <c r="L434" s="18">
        <f t="shared" si="643"/>
        <v>36174.300000000003</v>
      </c>
      <c r="M434" s="18">
        <f t="shared" si="644"/>
        <v>30608.5</v>
      </c>
      <c r="N434" s="18">
        <f t="shared" si="645"/>
        <v>30608.5</v>
      </c>
      <c r="O434" s="18"/>
      <c r="P434" s="18"/>
      <c r="Q434" s="18"/>
      <c r="R434" s="18">
        <f t="shared" si="608"/>
        <v>36174.300000000003</v>
      </c>
      <c r="S434" s="18">
        <f t="shared" si="609"/>
        <v>30608.5</v>
      </c>
      <c r="T434" s="18">
        <f t="shared" si="610"/>
        <v>30608.5</v>
      </c>
      <c r="U434" s="18"/>
      <c r="V434" s="18">
        <f t="shared" si="612"/>
        <v>36174.300000000003</v>
      </c>
      <c r="W434" s="18">
        <f t="shared" si="613"/>
        <v>30608.5</v>
      </c>
      <c r="X434" s="18">
        <f t="shared" si="614"/>
        <v>30608.5</v>
      </c>
      <c r="Y434" s="18"/>
      <c r="Z434" s="18"/>
      <c r="AA434" s="18"/>
      <c r="AB434" s="18">
        <f t="shared" si="599"/>
        <v>36174.300000000003</v>
      </c>
      <c r="AC434" s="18">
        <f t="shared" si="600"/>
        <v>30608.5</v>
      </c>
      <c r="AD434" s="18">
        <f t="shared" si="601"/>
        <v>30608.5</v>
      </c>
      <c r="AE434" s="18"/>
      <c r="AF434" s="31"/>
      <c r="AG434" s="22" t="s">
        <v>1334</v>
      </c>
      <c r="AH434" s="2"/>
    </row>
    <row r="435" spans="1:34" ht="31.5" x14ac:dyDescent="0.25">
      <c r="A435" s="36" t="s">
        <v>119</v>
      </c>
      <c r="B435" s="32"/>
      <c r="C435" s="36"/>
      <c r="D435" s="36"/>
      <c r="E435" s="14" t="s">
        <v>673</v>
      </c>
      <c r="F435" s="18">
        <f t="shared" ref="F435:K437" si="677">F436</f>
        <v>6914.2</v>
      </c>
      <c r="G435" s="18">
        <f t="shared" si="677"/>
        <v>6914.2</v>
      </c>
      <c r="H435" s="18">
        <f t="shared" si="677"/>
        <v>6914.2</v>
      </c>
      <c r="I435" s="18">
        <f t="shared" si="677"/>
        <v>0</v>
      </c>
      <c r="J435" s="18">
        <f t="shared" si="677"/>
        <v>0</v>
      </c>
      <c r="K435" s="18">
        <f t="shared" si="677"/>
        <v>0</v>
      </c>
      <c r="L435" s="18">
        <f t="shared" si="643"/>
        <v>6914.2</v>
      </c>
      <c r="M435" s="18">
        <f t="shared" si="644"/>
        <v>6914.2</v>
      </c>
      <c r="N435" s="18">
        <f t="shared" si="645"/>
        <v>6914.2</v>
      </c>
      <c r="O435" s="18">
        <f t="shared" ref="O435:Q437" si="678">O436</f>
        <v>0</v>
      </c>
      <c r="P435" s="18">
        <f t="shared" si="678"/>
        <v>0</v>
      </c>
      <c r="Q435" s="18">
        <f t="shared" si="678"/>
        <v>0</v>
      </c>
      <c r="R435" s="18">
        <f t="shared" si="608"/>
        <v>6914.2</v>
      </c>
      <c r="S435" s="18">
        <f t="shared" si="609"/>
        <v>6914.2</v>
      </c>
      <c r="T435" s="18">
        <f t="shared" si="610"/>
        <v>6914.2</v>
      </c>
      <c r="U435" s="18">
        <f t="shared" ref="U435:AE437" si="679">U436</f>
        <v>0</v>
      </c>
      <c r="V435" s="18">
        <f t="shared" si="612"/>
        <v>6914.2</v>
      </c>
      <c r="W435" s="18">
        <f t="shared" si="613"/>
        <v>6914.2</v>
      </c>
      <c r="X435" s="18">
        <f t="shared" si="614"/>
        <v>6914.2</v>
      </c>
      <c r="Y435" s="18">
        <f t="shared" si="679"/>
        <v>0</v>
      </c>
      <c r="Z435" s="18">
        <f t="shared" si="679"/>
        <v>0</v>
      </c>
      <c r="AA435" s="18">
        <f t="shared" si="679"/>
        <v>0</v>
      </c>
      <c r="AB435" s="18">
        <f t="shared" si="599"/>
        <v>6914.2</v>
      </c>
      <c r="AC435" s="18">
        <f t="shared" si="600"/>
        <v>6914.2</v>
      </c>
      <c r="AD435" s="18">
        <f t="shared" si="601"/>
        <v>6914.2</v>
      </c>
      <c r="AE435" s="18">
        <f t="shared" si="679"/>
        <v>0</v>
      </c>
      <c r="AF435" s="31"/>
      <c r="AG435" s="22"/>
      <c r="AH435" s="2"/>
    </row>
    <row r="436" spans="1:34" ht="47.25" x14ac:dyDescent="0.25">
      <c r="A436" s="36" t="s">
        <v>119</v>
      </c>
      <c r="B436" s="32">
        <v>600</v>
      </c>
      <c r="C436" s="36"/>
      <c r="D436" s="36"/>
      <c r="E436" s="14" t="s">
        <v>581</v>
      </c>
      <c r="F436" s="18">
        <f t="shared" si="677"/>
        <v>6914.2</v>
      </c>
      <c r="G436" s="18">
        <f t="shared" si="677"/>
        <v>6914.2</v>
      </c>
      <c r="H436" s="18">
        <f t="shared" si="677"/>
        <v>6914.2</v>
      </c>
      <c r="I436" s="18">
        <f t="shared" si="677"/>
        <v>0</v>
      </c>
      <c r="J436" s="18">
        <f t="shared" si="677"/>
        <v>0</v>
      </c>
      <c r="K436" s="18">
        <f t="shared" si="677"/>
        <v>0</v>
      </c>
      <c r="L436" s="18">
        <f t="shared" si="643"/>
        <v>6914.2</v>
      </c>
      <c r="M436" s="18">
        <f t="shared" si="644"/>
        <v>6914.2</v>
      </c>
      <c r="N436" s="18">
        <f t="shared" si="645"/>
        <v>6914.2</v>
      </c>
      <c r="O436" s="18">
        <f t="shared" si="678"/>
        <v>0</v>
      </c>
      <c r="P436" s="18">
        <f t="shared" si="678"/>
        <v>0</v>
      </c>
      <c r="Q436" s="18">
        <f t="shared" si="678"/>
        <v>0</v>
      </c>
      <c r="R436" s="18">
        <f t="shared" si="608"/>
        <v>6914.2</v>
      </c>
      <c r="S436" s="18">
        <f t="shared" si="609"/>
        <v>6914.2</v>
      </c>
      <c r="T436" s="18">
        <f t="shared" si="610"/>
        <v>6914.2</v>
      </c>
      <c r="U436" s="18">
        <f t="shared" si="679"/>
        <v>0</v>
      </c>
      <c r="V436" s="18">
        <f t="shared" si="612"/>
        <v>6914.2</v>
      </c>
      <c r="W436" s="18">
        <f t="shared" si="613"/>
        <v>6914.2</v>
      </c>
      <c r="X436" s="18">
        <f t="shared" si="614"/>
        <v>6914.2</v>
      </c>
      <c r="Y436" s="18">
        <f t="shared" si="679"/>
        <v>0</v>
      </c>
      <c r="Z436" s="18">
        <f t="shared" si="679"/>
        <v>0</v>
      </c>
      <c r="AA436" s="18">
        <f t="shared" si="679"/>
        <v>0</v>
      </c>
      <c r="AB436" s="18">
        <f t="shared" si="599"/>
        <v>6914.2</v>
      </c>
      <c r="AC436" s="18">
        <f t="shared" si="600"/>
        <v>6914.2</v>
      </c>
      <c r="AD436" s="18">
        <f t="shared" si="601"/>
        <v>6914.2</v>
      </c>
      <c r="AE436" s="18">
        <f t="shared" si="679"/>
        <v>0</v>
      </c>
      <c r="AF436" s="31"/>
      <c r="AG436" s="22"/>
      <c r="AH436" s="2"/>
    </row>
    <row r="437" spans="1:34" x14ac:dyDescent="0.25">
      <c r="A437" s="36" t="s">
        <v>119</v>
      </c>
      <c r="B437" s="32">
        <v>620</v>
      </c>
      <c r="C437" s="36"/>
      <c r="D437" s="36"/>
      <c r="E437" s="14" t="s">
        <v>596</v>
      </c>
      <c r="F437" s="18">
        <f t="shared" si="677"/>
        <v>6914.2</v>
      </c>
      <c r="G437" s="18">
        <f t="shared" si="677"/>
        <v>6914.2</v>
      </c>
      <c r="H437" s="18">
        <f t="shared" si="677"/>
        <v>6914.2</v>
      </c>
      <c r="I437" s="18">
        <f t="shared" si="677"/>
        <v>0</v>
      </c>
      <c r="J437" s="18">
        <f t="shared" si="677"/>
        <v>0</v>
      </c>
      <c r="K437" s="18">
        <f t="shared" si="677"/>
        <v>0</v>
      </c>
      <c r="L437" s="18">
        <f t="shared" si="643"/>
        <v>6914.2</v>
      </c>
      <c r="M437" s="18">
        <f t="shared" si="644"/>
        <v>6914.2</v>
      </c>
      <c r="N437" s="18">
        <f t="shared" si="645"/>
        <v>6914.2</v>
      </c>
      <c r="O437" s="18">
        <f t="shared" si="678"/>
        <v>0</v>
      </c>
      <c r="P437" s="18">
        <f t="shared" si="678"/>
        <v>0</v>
      </c>
      <c r="Q437" s="18">
        <f t="shared" si="678"/>
        <v>0</v>
      </c>
      <c r="R437" s="18">
        <f t="shared" si="608"/>
        <v>6914.2</v>
      </c>
      <c r="S437" s="18">
        <f t="shared" si="609"/>
        <v>6914.2</v>
      </c>
      <c r="T437" s="18">
        <f t="shared" si="610"/>
        <v>6914.2</v>
      </c>
      <c r="U437" s="18">
        <f t="shared" si="679"/>
        <v>0</v>
      </c>
      <c r="V437" s="18">
        <f t="shared" si="612"/>
        <v>6914.2</v>
      </c>
      <c r="W437" s="18">
        <f t="shared" si="613"/>
        <v>6914.2</v>
      </c>
      <c r="X437" s="18">
        <f t="shared" si="614"/>
        <v>6914.2</v>
      </c>
      <c r="Y437" s="18">
        <f t="shared" si="679"/>
        <v>0</v>
      </c>
      <c r="Z437" s="18">
        <f t="shared" si="679"/>
        <v>0</v>
      </c>
      <c r="AA437" s="18">
        <f t="shared" si="679"/>
        <v>0</v>
      </c>
      <c r="AB437" s="18">
        <f t="shared" si="599"/>
        <v>6914.2</v>
      </c>
      <c r="AC437" s="18">
        <f t="shared" si="600"/>
        <v>6914.2</v>
      </c>
      <c r="AD437" s="18">
        <f t="shared" si="601"/>
        <v>6914.2</v>
      </c>
      <c r="AE437" s="18">
        <f t="shared" si="679"/>
        <v>0</v>
      </c>
      <c r="AF437" s="31"/>
      <c r="AG437" s="22"/>
      <c r="AH437" s="2"/>
    </row>
    <row r="438" spans="1:34" x14ac:dyDescent="0.25">
      <c r="A438" s="36" t="s">
        <v>119</v>
      </c>
      <c r="B438" s="32">
        <v>620</v>
      </c>
      <c r="C438" s="36" t="s">
        <v>105</v>
      </c>
      <c r="D438" s="36" t="s">
        <v>5</v>
      </c>
      <c r="E438" s="14" t="s">
        <v>570</v>
      </c>
      <c r="F438" s="18">
        <v>6914.2</v>
      </c>
      <c r="G438" s="18">
        <v>6914.2</v>
      </c>
      <c r="H438" s="18">
        <v>6914.2</v>
      </c>
      <c r="I438" s="18"/>
      <c r="J438" s="18"/>
      <c r="K438" s="18"/>
      <c r="L438" s="18">
        <f t="shared" si="643"/>
        <v>6914.2</v>
      </c>
      <c r="M438" s="18">
        <f t="shared" si="644"/>
        <v>6914.2</v>
      </c>
      <c r="N438" s="18">
        <f t="shared" si="645"/>
        <v>6914.2</v>
      </c>
      <c r="O438" s="18"/>
      <c r="P438" s="18"/>
      <c r="Q438" s="18"/>
      <c r="R438" s="18">
        <f t="shared" si="608"/>
        <v>6914.2</v>
      </c>
      <c r="S438" s="18">
        <f t="shared" si="609"/>
        <v>6914.2</v>
      </c>
      <c r="T438" s="18">
        <f t="shared" si="610"/>
        <v>6914.2</v>
      </c>
      <c r="U438" s="18"/>
      <c r="V438" s="18">
        <f t="shared" si="612"/>
        <v>6914.2</v>
      </c>
      <c r="W438" s="18">
        <f t="shared" si="613"/>
        <v>6914.2</v>
      </c>
      <c r="X438" s="18">
        <f t="shared" si="614"/>
        <v>6914.2</v>
      </c>
      <c r="Y438" s="18"/>
      <c r="Z438" s="18"/>
      <c r="AA438" s="18"/>
      <c r="AB438" s="18">
        <f t="shared" si="599"/>
        <v>6914.2</v>
      </c>
      <c r="AC438" s="18">
        <f t="shared" si="600"/>
        <v>6914.2</v>
      </c>
      <c r="AD438" s="18">
        <f t="shared" si="601"/>
        <v>6914.2</v>
      </c>
      <c r="AE438" s="18"/>
      <c r="AF438" s="31"/>
      <c r="AG438" s="22"/>
      <c r="AH438" s="2"/>
    </row>
    <row r="439" spans="1:34" ht="47.25" x14ac:dyDescent="0.25">
      <c r="A439" s="36" t="s">
        <v>122</v>
      </c>
      <c r="B439" s="32"/>
      <c r="C439" s="36"/>
      <c r="D439" s="36"/>
      <c r="E439" s="14" t="s">
        <v>1072</v>
      </c>
      <c r="F439" s="18">
        <f>F440</f>
        <v>26097.9</v>
      </c>
      <c r="G439" s="18">
        <f t="shared" ref="G439:AE444" si="680">G440</f>
        <v>25654</v>
      </c>
      <c r="H439" s="18">
        <f t="shared" si="680"/>
        <v>25654</v>
      </c>
      <c r="I439" s="18">
        <f t="shared" si="680"/>
        <v>-3898.5</v>
      </c>
      <c r="J439" s="18">
        <f t="shared" si="680"/>
        <v>-3898.5</v>
      </c>
      <c r="K439" s="18">
        <f t="shared" si="680"/>
        <v>-3898.5</v>
      </c>
      <c r="L439" s="18">
        <f t="shared" si="643"/>
        <v>22199.4</v>
      </c>
      <c r="M439" s="18">
        <f t="shared" si="644"/>
        <v>21755.5</v>
      </c>
      <c r="N439" s="18">
        <f t="shared" si="645"/>
        <v>21755.5</v>
      </c>
      <c r="O439" s="18">
        <f t="shared" si="680"/>
        <v>0</v>
      </c>
      <c r="P439" s="18">
        <f t="shared" si="680"/>
        <v>0</v>
      </c>
      <c r="Q439" s="18">
        <f t="shared" si="680"/>
        <v>0</v>
      </c>
      <c r="R439" s="18">
        <f t="shared" si="608"/>
        <v>22199.4</v>
      </c>
      <c r="S439" s="18">
        <f t="shared" si="609"/>
        <v>21755.5</v>
      </c>
      <c r="T439" s="18">
        <f t="shared" si="610"/>
        <v>21755.5</v>
      </c>
      <c r="U439" s="18">
        <f t="shared" si="680"/>
        <v>0</v>
      </c>
      <c r="V439" s="18">
        <f t="shared" si="612"/>
        <v>22199.4</v>
      </c>
      <c r="W439" s="18">
        <f t="shared" si="613"/>
        <v>21755.5</v>
      </c>
      <c r="X439" s="18">
        <f t="shared" si="614"/>
        <v>21755.5</v>
      </c>
      <c r="Y439" s="18">
        <f t="shared" si="680"/>
        <v>0</v>
      </c>
      <c r="Z439" s="18">
        <f t="shared" si="680"/>
        <v>0</v>
      </c>
      <c r="AA439" s="18">
        <f t="shared" si="680"/>
        <v>0</v>
      </c>
      <c r="AB439" s="18">
        <f t="shared" si="599"/>
        <v>22199.4</v>
      </c>
      <c r="AC439" s="18">
        <f t="shared" si="600"/>
        <v>21755.5</v>
      </c>
      <c r="AD439" s="18">
        <f t="shared" si="601"/>
        <v>21755.5</v>
      </c>
      <c r="AE439" s="18">
        <f t="shared" si="680"/>
        <v>0</v>
      </c>
      <c r="AF439" s="31"/>
      <c r="AG439" s="22"/>
      <c r="AH439" s="2"/>
    </row>
    <row r="440" spans="1:34" ht="47.25" x14ac:dyDescent="0.25">
      <c r="A440" s="36" t="s">
        <v>121</v>
      </c>
      <c r="B440" s="32"/>
      <c r="C440" s="36"/>
      <c r="D440" s="36"/>
      <c r="E440" s="14" t="s">
        <v>627</v>
      </c>
      <c r="F440" s="18">
        <f t="shared" ref="F440:H444" si="681">F441</f>
        <v>26097.9</v>
      </c>
      <c r="G440" s="18">
        <f t="shared" si="681"/>
        <v>25654</v>
      </c>
      <c r="H440" s="18">
        <f t="shared" si="681"/>
        <v>25654</v>
      </c>
      <c r="I440" s="18">
        <f t="shared" si="680"/>
        <v>-3898.5</v>
      </c>
      <c r="J440" s="18">
        <f t="shared" si="680"/>
        <v>-3898.5</v>
      </c>
      <c r="K440" s="18">
        <f t="shared" si="680"/>
        <v>-3898.5</v>
      </c>
      <c r="L440" s="18">
        <f t="shared" si="643"/>
        <v>22199.4</v>
      </c>
      <c r="M440" s="18">
        <f t="shared" si="644"/>
        <v>21755.5</v>
      </c>
      <c r="N440" s="18">
        <f t="shared" si="645"/>
        <v>21755.5</v>
      </c>
      <c r="O440" s="18">
        <f t="shared" si="680"/>
        <v>0</v>
      </c>
      <c r="P440" s="18">
        <f t="shared" si="680"/>
        <v>0</v>
      </c>
      <c r="Q440" s="18">
        <f t="shared" si="680"/>
        <v>0</v>
      </c>
      <c r="R440" s="18">
        <f t="shared" si="608"/>
        <v>22199.4</v>
      </c>
      <c r="S440" s="18">
        <f t="shared" si="609"/>
        <v>21755.5</v>
      </c>
      <c r="T440" s="18">
        <f t="shared" si="610"/>
        <v>21755.5</v>
      </c>
      <c r="U440" s="18">
        <f t="shared" ref="U440:AE444" si="682">U441</f>
        <v>0</v>
      </c>
      <c r="V440" s="18">
        <f t="shared" si="612"/>
        <v>22199.4</v>
      </c>
      <c r="W440" s="18">
        <f t="shared" si="613"/>
        <v>21755.5</v>
      </c>
      <c r="X440" s="18">
        <f t="shared" si="614"/>
        <v>21755.5</v>
      </c>
      <c r="Y440" s="18">
        <f t="shared" si="682"/>
        <v>0</v>
      </c>
      <c r="Z440" s="18">
        <f t="shared" si="682"/>
        <v>0</v>
      </c>
      <c r="AA440" s="18">
        <f t="shared" si="682"/>
        <v>0</v>
      </c>
      <c r="AB440" s="18">
        <f t="shared" si="599"/>
        <v>22199.4</v>
      </c>
      <c r="AC440" s="18">
        <f t="shared" si="600"/>
        <v>21755.5</v>
      </c>
      <c r="AD440" s="18">
        <f t="shared" si="601"/>
        <v>21755.5</v>
      </c>
      <c r="AE440" s="18">
        <f t="shared" si="682"/>
        <v>0</v>
      </c>
      <c r="AF440" s="31"/>
      <c r="AG440" s="22"/>
      <c r="AH440" s="2"/>
    </row>
    <row r="441" spans="1:34" ht="47.25" x14ac:dyDescent="0.25">
      <c r="A441" s="36" t="s">
        <v>121</v>
      </c>
      <c r="B441" s="32">
        <v>600</v>
      </c>
      <c r="C441" s="36"/>
      <c r="D441" s="36"/>
      <c r="E441" s="14" t="s">
        <v>581</v>
      </c>
      <c r="F441" s="18">
        <f>F444+F442</f>
        <v>26097.9</v>
      </c>
      <c r="G441" s="18">
        <f t="shared" ref="G441:AE441" si="683">G444+G442</f>
        <v>25654</v>
      </c>
      <c r="H441" s="18">
        <f t="shared" si="683"/>
        <v>25654</v>
      </c>
      <c r="I441" s="18">
        <f t="shared" ref="I441:K441" si="684">I444+I442</f>
        <v>-3898.5</v>
      </c>
      <c r="J441" s="18">
        <f t="shared" si="684"/>
        <v>-3898.5</v>
      </c>
      <c r="K441" s="18">
        <f t="shared" si="684"/>
        <v>-3898.5</v>
      </c>
      <c r="L441" s="18">
        <f t="shared" si="643"/>
        <v>22199.4</v>
      </c>
      <c r="M441" s="18">
        <f t="shared" si="644"/>
        <v>21755.5</v>
      </c>
      <c r="N441" s="18">
        <f t="shared" si="645"/>
        <v>21755.5</v>
      </c>
      <c r="O441" s="18">
        <f t="shared" ref="O441:Q441" si="685">O444+O442</f>
        <v>0</v>
      </c>
      <c r="P441" s="18">
        <f t="shared" si="685"/>
        <v>0</v>
      </c>
      <c r="Q441" s="18">
        <f t="shared" si="685"/>
        <v>0</v>
      </c>
      <c r="R441" s="18">
        <f t="shared" si="608"/>
        <v>22199.4</v>
      </c>
      <c r="S441" s="18">
        <f t="shared" si="609"/>
        <v>21755.5</v>
      </c>
      <c r="T441" s="18">
        <f t="shared" si="610"/>
        <v>21755.5</v>
      </c>
      <c r="U441" s="18">
        <f t="shared" ref="U441" si="686">U444+U442</f>
        <v>0</v>
      </c>
      <c r="V441" s="18">
        <f t="shared" si="612"/>
        <v>22199.4</v>
      </c>
      <c r="W441" s="18">
        <f t="shared" si="613"/>
        <v>21755.5</v>
      </c>
      <c r="X441" s="18">
        <f t="shared" si="614"/>
        <v>21755.5</v>
      </c>
      <c r="Y441" s="18">
        <f t="shared" ref="Y441:AA441" si="687">Y444+Y442</f>
        <v>0</v>
      </c>
      <c r="Z441" s="18">
        <f t="shared" si="687"/>
        <v>0</v>
      </c>
      <c r="AA441" s="18">
        <f t="shared" si="687"/>
        <v>0</v>
      </c>
      <c r="AB441" s="18">
        <f t="shared" si="599"/>
        <v>22199.4</v>
      </c>
      <c r="AC441" s="18">
        <f t="shared" si="600"/>
        <v>21755.5</v>
      </c>
      <c r="AD441" s="18">
        <f t="shared" si="601"/>
        <v>21755.5</v>
      </c>
      <c r="AE441" s="18">
        <f t="shared" si="683"/>
        <v>0</v>
      </c>
      <c r="AF441" s="31"/>
      <c r="AG441" s="22"/>
      <c r="AH441" s="2"/>
    </row>
    <row r="442" spans="1:34" x14ac:dyDescent="0.25">
      <c r="A442" s="36" t="s">
        <v>121</v>
      </c>
      <c r="B442" s="32">
        <v>610</v>
      </c>
      <c r="C442" s="36"/>
      <c r="D442" s="36"/>
      <c r="E442" s="14" t="s">
        <v>595</v>
      </c>
      <c r="F442" s="18">
        <f>F443</f>
        <v>4159.8999999999996</v>
      </c>
      <c r="G442" s="18">
        <f t="shared" ref="G442:AE442" si="688">G443</f>
        <v>4142</v>
      </c>
      <c r="H442" s="18">
        <f t="shared" si="688"/>
        <v>4142</v>
      </c>
      <c r="I442" s="18">
        <f t="shared" si="688"/>
        <v>0</v>
      </c>
      <c r="J442" s="18">
        <f t="shared" si="688"/>
        <v>0</v>
      </c>
      <c r="K442" s="18">
        <f t="shared" si="688"/>
        <v>0</v>
      </c>
      <c r="L442" s="18">
        <f t="shared" si="643"/>
        <v>4159.8999999999996</v>
      </c>
      <c r="M442" s="18">
        <f t="shared" si="644"/>
        <v>4142</v>
      </c>
      <c r="N442" s="18">
        <f t="shared" si="645"/>
        <v>4142</v>
      </c>
      <c r="O442" s="18">
        <f t="shared" si="688"/>
        <v>0</v>
      </c>
      <c r="P442" s="18">
        <f t="shared" si="688"/>
        <v>0</v>
      </c>
      <c r="Q442" s="18">
        <f t="shared" si="688"/>
        <v>0</v>
      </c>
      <c r="R442" s="18">
        <f t="shared" si="608"/>
        <v>4159.8999999999996</v>
      </c>
      <c r="S442" s="18">
        <f t="shared" si="609"/>
        <v>4142</v>
      </c>
      <c r="T442" s="18">
        <f t="shared" si="610"/>
        <v>4142</v>
      </c>
      <c r="U442" s="18">
        <f t="shared" si="688"/>
        <v>0</v>
      </c>
      <c r="V442" s="18">
        <f t="shared" si="612"/>
        <v>4159.8999999999996</v>
      </c>
      <c r="W442" s="18">
        <f t="shared" si="613"/>
        <v>4142</v>
      </c>
      <c r="X442" s="18">
        <f t="shared" si="614"/>
        <v>4142</v>
      </c>
      <c r="Y442" s="18">
        <f t="shared" si="688"/>
        <v>0</v>
      </c>
      <c r="Z442" s="18">
        <f t="shared" si="688"/>
        <v>0</v>
      </c>
      <c r="AA442" s="18">
        <f t="shared" si="688"/>
        <v>0</v>
      </c>
      <c r="AB442" s="18">
        <f t="shared" si="599"/>
        <v>4159.8999999999996</v>
      </c>
      <c r="AC442" s="18">
        <f t="shared" si="600"/>
        <v>4142</v>
      </c>
      <c r="AD442" s="18">
        <f t="shared" si="601"/>
        <v>4142</v>
      </c>
      <c r="AE442" s="18">
        <f t="shared" si="688"/>
        <v>0</v>
      </c>
      <c r="AF442" s="31"/>
      <c r="AG442" s="22"/>
      <c r="AH442" s="2"/>
    </row>
    <row r="443" spans="1:34" x14ac:dyDescent="0.25">
      <c r="A443" s="36" t="s">
        <v>121</v>
      </c>
      <c r="B443" s="32">
        <v>610</v>
      </c>
      <c r="C443" s="36" t="s">
        <v>105</v>
      </c>
      <c r="D443" s="36" t="s">
        <v>5</v>
      </c>
      <c r="E443" s="14" t="s">
        <v>570</v>
      </c>
      <c r="F443" s="18">
        <v>4159.8999999999996</v>
      </c>
      <c r="G443" s="18">
        <v>4142</v>
      </c>
      <c r="H443" s="18">
        <v>4142</v>
      </c>
      <c r="I443" s="18"/>
      <c r="J443" s="18"/>
      <c r="K443" s="18"/>
      <c r="L443" s="18">
        <f t="shared" si="643"/>
        <v>4159.8999999999996</v>
      </c>
      <c r="M443" s="18">
        <f t="shared" si="644"/>
        <v>4142</v>
      </c>
      <c r="N443" s="18">
        <f t="shared" si="645"/>
        <v>4142</v>
      </c>
      <c r="O443" s="18"/>
      <c r="P443" s="18"/>
      <c r="Q443" s="18"/>
      <c r="R443" s="18">
        <f t="shared" si="608"/>
        <v>4159.8999999999996</v>
      </c>
      <c r="S443" s="18">
        <f t="shared" si="609"/>
        <v>4142</v>
      </c>
      <c r="T443" s="18">
        <f t="shared" si="610"/>
        <v>4142</v>
      </c>
      <c r="U443" s="18"/>
      <c r="V443" s="18">
        <f t="shared" si="612"/>
        <v>4159.8999999999996</v>
      </c>
      <c r="W443" s="18">
        <f t="shared" si="613"/>
        <v>4142</v>
      </c>
      <c r="X443" s="18">
        <f t="shared" si="614"/>
        <v>4142</v>
      </c>
      <c r="Y443" s="18"/>
      <c r="Z443" s="18"/>
      <c r="AA443" s="18"/>
      <c r="AB443" s="18">
        <f t="shared" si="599"/>
        <v>4159.8999999999996</v>
      </c>
      <c r="AC443" s="18">
        <f t="shared" si="600"/>
        <v>4142</v>
      </c>
      <c r="AD443" s="18">
        <f t="shared" si="601"/>
        <v>4142</v>
      </c>
      <c r="AE443" s="18"/>
      <c r="AF443" s="31"/>
      <c r="AG443" s="22"/>
      <c r="AH443" s="2"/>
    </row>
    <row r="444" spans="1:34" x14ac:dyDescent="0.25">
      <c r="A444" s="36" t="s">
        <v>121</v>
      </c>
      <c r="B444" s="32">
        <v>620</v>
      </c>
      <c r="C444" s="36"/>
      <c r="D444" s="36"/>
      <c r="E444" s="14" t="s">
        <v>596</v>
      </c>
      <c r="F444" s="18">
        <f t="shared" si="681"/>
        <v>21938</v>
      </c>
      <c r="G444" s="18">
        <f t="shared" si="681"/>
        <v>21512</v>
      </c>
      <c r="H444" s="18">
        <f t="shared" si="681"/>
        <v>21512</v>
      </c>
      <c r="I444" s="18">
        <f t="shared" si="680"/>
        <v>-3898.5</v>
      </c>
      <c r="J444" s="18">
        <f t="shared" si="680"/>
        <v>-3898.5</v>
      </c>
      <c r="K444" s="18">
        <f t="shared" si="680"/>
        <v>-3898.5</v>
      </c>
      <c r="L444" s="18">
        <f t="shared" si="643"/>
        <v>18039.5</v>
      </c>
      <c r="M444" s="18">
        <f t="shared" si="644"/>
        <v>17613.5</v>
      </c>
      <c r="N444" s="18">
        <f t="shared" si="645"/>
        <v>17613.5</v>
      </c>
      <c r="O444" s="18">
        <f t="shared" si="680"/>
        <v>0</v>
      </c>
      <c r="P444" s="18">
        <f t="shared" si="680"/>
        <v>0</v>
      </c>
      <c r="Q444" s="18">
        <f t="shared" si="680"/>
        <v>0</v>
      </c>
      <c r="R444" s="18">
        <f t="shared" si="608"/>
        <v>18039.5</v>
      </c>
      <c r="S444" s="18">
        <f t="shared" si="609"/>
        <v>17613.5</v>
      </c>
      <c r="T444" s="18">
        <f t="shared" si="610"/>
        <v>17613.5</v>
      </c>
      <c r="U444" s="18">
        <f t="shared" si="682"/>
        <v>0</v>
      </c>
      <c r="V444" s="18">
        <f t="shared" si="612"/>
        <v>18039.5</v>
      </c>
      <c r="W444" s="18">
        <f t="shared" si="613"/>
        <v>17613.5</v>
      </c>
      <c r="X444" s="18">
        <f t="shared" si="614"/>
        <v>17613.5</v>
      </c>
      <c r="Y444" s="18">
        <f t="shared" si="682"/>
        <v>0</v>
      </c>
      <c r="Z444" s="18">
        <f t="shared" si="682"/>
        <v>0</v>
      </c>
      <c r="AA444" s="18">
        <f t="shared" si="682"/>
        <v>0</v>
      </c>
      <c r="AB444" s="18">
        <f t="shared" si="599"/>
        <v>18039.5</v>
      </c>
      <c r="AC444" s="18">
        <f t="shared" si="600"/>
        <v>17613.5</v>
      </c>
      <c r="AD444" s="18">
        <f t="shared" si="601"/>
        <v>17613.5</v>
      </c>
      <c r="AE444" s="18">
        <f t="shared" si="682"/>
        <v>0</v>
      </c>
      <c r="AF444" s="31"/>
      <c r="AG444" s="22"/>
      <c r="AH444" s="2"/>
    </row>
    <row r="445" spans="1:34" x14ac:dyDescent="0.25">
      <c r="A445" s="36" t="s">
        <v>121</v>
      </c>
      <c r="B445" s="32">
        <v>620</v>
      </c>
      <c r="C445" s="36" t="s">
        <v>105</v>
      </c>
      <c r="D445" s="36" t="s">
        <v>5</v>
      </c>
      <c r="E445" s="14" t="s">
        <v>570</v>
      </c>
      <c r="F445" s="18">
        <v>21938</v>
      </c>
      <c r="G445" s="18">
        <v>21512</v>
      </c>
      <c r="H445" s="18">
        <v>21512</v>
      </c>
      <c r="I445" s="23">
        <v>-3898.5</v>
      </c>
      <c r="J445" s="23">
        <v>-3898.5</v>
      </c>
      <c r="K445" s="23">
        <v>-3898.5</v>
      </c>
      <c r="L445" s="18">
        <f t="shared" si="643"/>
        <v>18039.5</v>
      </c>
      <c r="M445" s="18">
        <f t="shared" si="644"/>
        <v>17613.5</v>
      </c>
      <c r="N445" s="18">
        <f t="shared" si="645"/>
        <v>17613.5</v>
      </c>
      <c r="O445" s="18"/>
      <c r="P445" s="18"/>
      <c r="Q445" s="18"/>
      <c r="R445" s="18">
        <f t="shared" si="608"/>
        <v>18039.5</v>
      </c>
      <c r="S445" s="18">
        <f t="shared" si="609"/>
        <v>17613.5</v>
      </c>
      <c r="T445" s="18">
        <f t="shared" si="610"/>
        <v>17613.5</v>
      </c>
      <c r="U445" s="18"/>
      <c r="V445" s="18">
        <f t="shared" si="612"/>
        <v>18039.5</v>
      </c>
      <c r="W445" s="18">
        <f t="shared" si="613"/>
        <v>17613.5</v>
      </c>
      <c r="X445" s="18">
        <f t="shared" si="614"/>
        <v>17613.5</v>
      </c>
      <c r="Y445" s="18"/>
      <c r="Z445" s="18"/>
      <c r="AA445" s="18"/>
      <c r="AB445" s="18">
        <f t="shared" si="599"/>
        <v>18039.5</v>
      </c>
      <c r="AC445" s="18">
        <f t="shared" si="600"/>
        <v>17613.5</v>
      </c>
      <c r="AD445" s="18">
        <f t="shared" si="601"/>
        <v>17613.5</v>
      </c>
      <c r="AE445" s="18"/>
      <c r="AF445" s="31"/>
      <c r="AG445" s="22" t="s">
        <v>1280</v>
      </c>
      <c r="AH445" s="2"/>
    </row>
    <row r="446" spans="1:34" s="10" customFormat="1" ht="31.5" x14ac:dyDescent="0.25">
      <c r="A446" s="9" t="s">
        <v>124</v>
      </c>
      <c r="B446" s="16"/>
      <c r="C446" s="9"/>
      <c r="D446" s="9"/>
      <c r="E446" s="15" t="s">
        <v>1073</v>
      </c>
      <c r="F446" s="17">
        <f t="shared" ref="F446:K446" si="689">F447+F452</f>
        <v>225895.6</v>
      </c>
      <c r="G446" s="17">
        <f t="shared" si="689"/>
        <v>222926.6</v>
      </c>
      <c r="H446" s="17">
        <f t="shared" si="689"/>
        <v>222926.6</v>
      </c>
      <c r="I446" s="17">
        <f t="shared" si="689"/>
        <v>-618.29999999999995</v>
      </c>
      <c r="J446" s="17">
        <f t="shared" si="689"/>
        <v>-618.29999999999995</v>
      </c>
      <c r="K446" s="17">
        <f t="shared" si="689"/>
        <v>-618.29999999999995</v>
      </c>
      <c r="L446" s="17">
        <f t="shared" si="643"/>
        <v>225277.30000000002</v>
      </c>
      <c r="M446" s="17">
        <f t="shared" si="644"/>
        <v>222308.30000000002</v>
      </c>
      <c r="N446" s="17">
        <f t="shared" si="645"/>
        <v>222308.30000000002</v>
      </c>
      <c r="O446" s="17">
        <f t="shared" ref="O446:Q446" si="690">O447+O452</f>
        <v>0</v>
      </c>
      <c r="P446" s="17">
        <f t="shared" si="690"/>
        <v>0</v>
      </c>
      <c r="Q446" s="17">
        <f t="shared" si="690"/>
        <v>0</v>
      </c>
      <c r="R446" s="17">
        <f t="shared" si="608"/>
        <v>225277.30000000002</v>
      </c>
      <c r="S446" s="17">
        <f t="shared" si="609"/>
        <v>222308.30000000002</v>
      </c>
      <c r="T446" s="17">
        <f t="shared" si="610"/>
        <v>222308.30000000002</v>
      </c>
      <c r="U446" s="17">
        <f t="shared" ref="U446:AE446" si="691">U447+U452</f>
        <v>0</v>
      </c>
      <c r="V446" s="17">
        <f t="shared" si="612"/>
        <v>225277.30000000002</v>
      </c>
      <c r="W446" s="17">
        <f t="shared" si="613"/>
        <v>222308.30000000002</v>
      </c>
      <c r="X446" s="17">
        <f t="shared" si="614"/>
        <v>222308.30000000002</v>
      </c>
      <c r="Y446" s="17">
        <f t="shared" ref="Y446:AA446" si="692">Y447+Y452</f>
        <v>0</v>
      </c>
      <c r="Z446" s="17">
        <f t="shared" si="692"/>
        <v>0</v>
      </c>
      <c r="AA446" s="17">
        <f t="shared" si="692"/>
        <v>0</v>
      </c>
      <c r="AB446" s="17">
        <f t="shared" si="599"/>
        <v>225277.30000000002</v>
      </c>
      <c r="AC446" s="17">
        <f t="shared" si="600"/>
        <v>222308.30000000002</v>
      </c>
      <c r="AD446" s="17">
        <f t="shared" si="601"/>
        <v>222308.30000000002</v>
      </c>
      <c r="AE446" s="17">
        <f t="shared" si="691"/>
        <v>0</v>
      </c>
      <c r="AF446" s="30"/>
      <c r="AG446" s="25"/>
    </row>
    <row r="447" spans="1:34" ht="63" x14ac:dyDescent="0.25">
      <c r="A447" s="36" t="s">
        <v>125</v>
      </c>
      <c r="B447" s="32"/>
      <c r="C447" s="36"/>
      <c r="D447" s="36"/>
      <c r="E447" s="14" t="s">
        <v>1074</v>
      </c>
      <c r="F447" s="18">
        <f t="shared" ref="F447:K450" si="693">F448</f>
        <v>9411</v>
      </c>
      <c r="G447" s="18">
        <f t="shared" si="693"/>
        <v>9411</v>
      </c>
      <c r="H447" s="18">
        <f t="shared" si="693"/>
        <v>9411</v>
      </c>
      <c r="I447" s="18">
        <f t="shared" si="693"/>
        <v>0</v>
      </c>
      <c r="J447" s="18">
        <f t="shared" si="693"/>
        <v>0</v>
      </c>
      <c r="K447" s="18">
        <f t="shared" si="693"/>
        <v>0</v>
      </c>
      <c r="L447" s="18">
        <f t="shared" si="643"/>
        <v>9411</v>
      </c>
      <c r="M447" s="18">
        <f t="shared" si="644"/>
        <v>9411</v>
      </c>
      <c r="N447" s="18">
        <f t="shared" si="645"/>
        <v>9411</v>
      </c>
      <c r="O447" s="18">
        <f t="shared" ref="O447:Q450" si="694">O448</f>
        <v>0</v>
      </c>
      <c r="P447" s="18">
        <f t="shared" si="694"/>
        <v>0</v>
      </c>
      <c r="Q447" s="18">
        <f t="shared" si="694"/>
        <v>0</v>
      </c>
      <c r="R447" s="18">
        <f t="shared" si="608"/>
        <v>9411</v>
      </c>
      <c r="S447" s="18">
        <f t="shared" si="609"/>
        <v>9411</v>
      </c>
      <c r="T447" s="18">
        <f t="shared" si="610"/>
        <v>9411</v>
      </c>
      <c r="U447" s="18">
        <f t="shared" ref="U447:AE450" si="695">U448</f>
        <v>0</v>
      </c>
      <c r="V447" s="18">
        <f t="shared" si="612"/>
        <v>9411</v>
      </c>
      <c r="W447" s="18">
        <f t="shared" si="613"/>
        <v>9411</v>
      </c>
      <c r="X447" s="18">
        <f t="shared" si="614"/>
        <v>9411</v>
      </c>
      <c r="Y447" s="18">
        <f t="shared" si="695"/>
        <v>0</v>
      </c>
      <c r="Z447" s="18">
        <f t="shared" si="695"/>
        <v>0</v>
      </c>
      <c r="AA447" s="18">
        <f t="shared" si="695"/>
        <v>0</v>
      </c>
      <c r="AB447" s="18">
        <f t="shared" si="599"/>
        <v>9411</v>
      </c>
      <c r="AC447" s="18">
        <f t="shared" si="600"/>
        <v>9411</v>
      </c>
      <c r="AD447" s="18">
        <f t="shared" si="601"/>
        <v>9411</v>
      </c>
      <c r="AE447" s="18">
        <f t="shared" si="695"/>
        <v>0</v>
      </c>
      <c r="AF447" s="31"/>
      <c r="AG447" s="22"/>
      <c r="AH447" s="2"/>
    </row>
    <row r="448" spans="1:34" ht="31.5" x14ac:dyDescent="0.25">
      <c r="A448" s="36" t="s">
        <v>123</v>
      </c>
      <c r="B448" s="32"/>
      <c r="C448" s="36"/>
      <c r="D448" s="36"/>
      <c r="E448" s="14" t="s">
        <v>674</v>
      </c>
      <c r="F448" s="18">
        <f t="shared" si="693"/>
        <v>9411</v>
      </c>
      <c r="G448" s="18">
        <f t="shared" si="693"/>
        <v>9411</v>
      </c>
      <c r="H448" s="18">
        <f t="shared" si="693"/>
        <v>9411</v>
      </c>
      <c r="I448" s="18">
        <f t="shared" si="693"/>
        <v>0</v>
      </c>
      <c r="J448" s="18">
        <f t="shared" si="693"/>
        <v>0</v>
      </c>
      <c r="K448" s="18">
        <f t="shared" si="693"/>
        <v>0</v>
      </c>
      <c r="L448" s="18">
        <f t="shared" si="643"/>
        <v>9411</v>
      </c>
      <c r="M448" s="18">
        <f t="shared" si="644"/>
        <v>9411</v>
      </c>
      <c r="N448" s="18">
        <f t="shared" si="645"/>
        <v>9411</v>
      </c>
      <c r="O448" s="18">
        <f t="shared" si="694"/>
        <v>0</v>
      </c>
      <c r="P448" s="18">
        <f t="shared" si="694"/>
        <v>0</v>
      </c>
      <c r="Q448" s="18">
        <f t="shared" si="694"/>
        <v>0</v>
      </c>
      <c r="R448" s="18">
        <f t="shared" si="608"/>
        <v>9411</v>
      </c>
      <c r="S448" s="18">
        <f t="shared" si="609"/>
        <v>9411</v>
      </c>
      <c r="T448" s="18">
        <f t="shared" si="610"/>
        <v>9411</v>
      </c>
      <c r="U448" s="18">
        <f t="shared" si="695"/>
        <v>0</v>
      </c>
      <c r="V448" s="18">
        <f t="shared" si="612"/>
        <v>9411</v>
      </c>
      <c r="W448" s="18">
        <f t="shared" si="613"/>
        <v>9411</v>
      </c>
      <c r="X448" s="18">
        <f t="shared" si="614"/>
        <v>9411</v>
      </c>
      <c r="Y448" s="18">
        <f t="shared" si="695"/>
        <v>0</v>
      </c>
      <c r="Z448" s="18">
        <f t="shared" si="695"/>
        <v>0</v>
      </c>
      <c r="AA448" s="18">
        <f t="shared" si="695"/>
        <v>0</v>
      </c>
      <c r="AB448" s="18">
        <f t="shared" si="599"/>
        <v>9411</v>
      </c>
      <c r="AC448" s="18">
        <f t="shared" si="600"/>
        <v>9411</v>
      </c>
      <c r="AD448" s="18">
        <f t="shared" si="601"/>
        <v>9411</v>
      </c>
      <c r="AE448" s="18">
        <f t="shared" si="695"/>
        <v>0</v>
      </c>
      <c r="AF448" s="31"/>
      <c r="AG448" s="22"/>
      <c r="AH448" s="2"/>
    </row>
    <row r="449" spans="1:34" ht="47.25" x14ac:dyDescent="0.25">
      <c r="A449" s="36" t="s">
        <v>123</v>
      </c>
      <c r="B449" s="32">
        <v>200</v>
      </c>
      <c r="C449" s="36"/>
      <c r="D449" s="36"/>
      <c r="E449" s="14" t="s">
        <v>578</v>
      </c>
      <c r="F449" s="18">
        <f t="shared" si="693"/>
        <v>9411</v>
      </c>
      <c r="G449" s="18">
        <f t="shared" si="693"/>
        <v>9411</v>
      </c>
      <c r="H449" s="18">
        <f t="shared" si="693"/>
        <v>9411</v>
      </c>
      <c r="I449" s="18">
        <f t="shared" si="693"/>
        <v>0</v>
      </c>
      <c r="J449" s="18">
        <f t="shared" si="693"/>
        <v>0</v>
      </c>
      <c r="K449" s="18">
        <f t="shared" si="693"/>
        <v>0</v>
      </c>
      <c r="L449" s="18">
        <f t="shared" si="643"/>
        <v>9411</v>
      </c>
      <c r="M449" s="18">
        <f t="shared" si="644"/>
        <v>9411</v>
      </c>
      <c r="N449" s="18">
        <f t="shared" si="645"/>
        <v>9411</v>
      </c>
      <c r="O449" s="18">
        <f t="shared" si="694"/>
        <v>0</v>
      </c>
      <c r="P449" s="18">
        <f t="shared" si="694"/>
        <v>0</v>
      </c>
      <c r="Q449" s="18">
        <f t="shared" si="694"/>
        <v>0</v>
      </c>
      <c r="R449" s="18">
        <f t="shared" si="608"/>
        <v>9411</v>
      </c>
      <c r="S449" s="18">
        <f t="shared" si="609"/>
        <v>9411</v>
      </c>
      <c r="T449" s="18">
        <f t="shared" si="610"/>
        <v>9411</v>
      </c>
      <c r="U449" s="18">
        <f t="shared" si="695"/>
        <v>0</v>
      </c>
      <c r="V449" s="18">
        <f t="shared" si="612"/>
        <v>9411</v>
      </c>
      <c r="W449" s="18">
        <f t="shared" si="613"/>
        <v>9411</v>
      </c>
      <c r="X449" s="18">
        <f t="shared" si="614"/>
        <v>9411</v>
      </c>
      <c r="Y449" s="18">
        <f t="shared" si="695"/>
        <v>0</v>
      </c>
      <c r="Z449" s="18">
        <f t="shared" si="695"/>
        <v>0</v>
      </c>
      <c r="AA449" s="18">
        <f t="shared" si="695"/>
        <v>0</v>
      </c>
      <c r="AB449" s="18">
        <f t="shared" si="599"/>
        <v>9411</v>
      </c>
      <c r="AC449" s="18">
        <f t="shared" si="600"/>
        <v>9411</v>
      </c>
      <c r="AD449" s="18">
        <f t="shared" si="601"/>
        <v>9411</v>
      </c>
      <c r="AE449" s="18">
        <f t="shared" si="695"/>
        <v>0</v>
      </c>
      <c r="AF449" s="31"/>
      <c r="AG449" s="22"/>
      <c r="AH449" s="2"/>
    </row>
    <row r="450" spans="1:34" ht="47.25" x14ac:dyDescent="0.25">
      <c r="A450" s="36" t="s">
        <v>123</v>
      </c>
      <c r="B450" s="32">
        <v>240</v>
      </c>
      <c r="C450" s="36"/>
      <c r="D450" s="36"/>
      <c r="E450" s="14" t="s">
        <v>586</v>
      </c>
      <c r="F450" s="18">
        <f t="shared" si="693"/>
        <v>9411</v>
      </c>
      <c r="G450" s="18">
        <f t="shared" si="693"/>
        <v>9411</v>
      </c>
      <c r="H450" s="18">
        <f t="shared" si="693"/>
        <v>9411</v>
      </c>
      <c r="I450" s="18">
        <f t="shared" si="693"/>
        <v>0</v>
      </c>
      <c r="J450" s="18">
        <f t="shared" si="693"/>
        <v>0</v>
      </c>
      <c r="K450" s="18">
        <f t="shared" si="693"/>
        <v>0</v>
      </c>
      <c r="L450" s="18">
        <f t="shared" si="643"/>
        <v>9411</v>
      </c>
      <c r="M450" s="18">
        <f t="shared" si="644"/>
        <v>9411</v>
      </c>
      <c r="N450" s="18">
        <f t="shared" si="645"/>
        <v>9411</v>
      </c>
      <c r="O450" s="18">
        <f t="shared" si="694"/>
        <v>0</v>
      </c>
      <c r="P450" s="18">
        <f t="shared" si="694"/>
        <v>0</v>
      </c>
      <c r="Q450" s="18">
        <f t="shared" si="694"/>
        <v>0</v>
      </c>
      <c r="R450" s="18">
        <f t="shared" si="608"/>
        <v>9411</v>
      </c>
      <c r="S450" s="18">
        <f t="shared" si="609"/>
        <v>9411</v>
      </c>
      <c r="T450" s="18">
        <f t="shared" si="610"/>
        <v>9411</v>
      </c>
      <c r="U450" s="18">
        <f t="shared" si="695"/>
        <v>0</v>
      </c>
      <c r="V450" s="18">
        <f t="shared" si="612"/>
        <v>9411</v>
      </c>
      <c r="W450" s="18">
        <f t="shared" si="613"/>
        <v>9411</v>
      </c>
      <c r="X450" s="18">
        <f t="shared" si="614"/>
        <v>9411</v>
      </c>
      <c r="Y450" s="18">
        <f t="shared" si="695"/>
        <v>0</v>
      </c>
      <c r="Z450" s="18">
        <f t="shared" si="695"/>
        <v>0</v>
      </c>
      <c r="AA450" s="18">
        <f t="shared" si="695"/>
        <v>0</v>
      </c>
      <c r="AB450" s="18">
        <f t="shared" si="599"/>
        <v>9411</v>
      </c>
      <c r="AC450" s="18">
        <f t="shared" si="600"/>
        <v>9411</v>
      </c>
      <c r="AD450" s="18">
        <f t="shared" si="601"/>
        <v>9411</v>
      </c>
      <c r="AE450" s="18">
        <f t="shared" si="695"/>
        <v>0</v>
      </c>
      <c r="AF450" s="31"/>
      <c r="AG450" s="22"/>
      <c r="AH450" s="2"/>
    </row>
    <row r="451" spans="1:34" x14ac:dyDescent="0.25">
      <c r="A451" s="36" t="s">
        <v>123</v>
      </c>
      <c r="B451" s="32">
        <v>240</v>
      </c>
      <c r="C451" s="36" t="s">
        <v>105</v>
      </c>
      <c r="D451" s="36" t="s">
        <v>112</v>
      </c>
      <c r="E451" s="14" t="s">
        <v>571</v>
      </c>
      <c r="F451" s="18">
        <v>9411</v>
      </c>
      <c r="G451" s="18">
        <v>9411</v>
      </c>
      <c r="H451" s="18">
        <v>9411</v>
      </c>
      <c r="I451" s="18"/>
      <c r="J451" s="18"/>
      <c r="K451" s="18"/>
      <c r="L451" s="18">
        <f t="shared" si="643"/>
        <v>9411</v>
      </c>
      <c r="M451" s="18">
        <f t="shared" si="644"/>
        <v>9411</v>
      </c>
      <c r="N451" s="18">
        <f t="shared" si="645"/>
        <v>9411</v>
      </c>
      <c r="O451" s="18"/>
      <c r="P451" s="18"/>
      <c r="Q451" s="18"/>
      <c r="R451" s="18">
        <f t="shared" si="608"/>
        <v>9411</v>
      </c>
      <c r="S451" s="18">
        <f t="shared" si="609"/>
        <v>9411</v>
      </c>
      <c r="T451" s="18">
        <f t="shared" si="610"/>
        <v>9411</v>
      </c>
      <c r="U451" s="18"/>
      <c r="V451" s="18">
        <f t="shared" si="612"/>
        <v>9411</v>
      </c>
      <c r="W451" s="18">
        <f t="shared" si="613"/>
        <v>9411</v>
      </c>
      <c r="X451" s="18">
        <f t="shared" si="614"/>
        <v>9411</v>
      </c>
      <c r="Y451" s="18"/>
      <c r="Z451" s="18"/>
      <c r="AA451" s="18"/>
      <c r="AB451" s="18">
        <f t="shared" si="599"/>
        <v>9411</v>
      </c>
      <c r="AC451" s="18">
        <f t="shared" si="600"/>
        <v>9411</v>
      </c>
      <c r="AD451" s="18">
        <f t="shared" si="601"/>
        <v>9411</v>
      </c>
      <c r="AE451" s="18"/>
      <c r="AF451" s="31"/>
      <c r="AG451" s="22"/>
      <c r="AH451" s="2"/>
    </row>
    <row r="452" spans="1:34" ht="31.5" x14ac:dyDescent="0.25">
      <c r="A452" s="36" t="s">
        <v>132</v>
      </c>
      <c r="B452" s="32"/>
      <c r="C452" s="36"/>
      <c r="D452" s="36"/>
      <c r="E452" s="14" t="s">
        <v>1075</v>
      </c>
      <c r="F452" s="18">
        <f>F457+F463+F473+F477+F481+F485+F453</f>
        <v>216484.6</v>
      </c>
      <c r="G452" s="18">
        <f t="shared" ref="G452:AE452" si="696">G457+G463+G473+G477+G481+G485+G453</f>
        <v>213515.6</v>
      </c>
      <c r="H452" s="18">
        <f t="shared" si="696"/>
        <v>213515.6</v>
      </c>
      <c r="I452" s="18">
        <f t="shared" ref="I452:K452" si="697">I457+I463+I473+I477+I481+I485+I453</f>
        <v>-618.29999999999995</v>
      </c>
      <c r="J452" s="18">
        <f t="shared" si="697"/>
        <v>-618.29999999999995</v>
      </c>
      <c r="K452" s="18">
        <f t="shared" si="697"/>
        <v>-618.29999999999995</v>
      </c>
      <c r="L452" s="18">
        <f t="shared" si="643"/>
        <v>215866.30000000002</v>
      </c>
      <c r="M452" s="18">
        <f t="shared" si="644"/>
        <v>212897.30000000002</v>
      </c>
      <c r="N452" s="18">
        <f t="shared" si="645"/>
        <v>212897.30000000002</v>
      </c>
      <c r="O452" s="18">
        <f t="shared" ref="O452:Q452" si="698">O457+O463+O473+O477+O481+O485+O453</f>
        <v>0</v>
      </c>
      <c r="P452" s="18">
        <f t="shared" si="698"/>
        <v>0</v>
      </c>
      <c r="Q452" s="18">
        <f t="shared" si="698"/>
        <v>0</v>
      </c>
      <c r="R452" s="18">
        <f t="shared" si="608"/>
        <v>215866.30000000002</v>
      </c>
      <c r="S452" s="18">
        <f t="shared" si="609"/>
        <v>212897.30000000002</v>
      </c>
      <c r="T452" s="18">
        <f t="shared" si="610"/>
        <v>212897.30000000002</v>
      </c>
      <c r="U452" s="18">
        <f t="shared" ref="U452" si="699">U457+U463+U473+U477+U481+U485+U453</f>
        <v>0</v>
      </c>
      <c r="V452" s="18">
        <f t="shared" si="612"/>
        <v>215866.30000000002</v>
      </c>
      <c r="W452" s="18">
        <f t="shared" si="613"/>
        <v>212897.30000000002</v>
      </c>
      <c r="X452" s="18">
        <f t="shared" si="614"/>
        <v>212897.30000000002</v>
      </c>
      <c r="Y452" s="18">
        <f t="shared" ref="Y452:AA452" si="700">Y457+Y463+Y473+Y477+Y481+Y485+Y453</f>
        <v>0</v>
      </c>
      <c r="Z452" s="18">
        <f t="shared" si="700"/>
        <v>0</v>
      </c>
      <c r="AA452" s="18">
        <f t="shared" si="700"/>
        <v>0</v>
      </c>
      <c r="AB452" s="18">
        <f t="shared" si="599"/>
        <v>215866.30000000002</v>
      </c>
      <c r="AC452" s="18">
        <f t="shared" si="600"/>
        <v>212897.30000000002</v>
      </c>
      <c r="AD452" s="18">
        <f t="shared" si="601"/>
        <v>212897.30000000002</v>
      </c>
      <c r="AE452" s="18">
        <f t="shared" si="696"/>
        <v>0</v>
      </c>
      <c r="AF452" s="31"/>
      <c r="AG452" s="22"/>
      <c r="AH452" s="2"/>
    </row>
    <row r="453" spans="1:34" ht="63" x14ac:dyDescent="0.25">
      <c r="A453" s="36" t="s">
        <v>868</v>
      </c>
      <c r="B453" s="32"/>
      <c r="C453" s="36"/>
      <c r="D453" s="36"/>
      <c r="E453" s="14" t="s">
        <v>1076</v>
      </c>
      <c r="F453" s="18">
        <f t="shared" ref="F453:K455" si="701">F454</f>
        <v>8152</v>
      </c>
      <c r="G453" s="18">
        <f t="shared" si="701"/>
        <v>8152</v>
      </c>
      <c r="H453" s="18">
        <f t="shared" si="701"/>
        <v>8152</v>
      </c>
      <c r="I453" s="18">
        <f t="shared" si="701"/>
        <v>-618.29999999999995</v>
      </c>
      <c r="J453" s="18">
        <f t="shared" si="701"/>
        <v>-618.29999999999995</v>
      </c>
      <c r="K453" s="18">
        <f t="shared" si="701"/>
        <v>-618.29999999999995</v>
      </c>
      <c r="L453" s="18">
        <f t="shared" si="643"/>
        <v>7533.7</v>
      </c>
      <c r="M453" s="18">
        <f t="shared" si="644"/>
        <v>7533.7</v>
      </c>
      <c r="N453" s="18">
        <f t="shared" si="645"/>
        <v>7533.7</v>
      </c>
      <c r="O453" s="18">
        <f t="shared" ref="O453:Q455" si="702">O454</f>
        <v>0</v>
      </c>
      <c r="P453" s="18">
        <f t="shared" si="702"/>
        <v>0</v>
      </c>
      <c r="Q453" s="18">
        <f t="shared" si="702"/>
        <v>0</v>
      </c>
      <c r="R453" s="18">
        <f t="shared" si="608"/>
        <v>7533.7</v>
      </c>
      <c r="S453" s="18">
        <f t="shared" si="609"/>
        <v>7533.7</v>
      </c>
      <c r="T453" s="18">
        <f t="shared" si="610"/>
        <v>7533.7</v>
      </c>
      <c r="U453" s="18">
        <f t="shared" ref="U453:AE455" si="703">U454</f>
        <v>0</v>
      </c>
      <c r="V453" s="18">
        <f t="shared" si="612"/>
        <v>7533.7</v>
      </c>
      <c r="W453" s="18">
        <f t="shared" si="613"/>
        <v>7533.7</v>
      </c>
      <c r="X453" s="18">
        <f t="shared" si="614"/>
        <v>7533.7</v>
      </c>
      <c r="Y453" s="18">
        <f t="shared" si="703"/>
        <v>0</v>
      </c>
      <c r="Z453" s="18">
        <f t="shared" si="703"/>
        <v>0</v>
      </c>
      <c r="AA453" s="18">
        <f t="shared" si="703"/>
        <v>0</v>
      </c>
      <c r="AB453" s="18">
        <f t="shared" si="599"/>
        <v>7533.7</v>
      </c>
      <c r="AC453" s="18">
        <f t="shared" si="600"/>
        <v>7533.7</v>
      </c>
      <c r="AD453" s="18">
        <f t="shared" si="601"/>
        <v>7533.7</v>
      </c>
      <c r="AE453" s="18">
        <f t="shared" si="703"/>
        <v>0</v>
      </c>
      <c r="AF453" s="31"/>
      <c r="AG453" s="22"/>
      <c r="AH453" s="2"/>
    </row>
    <row r="454" spans="1:34" ht="47.25" x14ac:dyDescent="0.25">
      <c r="A454" s="36" t="s">
        <v>868</v>
      </c>
      <c r="B454" s="32">
        <v>600</v>
      </c>
      <c r="C454" s="36"/>
      <c r="D454" s="36"/>
      <c r="E454" s="14" t="s">
        <v>581</v>
      </c>
      <c r="F454" s="18">
        <f t="shared" si="701"/>
        <v>8152</v>
      </c>
      <c r="G454" s="18">
        <f t="shared" si="701"/>
        <v>8152</v>
      </c>
      <c r="H454" s="18">
        <f t="shared" si="701"/>
        <v>8152</v>
      </c>
      <c r="I454" s="18">
        <f t="shared" si="701"/>
        <v>-618.29999999999995</v>
      </c>
      <c r="J454" s="18">
        <f t="shared" si="701"/>
        <v>-618.29999999999995</v>
      </c>
      <c r="K454" s="18">
        <f t="shared" si="701"/>
        <v>-618.29999999999995</v>
      </c>
      <c r="L454" s="18">
        <f t="shared" si="643"/>
        <v>7533.7</v>
      </c>
      <c r="M454" s="18">
        <f t="shared" si="644"/>
        <v>7533.7</v>
      </c>
      <c r="N454" s="18">
        <f t="shared" si="645"/>
        <v>7533.7</v>
      </c>
      <c r="O454" s="18">
        <f t="shared" si="702"/>
        <v>0</v>
      </c>
      <c r="P454" s="18">
        <f t="shared" si="702"/>
        <v>0</v>
      </c>
      <c r="Q454" s="18">
        <f t="shared" si="702"/>
        <v>0</v>
      </c>
      <c r="R454" s="18">
        <f t="shared" si="608"/>
        <v>7533.7</v>
      </c>
      <c r="S454" s="18">
        <f t="shared" si="609"/>
        <v>7533.7</v>
      </c>
      <c r="T454" s="18">
        <f t="shared" si="610"/>
        <v>7533.7</v>
      </c>
      <c r="U454" s="18">
        <f t="shared" si="703"/>
        <v>0</v>
      </c>
      <c r="V454" s="18">
        <f t="shared" si="612"/>
        <v>7533.7</v>
      </c>
      <c r="W454" s="18">
        <f t="shared" si="613"/>
        <v>7533.7</v>
      </c>
      <c r="X454" s="18">
        <f t="shared" si="614"/>
        <v>7533.7</v>
      </c>
      <c r="Y454" s="18">
        <f t="shared" si="703"/>
        <v>0</v>
      </c>
      <c r="Z454" s="18">
        <f t="shared" si="703"/>
        <v>0</v>
      </c>
      <c r="AA454" s="18">
        <f t="shared" si="703"/>
        <v>0</v>
      </c>
      <c r="AB454" s="18">
        <f t="shared" si="599"/>
        <v>7533.7</v>
      </c>
      <c r="AC454" s="18">
        <f t="shared" si="600"/>
        <v>7533.7</v>
      </c>
      <c r="AD454" s="18">
        <f t="shared" si="601"/>
        <v>7533.7</v>
      </c>
      <c r="AE454" s="18">
        <f t="shared" si="703"/>
        <v>0</v>
      </c>
      <c r="AF454" s="31"/>
      <c r="AG454" s="22"/>
      <c r="AH454" s="2"/>
    </row>
    <row r="455" spans="1:34" x14ac:dyDescent="0.25">
      <c r="A455" s="36" t="s">
        <v>868</v>
      </c>
      <c r="B455" s="32">
        <v>620</v>
      </c>
      <c r="C455" s="36"/>
      <c r="D455" s="36"/>
      <c r="E455" s="14" t="s">
        <v>596</v>
      </c>
      <c r="F455" s="18">
        <f t="shared" si="701"/>
        <v>8152</v>
      </c>
      <c r="G455" s="18">
        <f t="shared" si="701"/>
        <v>8152</v>
      </c>
      <c r="H455" s="18">
        <f t="shared" si="701"/>
        <v>8152</v>
      </c>
      <c r="I455" s="18">
        <f t="shared" si="701"/>
        <v>-618.29999999999995</v>
      </c>
      <c r="J455" s="18">
        <f t="shared" si="701"/>
        <v>-618.29999999999995</v>
      </c>
      <c r="K455" s="18">
        <f t="shared" si="701"/>
        <v>-618.29999999999995</v>
      </c>
      <c r="L455" s="18">
        <f t="shared" si="643"/>
        <v>7533.7</v>
      </c>
      <c r="M455" s="18">
        <f t="shared" si="644"/>
        <v>7533.7</v>
      </c>
      <c r="N455" s="18">
        <f t="shared" si="645"/>
        <v>7533.7</v>
      </c>
      <c r="O455" s="18">
        <f t="shared" si="702"/>
        <v>0</v>
      </c>
      <c r="P455" s="18">
        <f t="shared" si="702"/>
        <v>0</v>
      </c>
      <c r="Q455" s="18">
        <f t="shared" si="702"/>
        <v>0</v>
      </c>
      <c r="R455" s="18">
        <f t="shared" si="608"/>
        <v>7533.7</v>
      </c>
      <c r="S455" s="18">
        <f t="shared" si="609"/>
        <v>7533.7</v>
      </c>
      <c r="T455" s="18">
        <f t="shared" si="610"/>
        <v>7533.7</v>
      </c>
      <c r="U455" s="18">
        <f t="shared" si="703"/>
        <v>0</v>
      </c>
      <c r="V455" s="18">
        <f t="shared" si="612"/>
        <v>7533.7</v>
      </c>
      <c r="W455" s="18">
        <f t="shared" si="613"/>
        <v>7533.7</v>
      </c>
      <c r="X455" s="18">
        <f t="shared" si="614"/>
        <v>7533.7</v>
      </c>
      <c r="Y455" s="18">
        <f t="shared" si="703"/>
        <v>0</v>
      </c>
      <c r="Z455" s="18">
        <f t="shared" si="703"/>
        <v>0</v>
      </c>
      <c r="AA455" s="18">
        <f t="shared" si="703"/>
        <v>0</v>
      </c>
      <c r="AB455" s="18">
        <f t="shared" si="599"/>
        <v>7533.7</v>
      </c>
      <c r="AC455" s="18">
        <f t="shared" si="600"/>
        <v>7533.7</v>
      </c>
      <c r="AD455" s="18">
        <f t="shared" si="601"/>
        <v>7533.7</v>
      </c>
      <c r="AE455" s="18">
        <f t="shared" si="703"/>
        <v>0</v>
      </c>
      <c r="AF455" s="31"/>
      <c r="AG455" s="22"/>
      <c r="AH455" s="2"/>
    </row>
    <row r="456" spans="1:34" x14ac:dyDescent="0.25">
      <c r="A456" s="36" t="s">
        <v>868</v>
      </c>
      <c r="B456" s="32">
        <v>620</v>
      </c>
      <c r="C456" s="36" t="s">
        <v>105</v>
      </c>
      <c r="D456" s="36" t="s">
        <v>5</v>
      </c>
      <c r="E456" s="14" t="s">
        <v>570</v>
      </c>
      <c r="F456" s="18">
        <v>8152</v>
      </c>
      <c r="G456" s="18">
        <v>8152</v>
      </c>
      <c r="H456" s="18">
        <v>8152</v>
      </c>
      <c r="I456" s="18">
        <v>-618.29999999999995</v>
      </c>
      <c r="J456" s="18">
        <v>-618.29999999999995</v>
      </c>
      <c r="K456" s="18">
        <v>-618.29999999999995</v>
      </c>
      <c r="L456" s="18">
        <f t="shared" si="643"/>
        <v>7533.7</v>
      </c>
      <c r="M456" s="18">
        <f t="shared" si="644"/>
        <v>7533.7</v>
      </c>
      <c r="N456" s="18">
        <f t="shared" si="645"/>
        <v>7533.7</v>
      </c>
      <c r="O456" s="18"/>
      <c r="P456" s="18"/>
      <c r="Q456" s="18"/>
      <c r="R456" s="18">
        <f t="shared" si="608"/>
        <v>7533.7</v>
      </c>
      <c r="S456" s="18">
        <f t="shared" si="609"/>
        <v>7533.7</v>
      </c>
      <c r="T456" s="18">
        <f t="shared" si="610"/>
        <v>7533.7</v>
      </c>
      <c r="U456" s="18"/>
      <c r="V456" s="18">
        <f t="shared" si="612"/>
        <v>7533.7</v>
      </c>
      <c r="W456" s="18">
        <f t="shared" si="613"/>
        <v>7533.7</v>
      </c>
      <c r="X456" s="18">
        <f t="shared" si="614"/>
        <v>7533.7</v>
      </c>
      <c r="Y456" s="18"/>
      <c r="Z456" s="18"/>
      <c r="AA456" s="18"/>
      <c r="AB456" s="18">
        <f t="shared" si="599"/>
        <v>7533.7</v>
      </c>
      <c r="AC456" s="18">
        <f t="shared" si="600"/>
        <v>7533.7</v>
      </c>
      <c r="AD456" s="18">
        <f t="shared" si="601"/>
        <v>7533.7</v>
      </c>
      <c r="AE456" s="18"/>
      <c r="AF456" s="31"/>
      <c r="AG456" s="22" t="s">
        <v>1307</v>
      </c>
      <c r="AH456" s="2"/>
    </row>
    <row r="457" spans="1:34" ht="47.25" x14ac:dyDescent="0.25">
      <c r="A457" s="36" t="s">
        <v>126</v>
      </c>
      <c r="B457" s="32"/>
      <c r="C457" s="36"/>
      <c r="D457" s="36"/>
      <c r="E457" s="14" t="s">
        <v>627</v>
      </c>
      <c r="F457" s="18">
        <f t="shared" ref="F457:K457" si="704">F458</f>
        <v>101074.2</v>
      </c>
      <c r="G457" s="18">
        <f t="shared" si="704"/>
        <v>98105.2</v>
      </c>
      <c r="H457" s="18">
        <f t="shared" si="704"/>
        <v>98105.2</v>
      </c>
      <c r="I457" s="18">
        <f t="shared" si="704"/>
        <v>0</v>
      </c>
      <c r="J457" s="18">
        <f t="shared" si="704"/>
        <v>0</v>
      </c>
      <c r="K457" s="18">
        <f t="shared" si="704"/>
        <v>0</v>
      </c>
      <c r="L457" s="18">
        <f t="shared" si="643"/>
        <v>101074.2</v>
      </c>
      <c r="M457" s="18">
        <f t="shared" si="644"/>
        <v>98105.2</v>
      </c>
      <c r="N457" s="18">
        <f t="shared" si="645"/>
        <v>98105.2</v>
      </c>
      <c r="O457" s="18">
        <f t="shared" ref="O457:Q457" si="705">O458</f>
        <v>0</v>
      </c>
      <c r="P457" s="18">
        <f t="shared" si="705"/>
        <v>0</v>
      </c>
      <c r="Q457" s="18">
        <f t="shared" si="705"/>
        <v>0</v>
      </c>
      <c r="R457" s="18">
        <f t="shared" si="608"/>
        <v>101074.2</v>
      </c>
      <c r="S457" s="18">
        <f t="shared" si="609"/>
        <v>98105.2</v>
      </c>
      <c r="T457" s="18">
        <f t="shared" si="610"/>
        <v>98105.2</v>
      </c>
      <c r="U457" s="18">
        <f t="shared" ref="U457:AE457" si="706">U458</f>
        <v>0</v>
      </c>
      <c r="V457" s="18">
        <f t="shared" si="612"/>
        <v>101074.2</v>
      </c>
      <c r="W457" s="18">
        <f t="shared" si="613"/>
        <v>98105.2</v>
      </c>
      <c r="X457" s="18">
        <f t="shared" si="614"/>
        <v>98105.2</v>
      </c>
      <c r="Y457" s="18">
        <f t="shared" si="706"/>
        <v>0</v>
      </c>
      <c r="Z457" s="18">
        <f t="shared" si="706"/>
        <v>0</v>
      </c>
      <c r="AA457" s="18">
        <f t="shared" si="706"/>
        <v>0</v>
      </c>
      <c r="AB457" s="18">
        <f t="shared" si="599"/>
        <v>101074.2</v>
      </c>
      <c r="AC457" s="18">
        <f t="shared" si="600"/>
        <v>98105.2</v>
      </c>
      <c r="AD457" s="18">
        <f t="shared" si="601"/>
        <v>98105.2</v>
      </c>
      <c r="AE457" s="18">
        <f t="shared" si="706"/>
        <v>0</v>
      </c>
      <c r="AF457" s="31"/>
      <c r="AG457" s="22"/>
      <c r="AH457" s="2"/>
    </row>
    <row r="458" spans="1:34" ht="47.25" x14ac:dyDescent="0.25">
      <c r="A458" s="36" t="s">
        <v>126</v>
      </c>
      <c r="B458" s="32">
        <v>600</v>
      </c>
      <c r="C458" s="36"/>
      <c r="D458" s="36"/>
      <c r="E458" s="14" t="s">
        <v>581</v>
      </c>
      <c r="F458" s="18">
        <f t="shared" ref="F458:K458" si="707">F459+F461</f>
        <v>101074.2</v>
      </c>
      <c r="G458" s="18">
        <f t="shared" si="707"/>
        <v>98105.2</v>
      </c>
      <c r="H458" s="18">
        <f t="shared" si="707"/>
        <v>98105.2</v>
      </c>
      <c r="I458" s="18">
        <f t="shared" si="707"/>
        <v>0</v>
      </c>
      <c r="J458" s="18">
        <f t="shared" si="707"/>
        <v>0</v>
      </c>
      <c r="K458" s="18">
        <f t="shared" si="707"/>
        <v>0</v>
      </c>
      <c r="L458" s="18">
        <f t="shared" si="643"/>
        <v>101074.2</v>
      </c>
      <c r="M458" s="18">
        <f t="shared" si="644"/>
        <v>98105.2</v>
      </c>
      <c r="N458" s="18">
        <f t="shared" si="645"/>
        <v>98105.2</v>
      </c>
      <c r="O458" s="18">
        <f t="shared" ref="O458:Q458" si="708">O459+O461</f>
        <v>0</v>
      </c>
      <c r="P458" s="18">
        <f t="shared" si="708"/>
        <v>0</v>
      </c>
      <c r="Q458" s="18">
        <f t="shared" si="708"/>
        <v>0</v>
      </c>
      <c r="R458" s="18">
        <f t="shared" si="608"/>
        <v>101074.2</v>
      </c>
      <c r="S458" s="18">
        <f t="shared" si="609"/>
        <v>98105.2</v>
      </c>
      <c r="T458" s="18">
        <f t="shared" si="610"/>
        <v>98105.2</v>
      </c>
      <c r="U458" s="18">
        <f t="shared" ref="U458:AE458" si="709">U459+U461</f>
        <v>0</v>
      </c>
      <c r="V458" s="18">
        <f t="shared" si="612"/>
        <v>101074.2</v>
      </c>
      <c r="W458" s="18">
        <f t="shared" si="613"/>
        <v>98105.2</v>
      </c>
      <c r="X458" s="18">
        <f t="shared" si="614"/>
        <v>98105.2</v>
      </c>
      <c r="Y458" s="18">
        <f t="shared" ref="Y458:AA458" si="710">Y459+Y461</f>
        <v>0</v>
      </c>
      <c r="Z458" s="18">
        <f t="shared" si="710"/>
        <v>0</v>
      </c>
      <c r="AA458" s="18">
        <f t="shared" si="710"/>
        <v>0</v>
      </c>
      <c r="AB458" s="18">
        <f t="shared" si="599"/>
        <v>101074.2</v>
      </c>
      <c r="AC458" s="18">
        <f t="shared" si="600"/>
        <v>98105.2</v>
      </c>
      <c r="AD458" s="18">
        <f t="shared" si="601"/>
        <v>98105.2</v>
      </c>
      <c r="AE458" s="18">
        <f t="shared" si="709"/>
        <v>0</v>
      </c>
      <c r="AF458" s="31"/>
      <c r="AG458" s="22"/>
      <c r="AH458" s="2"/>
    </row>
    <row r="459" spans="1:34" x14ac:dyDescent="0.25">
      <c r="A459" s="36" t="s">
        <v>126</v>
      </c>
      <c r="B459" s="32">
        <v>610</v>
      </c>
      <c r="C459" s="36"/>
      <c r="D459" s="36"/>
      <c r="E459" s="14" t="s">
        <v>595</v>
      </c>
      <c r="F459" s="18">
        <f t="shared" ref="F459:K459" si="711">F460</f>
        <v>30041.200000000001</v>
      </c>
      <c r="G459" s="18">
        <f t="shared" si="711"/>
        <v>29796.7</v>
      </c>
      <c r="H459" s="18">
        <f t="shared" si="711"/>
        <v>29796.7</v>
      </c>
      <c r="I459" s="18">
        <f t="shared" si="711"/>
        <v>0</v>
      </c>
      <c r="J459" s="18">
        <f t="shared" si="711"/>
        <v>0</v>
      </c>
      <c r="K459" s="18">
        <f t="shared" si="711"/>
        <v>0</v>
      </c>
      <c r="L459" s="18">
        <f t="shared" si="643"/>
        <v>30041.200000000001</v>
      </c>
      <c r="M459" s="18">
        <f t="shared" si="644"/>
        <v>29796.7</v>
      </c>
      <c r="N459" s="18">
        <f t="shared" si="645"/>
        <v>29796.7</v>
      </c>
      <c r="O459" s="18">
        <f t="shared" ref="O459:Q459" si="712">O460</f>
        <v>0</v>
      </c>
      <c r="P459" s="18">
        <f t="shared" si="712"/>
        <v>0</v>
      </c>
      <c r="Q459" s="18">
        <f t="shared" si="712"/>
        <v>0</v>
      </c>
      <c r="R459" s="18">
        <f t="shared" si="608"/>
        <v>30041.200000000001</v>
      </c>
      <c r="S459" s="18">
        <f t="shared" si="609"/>
        <v>29796.7</v>
      </c>
      <c r="T459" s="18">
        <f t="shared" si="610"/>
        <v>29796.7</v>
      </c>
      <c r="U459" s="18">
        <f t="shared" ref="U459:AE459" si="713">U460</f>
        <v>0</v>
      </c>
      <c r="V459" s="18">
        <f t="shared" si="612"/>
        <v>30041.200000000001</v>
      </c>
      <c r="W459" s="18">
        <f t="shared" si="613"/>
        <v>29796.7</v>
      </c>
      <c r="X459" s="18">
        <f t="shared" si="614"/>
        <v>29796.7</v>
      </c>
      <c r="Y459" s="18">
        <f t="shared" si="713"/>
        <v>0</v>
      </c>
      <c r="Z459" s="18">
        <f t="shared" si="713"/>
        <v>0</v>
      </c>
      <c r="AA459" s="18">
        <f t="shared" si="713"/>
        <v>0</v>
      </c>
      <c r="AB459" s="18">
        <f t="shared" si="599"/>
        <v>30041.200000000001</v>
      </c>
      <c r="AC459" s="18">
        <f t="shared" si="600"/>
        <v>29796.7</v>
      </c>
      <c r="AD459" s="18">
        <f t="shared" si="601"/>
        <v>29796.7</v>
      </c>
      <c r="AE459" s="18">
        <f t="shared" si="713"/>
        <v>0</v>
      </c>
      <c r="AF459" s="31"/>
      <c r="AG459" s="22"/>
      <c r="AH459" s="2"/>
    </row>
    <row r="460" spans="1:34" x14ac:dyDescent="0.25">
      <c r="A460" s="36" t="s">
        <v>126</v>
      </c>
      <c r="B460" s="32">
        <v>610</v>
      </c>
      <c r="C460" s="36" t="s">
        <v>105</v>
      </c>
      <c r="D460" s="36" t="s">
        <v>5</v>
      </c>
      <c r="E460" s="14" t="s">
        <v>570</v>
      </c>
      <c r="F460" s="18">
        <v>30041.200000000001</v>
      </c>
      <c r="G460" s="18">
        <v>29796.7</v>
      </c>
      <c r="H460" s="18">
        <v>29796.7</v>
      </c>
      <c r="I460" s="18"/>
      <c r="J460" s="18"/>
      <c r="K460" s="18"/>
      <c r="L460" s="18">
        <f t="shared" si="643"/>
        <v>30041.200000000001</v>
      </c>
      <c r="M460" s="18">
        <f t="shared" si="644"/>
        <v>29796.7</v>
      </c>
      <c r="N460" s="18">
        <f t="shared" si="645"/>
        <v>29796.7</v>
      </c>
      <c r="O460" s="18"/>
      <c r="P460" s="18"/>
      <c r="Q460" s="18"/>
      <c r="R460" s="18">
        <f t="shared" si="608"/>
        <v>30041.200000000001</v>
      </c>
      <c r="S460" s="18">
        <f t="shared" si="609"/>
        <v>29796.7</v>
      </c>
      <c r="T460" s="18">
        <f t="shared" si="610"/>
        <v>29796.7</v>
      </c>
      <c r="U460" s="18"/>
      <c r="V460" s="18">
        <f t="shared" si="612"/>
        <v>30041.200000000001</v>
      </c>
      <c r="W460" s="18">
        <f t="shared" si="613"/>
        <v>29796.7</v>
      </c>
      <c r="X460" s="18">
        <f t="shared" si="614"/>
        <v>29796.7</v>
      </c>
      <c r="Y460" s="18"/>
      <c r="Z460" s="18"/>
      <c r="AA460" s="18"/>
      <c r="AB460" s="18">
        <f t="shared" si="599"/>
        <v>30041.200000000001</v>
      </c>
      <c r="AC460" s="18">
        <f t="shared" si="600"/>
        <v>29796.7</v>
      </c>
      <c r="AD460" s="18">
        <f t="shared" si="601"/>
        <v>29796.7</v>
      </c>
      <c r="AE460" s="18"/>
      <c r="AF460" s="31"/>
      <c r="AG460" s="22"/>
      <c r="AH460" s="2"/>
    </row>
    <row r="461" spans="1:34" x14ac:dyDescent="0.25">
      <c r="A461" s="36" t="s">
        <v>126</v>
      </c>
      <c r="B461" s="32">
        <v>620</v>
      </c>
      <c r="C461" s="36"/>
      <c r="D461" s="36"/>
      <c r="E461" s="14" t="s">
        <v>596</v>
      </c>
      <c r="F461" s="18">
        <f t="shared" ref="F461:K461" si="714">F462</f>
        <v>71033</v>
      </c>
      <c r="G461" s="18">
        <f t="shared" si="714"/>
        <v>68308.5</v>
      </c>
      <c r="H461" s="18">
        <f t="shared" si="714"/>
        <v>68308.5</v>
      </c>
      <c r="I461" s="18">
        <f t="shared" si="714"/>
        <v>0</v>
      </c>
      <c r="J461" s="18">
        <f t="shared" si="714"/>
        <v>0</v>
      </c>
      <c r="K461" s="18">
        <f t="shared" si="714"/>
        <v>0</v>
      </c>
      <c r="L461" s="18">
        <f t="shared" si="643"/>
        <v>71033</v>
      </c>
      <c r="M461" s="18">
        <f t="shared" si="644"/>
        <v>68308.5</v>
      </c>
      <c r="N461" s="18">
        <f t="shared" si="645"/>
        <v>68308.5</v>
      </c>
      <c r="O461" s="18">
        <f t="shared" ref="O461:Q461" si="715">O462</f>
        <v>0</v>
      </c>
      <c r="P461" s="18">
        <f t="shared" si="715"/>
        <v>0</v>
      </c>
      <c r="Q461" s="18">
        <f t="shared" si="715"/>
        <v>0</v>
      </c>
      <c r="R461" s="18">
        <f t="shared" si="608"/>
        <v>71033</v>
      </c>
      <c r="S461" s="18">
        <f t="shared" si="609"/>
        <v>68308.5</v>
      </c>
      <c r="T461" s="18">
        <f t="shared" si="610"/>
        <v>68308.5</v>
      </c>
      <c r="U461" s="18">
        <f t="shared" ref="U461:AE461" si="716">U462</f>
        <v>0</v>
      </c>
      <c r="V461" s="18">
        <f t="shared" si="612"/>
        <v>71033</v>
      </c>
      <c r="W461" s="18">
        <f t="shared" si="613"/>
        <v>68308.5</v>
      </c>
      <c r="X461" s="18">
        <f t="shared" si="614"/>
        <v>68308.5</v>
      </c>
      <c r="Y461" s="18">
        <f t="shared" si="716"/>
        <v>0</v>
      </c>
      <c r="Z461" s="18">
        <f t="shared" si="716"/>
        <v>0</v>
      </c>
      <c r="AA461" s="18">
        <f t="shared" si="716"/>
        <v>0</v>
      </c>
      <c r="AB461" s="18">
        <f t="shared" si="599"/>
        <v>71033</v>
      </c>
      <c r="AC461" s="18">
        <f t="shared" si="600"/>
        <v>68308.5</v>
      </c>
      <c r="AD461" s="18">
        <f t="shared" si="601"/>
        <v>68308.5</v>
      </c>
      <c r="AE461" s="18">
        <f t="shared" si="716"/>
        <v>0</v>
      </c>
      <c r="AF461" s="31"/>
      <c r="AG461" s="22"/>
      <c r="AH461" s="2"/>
    </row>
    <row r="462" spans="1:34" x14ac:dyDescent="0.25">
      <c r="A462" s="36" t="s">
        <v>126</v>
      </c>
      <c r="B462" s="32">
        <v>620</v>
      </c>
      <c r="C462" s="36" t="s">
        <v>105</v>
      </c>
      <c r="D462" s="36" t="s">
        <v>5</v>
      </c>
      <c r="E462" s="14" t="s">
        <v>570</v>
      </c>
      <c r="F462" s="18">
        <v>71033</v>
      </c>
      <c r="G462" s="18">
        <v>68308.5</v>
      </c>
      <c r="H462" s="18">
        <v>68308.5</v>
      </c>
      <c r="I462" s="18"/>
      <c r="J462" s="18"/>
      <c r="K462" s="18"/>
      <c r="L462" s="18">
        <f t="shared" si="643"/>
        <v>71033</v>
      </c>
      <c r="M462" s="18">
        <f t="shared" si="644"/>
        <v>68308.5</v>
      </c>
      <c r="N462" s="18">
        <f t="shared" si="645"/>
        <v>68308.5</v>
      </c>
      <c r="O462" s="18"/>
      <c r="P462" s="18"/>
      <c r="Q462" s="18"/>
      <c r="R462" s="18">
        <f t="shared" si="608"/>
        <v>71033</v>
      </c>
      <c r="S462" s="18">
        <f t="shared" si="609"/>
        <v>68308.5</v>
      </c>
      <c r="T462" s="18">
        <f t="shared" si="610"/>
        <v>68308.5</v>
      </c>
      <c r="U462" s="18"/>
      <c r="V462" s="18">
        <f t="shared" si="612"/>
        <v>71033</v>
      </c>
      <c r="W462" s="18">
        <f t="shared" si="613"/>
        <v>68308.5</v>
      </c>
      <c r="X462" s="18">
        <f t="shared" si="614"/>
        <v>68308.5</v>
      </c>
      <c r="Y462" s="18"/>
      <c r="Z462" s="18"/>
      <c r="AA462" s="18"/>
      <c r="AB462" s="18">
        <f t="shared" si="599"/>
        <v>71033</v>
      </c>
      <c r="AC462" s="18">
        <f t="shared" si="600"/>
        <v>68308.5</v>
      </c>
      <c r="AD462" s="18">
        <f t="shared" si="601"/>
        <v>68308.5</v>
      </c>
      <c r="AE462" s="18"/>
      <c r="AF462" s="31"/>
      <c r="AG462" s="22"/>
      <c r="AH462" s="2"/>
    </row>
    <row r="463" spans="1:34" x14ac:dyDescent="0.25">
      <c r="A463" s="36" t="s">
        <v>127</v>
      </c>
      <c r="B463" s="32"/>
      <c r="C463" s="36"/>
      <c r="D463" s="36"/>
      <c r="E463" s="14" t="s">
        <v>675</v>
      </c>
      <c r="F463" s="18">
        <f>F464+F467</f>
        <v>22383.799999999996</v>
      </c>
      <c r="G463" s="18">
        <f>G464+G467</f>
        <v>22383.799999999996</v>
      </c>
      <c r="H463" s="18">
        <f>H464+H467</f>
        <v>22383.799999999996</v>
      </c>
      <c r="I463" s="18">
        <f t="shared" ref="I463:K463" si="717">I464+I467</f>
        <v>0</v>
      </c>
      <c r="J463" s="18">
        <f t="shared" si="717"/>
        <v>0</v>
      </c>
      <c r="K463" s="18">
        <f t="shared" si="717"/>
        <v>0</v>
      </c>
      <c r="L463" s="18">
        <f t="shared" si="643"/>
        <v>22383.799999999996</v>
      </c>
      <c r="M463" s="18">
        <f t="shared" si="644"/>
        <v>22383.799999999996</v>
      </c>
      <c r="N463" s="18">
        <f t="shared" si="645"/>
        <v>22383.799999999996</v>
      </c>
      <c r="O463" s="18">
        <f t="shared" ref="O463:Q463" si="718">O464+O467</f>
        <v>0</v>
      </c>
      <c r="P463" s="18">
        <f t="shared" si="718"/>
        <v>0</v>
      </c>
      <c r="Q463" s="18">
        <f t="shared" si="718"/>
        <v>0</v>
      </c>
      <c r="R463" s="18">
        <f t="shared" si="608"/>
        <v>22383.799999999996</v>
      </c>
      <c r="S463" s="18">
        <f t="shared" si="609"/>
        <v>22383.799999999996</v>
      </c>
      <c r="T463" s="18">
        <f t="shared" si="610"/>
        <v>22383.799999999996</v>
      </c>
      <c r="U463" s="18">
        <f>U464+U467</f>
        <v>0</v>
      </c>
      <c r="V463" s="18">
        <f t="shared" si="612"/>
        <v>22383.799999999996</v>
      </c>
      <c r="W463" s="18">
        <f t="shared" si="613"/>
        <v>22383.799999999996</v>
      </c>
      <c r="X463" s="18">
        <f t="shared" si="614"/>
        <v>22383.799999999996</v>
      </c>
      <c r="Y463" s="18">
        <f t="shared" ref="Y463:AA463" si="719">Y464+Y467</f>
        <v>0</v>
      </c>
      <c r="Z463" s="18">
        <f t="shared" si="719"/>
        <v>0</v>
      </c>
      <c r="AA463" s="18">
        <f t="shared" si="719"/>
        <v>0</v>
      </c>
      <c r="AB463" s="18">
        <f t="shared" si="599"/>
        <v>22383.799999999996</v>
      </c>
      <c r="AC463" s="18">
        <f t="shared" si="600"/>
        <v>22383.799999999996</v>
      </c>
      <c r="AD463" s="18">
        <f t="shared" si="601"/>
        <v>22383.799999999996</v>
      </c>
      <c r="AE463" s="18">
        <f>AE464+AE467</f>
        <v>0</v>
      </c>
      <c r="AF463" s="31"/>
      <c r="AG463" s="22"/>
      <c r="AH463" s="2"/>
    </row>
    <row r="464" spans="1:34" ht="47.25" x14ac:dyDescent="0.25">
      <c r="A464" s="36" t="s">
        <v>127</v>
      </c>
      <c r="B464" s="32">
        <v>200</v>
      </c>
      <c r="C464" s="36"/>
      <c r="D464" s="36"/>
      <c r="E464" s="14" t="s">
        <v>578</v>
      </c>
      <c r="F464" s="18">
        <f t="shared" ref="F464:K465" si="720">F465</f>
        <v>669.59999999999991</v>
      </c>
      <c r="G464" s="18">
        <f t="shared" si="720"/>
        <v>669.59999999999991</v>
      </c>
      <c r="H464" s="18">
        <f t="shared" si="720"/>
        <v>669.59999999999991</v>
      </c>
      <c r="I464" s="18">
        <f t="shared" si="720"/>
        <v>0</v>
      </c>
      <c r="J464" s="18">
        <f t="shared" si="720"/>
        <v>0</v>
      </c>
      <c r="K464" s="18">
        <f t="shared" si="720"/>
        <v>0</v>
      </c>
      <c r="L464" s="18">
        <f t="shared" si="643"/>
        <v>669.59999999999991</v>
      </c>
      <c r="M464" s="18">
        <f t="shared" si="644"/>
        <v>669.59999999999991</v>
      </c>
      <c r="N464" s="18">
        <f t="shared" si="645"/>
        <v>669.59999999999991</v>
      </c>
      <c r="O464" s="18">
        <f t="shared" ref="O464:Q465" si="721">O465</f>
        <v>0</v>
      </c>
      <c r="P464" s="18">
        <f t="shared" si="721"/>
        <v>0</v>
      </c>
      <c r="Q464" s="18">
        <f t="shared" si="721"/>
        <v>0</v>
      </c>
      <c r="R464" s="18">
        <f t="shared" si="608"/>
        <v>669.59999999999991</v>
      </c>
      <c r="S464" s="18">
        <f t="shared" si="609"/>
        <v>669.59999999999991</v>
      </c>
      <c r="T464" s="18">
        <f t="shared" si="610"/>
        <v>669.59999999999991</v>
      </c>
      <c r="U464" s="18">
        <f t="shared" ref="U464:AE465" si="722">U465</f>
        <v>0</v>
      </c>
      <c r="V464" s="18">
        <f t="shared" si="612"/>
        <v>669.59999999999991</v>
      </c>
      <c r="W464" s="18">
        <f t="shared" si="613"/>
        <v>669.59999999999991</v>
      </c>
      <c r="X464" s="18">
        <f t="shared" si="614"/>
        <v>669.59999999999991</v>
      </c>
      <c r="Y464" s="18">
        <f t="shared" si="722"/>
        <v>0</v>
      </c>
      <c r="Z464" s="18">
        <f t="shared" si="722"/>
        <v>0</v>
      </c>
      <c r="AA464" s="18">
        <f t="shared" si="722"/>
        <v>0</v>
      </c>
      <c r="AB464" s="18">
        <f t="shared" ref="AB464:AB527" si="723">V464+Y464</f>
        <v>669.59999999999991</v>
      </c>
      <c r="AC464" s="18">
        <f t="shared" ref="AC464:AC527" si="724">W464+Z464</f>
        <v>669.59999999999991</v>
      </c>
      <c r="AD464" s="18">
        <f t="shared" ref="AD464:AD527" si="725">X464+AA464</f>
        <v>669.59999999999991</v>
      </c>
      <c r="AE464" s="18">
        <f t="shared" si="722"/>
        <v>0</v>
      </c>
      <c r="AF464" s="31"/>
      <c r="AG464" s="22"/>
      <c r="AH464" s="2"/>
    </row>
    <row r="465" spans="1:34" ht="47.25" x14ac:dyDescent="0.25">
      <c r="A465" s="36" t="s">
        <v>127</v>
      </c>
      <c r="B465" s="32">
        <v>240</v>
      </c>
      <c r="C465" s="36"/>
      <c r="D465" s="36"/>
      <c r="E465" s="14" t="s">
        <v>586</v>
      </c>
      <c r="F465" s="18">
        <f>F466</f>
        <v>669.59999999999991</v>
      </c>
      <c r="G465" s="18">
        <f t="shared" si="720"/>
        <v>669.59999999999991</v>
      </c>
      <c r="H465" s="18">
        <f t="shared" si="720"/>
        <v>669.59999999999991</v>
      </c>
      <c r="I465" s="18">
        <f t="shared" si="720"/>
        <v>0</v>
      </c>
      <c r="J465" s="18">
        <f t="shared" si="720"/>
        <v>0</v>
      </c>
      <c r="K465" s="18">
        <f t="shared" si="720"/>
        <v>0</v>
      </c>
      <c r="L465" s="18">
        <f t="shared" si="643"/>
        <v>669.59999999999991</v>
      </c>
      <c r="M465" s="18">
        <f t="shared" si="644"/>
        <v>669.59999999999991</v>
      </c>
      <c r="N465" s="18">
        <f t="shared" si="645"/>
        <v>669.59999999999991</v>
      </c>
      <c r="O465" s="18">
        <f t="shared" si="721"/>
        <v>0</v>
      </c>
      <c r="P465" s="18">
        <f t="shared" si="721"/>
        <v>0</v>
      </c>
      <c r="Q465" s="18">
        <f t="shared" si="721"/>
        <v>0</v>
      </c>
      <c r="R465" s="18">
        <f t="shared" si="608"/>
        <v>669.59999999999991</v>
      </c>
      <c r="S465" s="18">
        <f t="shared" si="609"/>
        <v>669.59999999999991</v>
      </c>
      <c r="T465" s="18">
        <f t="shared" si="610"/>
        <v>669.59999999999991</v>
      </c>
      <c r="U465" s="18">
        <f t="shared" si="722"/>
        <v>0</v>
      </c>
      <c r="V465" s="18">
        <f t="shared" si="612"/>
        <v>669.59999999999991</v>
      </c>
      <c r="W465" s="18">
        <f t="shared" si="613"/>
        <v>669.59999999999991</v>
      </c>
      <c r="X465" s="18">
        <f t="shared" si="614"/>
        <v>669.59999999999991</v>
      </c>
      <c r="Y465" s="18">
        <f t="shared" si="722"/>
        <v>0</v>
      </c>
      <c r="Z465" s="18">
        <f t="shared" si="722"/>
        <v>0</v>
      </c>
      <c r="AA465" s="18">
        <f t="shared" si="722"/>
        <v>0</v>
      </c>
      <c r="AB465" s="18">
        <f t="shared" si="723"/>
        <v>669.59999999999991</v>
      </c>
      <c r="AC465" s="18">
        <f t="shared" si="724"/>
        <v>669.59999999999991</v>
      </c>
      <c r="AD465" s="18">
        <f t="shared" si="725"/>
        <v>669.59999999999991</v>
      </c>
      <c r="AE465" s="18">
        <f t="shared" si="722"/>
        <v>0</v>
      </c>
      <c r="AF465" s="31"/>
      <c r="AG465" s="22"/>
      <c r="AH465" s="2"/>
    </row>
    <row r="466" spans="1:34" x14ac:dyDescent="0.25">
      <c r="A466" s="36" t="s">
        <v>127</v>
      </c>
      <c r="B466" s="32">
        <v>240</v>
      </c>
      <c r="C466" s="36" t="s">
        <v>105</v>
      </c>
      <c r="D466" s="36" t="s">
        <v>5</v>
      </c>
      <c r="E466" s="14" t="s">
        <v>570</v>
      </c>
      <c r="F466" s="18">
        <f>47.8+621.8</f>
        <v>669.59999999999991</v>
      </c>
      <c r="G466" s="18">
        <f t="shared" ref="G466:H466" si="726">47.8+621.8</f>
        <v>669.59999999999991</v>
      </c>
      <c r="H466" s="18">
        <f t="shared" si="726"/>
        <v>669.59999999999991</v>
      </c>
      <c r="I466" s="18"/>
      <c r="J466" s="18"/>
      <c r="K466" s="18"/>
      <c r="L466" s="18">
        <f t="shared" si="643"/>
        <v>669.59999999999991</v>
      </c>
      <c r="M466" s="18">
        <f t="shared" si="644"/>
        <v>669.59999999999991</v>
      </c>
      <c r="N466" s="18">
        <f t="shared" si="645"/>
        <v>669.59999999999991</v>
      </c>
      <c r="O466" s="18"/>
      <c r="P466" s="18"/>
      <c r="Q466" s="18"/>
      <c r="R466" s="18">
        <f t="shared" si="608"/>
        <v>669.59999999999991</v>
      </c>
      <c r="S466" s="18">
        <f t="shared" si="609"/>
        <v>669.59999999999991</v>
      </c>
      <c r="T466" s="18">
        <f t="shared" si="610"/>
        <v>669.59999999999991</v>
      </c>
      <c r="U466" s="18"/>
      <c r="V466" s="18">
        <f t="shared" si="612"/>
        <v>669.59999999999991</v>
      </c>
      <c r="W466" s="18">
        <f t="shared" si="613"/>
        <v>669.59999999999991</v>
      </c>
      <c r="X466" s="18">
        <f t="shared" si="614"/>
        <v>669.59999999999991</v>
      </c>
      <c r="Y466" s="18"/>
      <c r="Z466" s="18"/>
      <c r="AA466" s="18"/>
      <c r="AB466" s="18">
        <f t="shared" si="723"/>
        <v>669.59999999999991</v>
      </c>
      <c r="AC466" s="18">
        <f t="shared" si="724"/>
        <v>669.59999999999991</v>
      </c>
      <c r="AD466" s="18">
        <f t="shared" si="725"/>
        <v>669.59999999999991</v>
      </c>
      <c r="AE466" s="18"/>
      <c r="AF466" s="31"/>
      <c r="AG466" s="22"/>
      <c r="AH466" s="2"/>
    </row>
    <row r="467" spans="1:34" ht="47.25" x14ac:dyDescent="0.25">
      <c r="A467" s="36" t="s">
        <v>127</v>
      </c>
      <c r="B467" s="32">
        <v>600</v>
      </c>
      <c r="C467" s="36"/>
      <c r="D467" s="36"/>
      <c r="E467" s="14" t="s">
        <v>581</v>
      </c>
      <c r="F467" s="18">
        <f>F468+F470</f>
        <v>21714.199999999997</v>
      </c>
      <c r="G467" s="18">
        <f>G468+G470</f>
        <v>21714.199999999997</v>
      </c>
      <c r="H467" s="18">
        <f>H468+H470</f>
        <v>21714.199999999997</v>
      </c>
      <c r="I467" s="18">
        <f t="shared" ref="I467:K467" si="727">I468+I470</f>
        <v>0</v>
      </c>
      <c r="J467" s="18">
        <f t="shared" si="727"/>
        <v>0</v>
      </c>
      <c r="K467" s="18">
        <f t="shared" si="727"/>
        <v>0</v>
      </c>
      <c r="L467" s="18">
        <f t="shared" si="643"/>
        <v>21714.199999999997</v>
      </c>
      <c r="M467" s="18">
        <f t="shared" si="644"/>
        <v>21714.199999999997</v>
      </c>
      <c r="N467" s="18">
        <f t="shared" si="645"/>
        <v>21714.199999999997</v>
      </c>
      <c r="O467" s="18">
        <f t="shared" ref="O467:Q467" si="728">O468+O470</f>
        <v>0</v>
      </c>
      <c r="P467" s="18">
        <f t="shared" si="728"/>
        <v>0</v>
      </c>
      <c r="Q467" s="18">
        <f t="shared" si="728"/>
        <v>0</v>
      </c>
      <c r="R467" s="18">
        <f t="shared" si="608"/>
        <v>21714.199999999997</v>
      </c>
      <c r="S467" s="18">
        <f t="shared" si="609"/>
        <v>21714.199999999997</v>
      </c>
      <c r="T467" s="18">
        <f t="shared" si="610"/>
        <v>21714.199999999997</v>
      </c>
      <c r="U467" s="18">
        <f>U468+U470</f>
        <v>0</v>
      </c>
      <c r="V467" s="18">
        <f t="shared" si="612"/>
        <v>21714.199999999997</v>
      </c>
      <c r="W467" s="18">
        <f t="shared" si="613"/>
        <v>21714.199999999997</v>
      </c>
      <c r="X467" s="18">
        <f t="shared" si="614"/>
        <v>21714.199999999997</v>
      </c>
      <c r="Y467" s="18">
        <f t="shared" ref="Y467:AA467" si="729">Y468+Y470</f>
        <v>0</v>
      </c>
      <c r="Z467" s="18">
        <f t="shared" si="729"/>
        <v>0</v>
      </c>
      <c r="AA467" s="18">
        <f t="shared" si="729"/>
        <v>0</v>
      </c>
      <c r="AB467" s="18">
        <f t="shared" si="723"/>
        <v>21714.199999999997</v>
      </c>
      <c r="AC467" s="18">
        <f t="shared" si="724"/>
        <v>21714.199999999997</v>
      </c>
      <c r="AD467" s="18">
        <f t="shared" si="725"/>
        <v>21714.199999999997</v>
      </c>
      <c r="AE467" s="18">
        <f>AE468+AE470</f>
        <v>0</v>
      </c>
      <c r="AF467" s="31"/>
      <c r="AG467" s="22"/>
      <c r="AH467" s="2"/>
    </row>
    <row r="468" spans="1:34" x14ac:dyDescent="0.25">
      <c r="A468" s="36" t="s">
        <v>127</v>
      </c>
      <c r="B468" s="32">
        <v>610</v>
      </c>
      <c r="C468" s="36"/>
      <c r="D468" s="36"/>
      <c r="E468" s="14" t="s">
        <v>595</v>
      </c>
      <c r="F468" s="18">
        <f>F469</f>
        <v>2570.6</v>
      </c>
      <c r="G468" s="18">
        <f t="shared" ref="G468:AE468" si="730">G469</f>
        <v>2570.6</v>
      </c>
      <c r="H468" s="18">
        <f t="shared" si="730"/>
        <v>2570.6</v>
      </c>
      <c r="I468" s="18">
        <f t="shared" si="730"/>
        <v>0</v>
      </c>
      <c r="J468" s="18">
        <f t="shared" si="730"/>
        <v>0</v>
      </c>
      <c r="K468" s="18">
        <f t="shared" si="730"/>
        <v>0</v>
      </c>
      <c r="L468" s="18">
        <f t="shared" si="643"/>
        <v>2570.6</v>
      </c>
      <c r="M468" s="18">
        <f t="shared" si="644"/>
        <v>2570.6</v>
      </c>
      <c r="N468" s="18">
        <f t="shared" si="645"/>
        <v>2570.6</v>
      </c>
      <c r="O468" s="18">
        <f t="shared" si="730"/>
        <v>0</v>
      </c>
      <c r="P468" s="18">
        <f t="shared" si="730"/>
        <v>0</v>
      </c>
      <c r="Q468" s="18">
        <f t="shared" si="730"/>
        <v>0</v>
      </c>
      <c r="R468" s="18">
        <f t="shared" si="608"/>
        <v>2570.6</v>
      </c>
      <c r="S468" s="18">
        <f t="shared" si="609"/>
        <v>2570.6</v>
      </c>
      <c r="T468" s="18">
        <f t="shared" si="610"/>
        <v>2570.6</v>
      </c>
      <c r="U468" s="18">
        <f t="shared" si="730"/>
        <v>0</v>
      </c>
      <c r="V468" s="18">
        <f t="shared" si="612"/>
        <v>2570.6</v>
      </c>
      <c r="W468" s="18">
        <f t="shared" si="613"/>
        <v>2570.6</v>
      </c>
      <c r="X468" s="18">
        <f t="shared" si="614"/>
        <v>2570.6</v>
      </c>
      <c r="Y468" s="18">
        <f t="shared" si="730"/>
        <v>0</v>
      </c>
      <c r="Z468" s="18">
        <f t="shared" si="730"/>
        <v>0</v>
      </c>
      <c r="AA468" s="18">
        <f t="shared" si="730"/>
        <v>0</v>
      </c>
      <c r="AB468" s="18">
        <f t="shared" si="723"/>
        <v>2570.6</v>
      </c>
      <c r="AC468" s="18">
        <f t="shared" si="724"/>
        <v>2570.6</v>
      </c>
      <c r="AD468" s="18">
        <f t="shared" si="725"/>
        <v>2570.6</v>
      </c>
      <c r="AE468" s="18">
        <f t="shared" si="730"/>
        <v>0</v>
      </c>
      <c r="AF468" s="31"/>
      <c r="AG468" s="22"/>
      <c r="AH468" s="2"/>
    </row>
    <row r="469" spans="1:34" x14ac:dyDescent="0.25">
      <c r="A469" s="36" t="s">
        <v>127</v>
      </c>
      <c r="B469" s="32">
        <v>610</v>
      </c>
      <c r="C469" s="36" t="s">
        <v>105</v>
      </c>
      <c r="D469" s="36" t="s">
        <v>5</v>
      </c>
      <c r="E469" s="14" t="s">
        <v>570</v>
      </c>
      <c r="F469" s="18">
        <f>2402.6+168</f>
        <v>2570.6</v>
      </c>
      <c r="G469" s="18">
        <f t="shared" ref="G469:H469" si="731">2402.6+168</f>
        <v>2570.6</v>
      </c>
      <c r="H469" s="18">
        <f t="shared" si="731"/>
        <v>2570.6</v>
      </c>
      <c r="I469" s="18"/>
      <c r="J469" s="18"/>
      <c r="K469" s="18"/>
      <c r="L469" s="18">
        <f t="shared" si="643"/>
        <v>2570.6</v>
      </c>
      <c r="M469" s="18">
        <f t="shared" si="644"/>
        <v>2570.6</v>
      </c>
      <c r="N469" s="18">
        <f t="shared" si="645"/>
        <v>2570.6</v>
      </c>
      <c r="O469" s="18"/>
      <c r="P469" s="18"/>
      <c r="Q469" s="18"/>
      <c r="R469" s="18">
        <f t="shared" ref="R469:R532" si="732">L469+O469</f>
        <v>2570.6</v>
      </c>
      <c r="S469" s="18">
        <f t="shared" ref="S469:S532" si="733">M469+P469</f>
        <v>2570.6</v>
      </c>
      <c r="T469" s="18">
        <f t="shared" ref="T469:T532" si="734">N469+Q469</f>
        <v>2570.6</v>
      </c>
      <c r="U469" s="18"/>
      <c r="V469" s="18">
        <f t="shared" ref="V469:V532" si="735">R469+U469</f>
        <v>2570.6</v>
      </c>
      <c r="W469" s="18">
        <f t="shared" ref="W469:W532" si="736">S469</f>
        <v>2570.6</v>
      </c>
      <c r="X469" s="18">
        <f t="shared" ref="X469:X532" si="737">T469</f>
        <v>2570.6</v>
      </c>
      <c r="Y469" s="18"/>
      <c r="Z469" s="18"/>
      <c r="AA469" s="18"/>
      <c r="AB469" s="18">
        <f t="shared" si="723"/>
        <v>2570.6</v>
      </c>
      <c r="AC469" s="18">
        <f t="shared" si="724"/>
        <v>2570.6</v>
      </c>
      <c r="AD469" s="18">
        <f t="shared" si="725"/>
        <v>2570.6</v>
      </c>
      <c r="AE469" s="18"/>
      <c r="AF469" s="31"/>
      <c r="AG469" s="22"/>
      <c r="AH469" s="2"/>
    </row>
    <row r="470" spans="1:34" x14ac:dyDescent="0.25">
      <c r="A470" s="36" t="s">
        <v>127</v>
      </c>
      <c r="B470" s="32">
        <v>620</v>
      </c>
      <c r="C470" s="36"/>
      <c r="D470" s="36"/>
      <c r="E470" s="14" t="s">
        <v>596</v>
      </c>
      <c r="F470" s="18">
        <f t="shared" ref="F470:K470" si="738">F471+F472</f>
        <v>19143.599999999999</v>
      </c>
      <c r="G470" s="18">
        <f t="shared" si="738"/>
        <v>19143.599999999999</v>
      </c>
      <c r="H470" s="18">
        <f t="shared" si="738"/>
        <v>19143.599999999999</v>
      </c>
      <c r="I470" s="18">
        <f t="shared" si="738"/>
        <v>0</v>
      </c>
      <c r="J470" s="18">
        <f t="shared" si="738"/>
        <v>0</v>
      </c>
      <c r="K470" s="18">
        <f t="shared" si="738"/>
        <v>0</v>
      </c>
      <c r="L470" s="18">
        <f t="shared" si="643"/>
        <v>19143.599999999999</v>
      </c>
      <c r="M470" s="18">
        <f t="shared" si="644"/>
        <v>19143.599999999999</v>
      </c>
      <c r="N470" s="18">
        <f t="shared" si="645"/>
        <v>19143.599999999999</v>
      </c>
      <c r="O470" s="18">
        <f t="shared" ref="O470:Q470" si="739">O471+O472</f>
        <v>0</v>
      </c>
      <c r="P470" s="18">
        <f t="shared" si="739"/>
        <v>0</v>
      </c>
      <c r="Q470" s="18">
        <f t="shared" si="739"/>
        <v>0</v>
      </c>
      <c r="R470" s="18">
        <f t="shared" si="732"/>
        <v>19143.599999999999</v>
      </c>
      <c r="S470" s="18">
        <f t="shared" si="733"/>
        <v>19143.599999999999</v>
      </c>
      <c r="T470" s="18">
        <f t="shared" si="734"/>
        <v>19143.599999999999</v>
      </c>
      <c r="U470" s="18">
        <f t="shared" ref="U470:AE470" si="740">U471+U472</f>
        <v>0</v>
      </c>
      <c r="V470" s="18">
        <f t="shared" si="735"/>
        <v>19143.599999999999</v>
      </c>
      <c r="W470" s="18">
        <f t="shared" si="736"/>
        <v>19143.599999999999</v>
      </c>
      <c r="X470" s="18">
        <f t="shared" si="737"/>
        <v>19143.599999999999</v>
      </c>
      <c r="Y470" s="18">
        <f t="shared" ref="Y470:AA470" si="741">Y471+Y472</f>
        <v>0</v>
      </c>
      <c r="Z470" s="18">
        <f t="shared" si="741"/>
        <v>0</v>
      </c>
      <c r="AA470" s="18">
        <f t="shared" si="741"/>
        <v>0</v>
      </c>
      <c r="AB470" s="18">
        <f t="shared" si="723"/>
        <v>19143.599999999999</v>
      </c>
      <c r="AC470" s="18">
        <f t="shared" si="724"/>
        <v>19143.599999999999</v>
      </c>
      <c r="AD470" s="18">
        <f t="shared" si="725"/>
        <v>19143.599999999999</v>
      </c>
      <c r="AE470" s="18">
        <f t="shared" si="740"/>
        <v>0</v>
      </c>
      <c r="AF470" s="31"/>
      <c r="AG470" s="22"/>
      <c r="AH470" s="2"/>
    </row>
    <row r="471" spans="1:34" x14ac:dyDescent="0.25">
      <c r="A471" s="36" t="s">
        <v>127</v>
      </c>
      <c r="B471" s="32">
        <v>620</v>
      </c>
      <c r="C471" s="36" t="s">
        <v>105</v>
      </c>
      <c r="D471" s="36" t="s">
        <v>5</v>
      </c>
      <c r="E471" s="14" t="s">
        <v>570</v>
      </c>
      <c r="F471" s="18">
        <f>17246.6-10456.3</f>
        <v>6790.2999999999993</v>
      </c>
      <c r="G471" s="18">
        <v>6790.2999999999993</v>
      </c>
      <c r="H471" s="18">
        <v>6790.2999999999993</v>
      </c>
      <c r="I471" s="18"/>
      <c r="J471" s="18"/>
      <c r="K471" s="18"/>
      <c r="L471" s="18">
        <f t="shared" si="643"/>
        <v>6790.2999999999993</v>
      </c>
      <c r="M471" s="18">
        <f t="shared" si="644"/>
        <v>6790.2999999999993</v>
      </c>
      <c r="N471" s="18">
        <f t="shared" si="645"/>
        <v>6790.2999999999993</v>
      </c>
      <c r="O471" s="18"/>
      <c r="P471" s="18"/>
      <c r="Q471" s="18"/>
      <c r="R471" s="18">
        <f t="shared" si="732"/>
        <v>6790.2999999999993</v>
      </c>
      <c r="S471" s="18">
        <f t="shared" si="733"/>
        <v>6790.2999999999993</v>
      </c>
      <c r="T471" s="18">
        <f t="shared" si="734"/>
        <v>6790.2999999999993</v>
      </c>
      <c r="U471" s="18"/>
      <c r="V471" s="18">
        <f t="shared" si="735"/>
        <v>6790.2999999999993</v>
      </c>
      <c r="W471" s="18">
        <f t="shared" si="736"/>
        <v>6790.2999999999993</v>
      </c>
      <c r="X471" s="18">
        <f t="shared" si="737"/>
        <v>6790.2999999999993</v>
      </c>
      <c r="Y471" s="18"/>
      <c r="Z471" s="18"/>
      <c r="AA471" s="18"/>
      <c r="AB471" s="18">
        <f t="shared" si="723"/>
        <v>6790.2999999999993</v>
      </c>
      <c r="AC471" s="18">
        <f t="shared" si="724"/>
        <v>6790.2999999999993</v>
      </c>
      <c r="AD471" s="18">
        <f t="shared" si="725"/>
        <v>6790.2999999999993</v>
      </c>
      <c r="AE471" s="18"/>
      <c r="AF471" s="31"/>
      <c r="AG471" s="22"/>
      <c r="AH471" s="2"/>
    </row>
    <row r="472" spans="1:34" x14ac:dyDescent="0.25">
      <c r="A472" s="36" t="s">
        <v>127</v>
      </c>
      <c r="B472" s="32">
        <v>620</v>
      </c>
      <c r="C472" s="36" t="s">
        <v>105</v>
      </c>
      <c r="D472" s="36" t="s">
        <v>112</v>
      </c>
      <c r="E472" s="14" t="s">
        <v>571</v>
      </c>
      <c r="F472" s="18">
        <f>1896.9+10456.4</f>
        <v>12353.3</v>
      </c>
      <c r="G472" s="18">
        <v>12353.3</v>
      </c>
      <c r="H472" s="18">
        <v>12353.3</v>
      </c>
      <c r="I472" s="18"/>
      <c r="J472" s="18"/>
      <c r="K472" s="18"/>
      <c r="L472" s="18">
        <f t="shared" si="643"/>
        <v>12353.3</v>
      </c>
      <c r="M472" s="18">
        <f t="shared" si="644"/>
        <v>12353.3</v>
      </c>
      <c r="N472" s="18">
        <f t="shared" si="645"/>
        <v>12353.3</v>
      </c>
      <c r="O472" s="18"/>
      <c r="P472" s="18"/>
      <c r="Q472" s="18"/>
      <c r="R472" s="18">
        <f t="shared" si="732"/>
        <v>12353.3</v>
      </c>
      <c r="S472" s="18">
        <f t="shared" si="733"/>
        <v>12353.3</v>
      </c>
      <c r="T472" s="18">
        <f t="shared" si="734"/>
        <v>12353.3</v>
      </c>
      <c r="U472" s="18"/>
      <c r="V472" s="18">
        <f t="shared" si="735"/>
        <v>12353.3</v>
      </c>
      <c r="W472" s="18">
        <f t="shared" si="736"/>
        <v>12353.3</v>
      </c>
      <c r="X472" s="18">
        <f t="shared" si="737"/>
        <v>12353.3</v>
      </c>
      <c r="Y472" s="18"/>
      <c r="Z472" s="18"/>
      <c r="AA472" s="18"/>
      <c r="AB472" s="18">
        <f t="shared" si="723"/>
        <v>12353.3</v>
      </c>
      <c r="AC472" s="18">
        <f t="shared" si="724"/>
        <v>12353.3</v>
      </c>
      <c r="AD472" s="18">
        <f t="shared" si="725"/>
        <v>12353.3</v>
      </c>
      <c r="AE472" s="18"/>
      <c r="AF472" s="31"/>
      <c r="AG472" s="22"/>
      <c r="AH472" s="2"/>
    </row>
    <row r="473" spans="1:34" ht="110.25" x14ac:dyDescent="0.25">
      <c r="A473" s="36" t="s">
        <v>128</v>
      </c>
      <c r="B473" s="32"/>
      <c r="C473" s="36"/>
      <c r="D473" s="36"/>
      <c r="E473" s="14" t="s">
        <v>676</v>
      </c>
      <c r="F473" s="18">
        <f t="shared" ref="F473:K475" si="742">F474</f>
        <v>806.6</v>
      </c>
      <c r="G473" s="18">
        <f t="shared" si="742"/>
        <v>806.6</v>
      </c>
      <c r="H473" s="18">
        <f t="shared" si="742"/>
        <v>806.6</v>
      </c>
      <c r="I473" s="18">
        <f t="shared" si="742"/>
        <v>0</v>
      </c>
      <c r="J473" s="18">
        <f t="shared" si="742"/>
        <v>0</v>
      </c>
      <c r="K473" s="18">
        <f t="shared" si="742"/>
        <v>0</v>
      </c>
      <c r="L473" s="18">
        <f t="shared" si="643"/>
        <v>806.6</v>
      </c>
      <c r="M473" s="18">
        <f t="shared" si="644"/>
        <v>806.6</v>
      </c>
      <c r="N473" s="18">
        <f t="shared" si="645"/>
        <v>806.6</v>
      </c>
      <c r="O473" s="18">
        <f t="shared" ref="O473:Q475" si="743">O474</f>
        <v>0</v>
      </c>
      <c r="P473" s="18">
        <f t="shared" si="743"/>
        <v>0</v>
      </c>
      <c r="Q473" s="18">
        <f t="shared" si="743"/>
        <v>0</v>
      </c>
      <c r="R473" s="18">
        <f t="shared" si="732"/>
        <v>806.6</v>
      </c>
      <c r="S473" s="18">
        <f t="shared" si="733"/>
        <v>806.6</v>
      </c>
      <c r="T473" s="18">
        <f t="shared" si="734"/>
        <v>806.6</v>
      </c>
      <c r="U473" s="18">
        <f t="shared" ref="U473:AE475" si="744">U474</f>
        <v>0</v>
      </c>
      <c r="V473" s="18">
        <f t="shared" si="735"/>
        <v>806.6</v>
      </c>
      <c r="W473" s="18">
        <f t="shared" si="736"/>
        <v>806.6</v>
      </c>
      <c r="X473" s="18">
        <f t="shared" si="737"/>
        <v>806.6</v>
      </c>
      <c r="Y473" s="18">
        <f t="shared" si="744"/>
        <v>0</v>
      </c>
      <c r="Z473" s="18">
        <f t="shared" si="744"/>
        <v>0</v>
      </c>
      <c r="AA473" s="18">
        <f t="shared" si="744"/>
        <v>0</v>
      </c>
      <c r="AB473" s="18">
        <f t="shared" si="723"/>
        <v>806.6</v>
      </c>
      <c r="AC473" s="18">
        <f t="shared" si="724"/>
        <v>806.6</v>
      </c>
      <c r="AD473" s="18">
        <f t="shared" si="725"/>
        <v>806.6</v>
      </c>
      <c r="AE473" s="18">
        <f t="shared" si="744"/>
        <v>0</v>
      </c>
      <c r="AF473" s="31"/>
      <c r="AG473" s="22"/>
      <c r="AH473" s="2"/>
    </row>
    <row r="474" spans="1:34" ht="47.25" x14ac:dyDescent="0.25">
      <c r="A474" s="36" t="s">
        <v>128</v>
      </c>
      <c r="B474" s="32">
        <v>600</v>
      </c>
      <c r="C474" s="36"/>
      <c r="D474" s="36"/>
      <c r="E474" s="14" t="s">
        <v>581</v>
      </c>
      <c r="F474" s="18">
        <f t="shared" si="742"/>
        <v>806.6</v>
      </c>
      <c r="G474" s="18">
        <f t="shared" si="742"/>
        <v>806.6</v>
      </c>
      <c r="H474" s="18">
        <f t="shared" si="742"/>
        <v>806.6</v>
      </c>
      <c r="I474" s="18">
        <f t="shared" si="742"/>
        <v>0</v>
      </c>
      <c r="J474" s="18">
        <f t="shared" si="742"/>
        <v>0</v>
      </c>
      <c r="K474" s="18">
        <f t="shared" si="742"/>
        <v>0</v>
      </c>
      <c r="L474" s="18">
        <f t="shared" si="643"/>
        <v>806.6</v>
      </c>
      <c r="M474" s="18">
        <f t="shared" si="644"/>
        <v>806.6</v>
      </c>
      <c r="N474" s="18">
        <f t="shared" si="645"/>
        <v>806.6</v>
      </c>
      <c r="O474" s="18">
        <f t="shared" si="743"/>
        <v>0</v>
      </c>
      <c r="P474" s="18">
        <f t="shared" si="743"/>
        <v>0</v>
      </c>
      <c r="Q474" s="18">
        <f t="shared" si="743"/>
        <v>0</v>
      </c>
      <c r="R474" s="18">
        <f t="shared" si="732"/>
        <v>806.6</v>
      </c>
      <c r="S474" s="18">
        <f t="shared" si="733"/>
        <v>806.6</v>
      </c>
      <c r="T474" s="18">
        <f t="shared" si="734"/>
        <v>806.6</v>
      </c>
      <c r="U474" s="18">
        <f t="shared" si="744"/>
        <v>0</v>
      </c>
      <c r="V474" s="18">
        <f t="shared" si="735"/>
        <v>806.6</v>
      </c>
      <c r="W474" s="18">
        <f t="shared" si="736"/>
        <v>806.6</v>
      </c>
      <c r="X474" s="18">
        <f t="shared" si="737"/>
        <v>806.6</v>
      </c>
      <c r="Y474" s="18">
        <f t="shared" si="744"/>
        <v>0</v>
      </c>
      <c r="Z474" s="18">
        <f t="shared" si="744"/>
        <v>0</v>
      </c>
      <c r="AA474" s="18">
        <f t="shared" si="744"/>
        <v>0</v>
      </c>
      <c r="AB474" s="18">
        <f t="shared" si="723"/>
        <v>806.6</v>
      </c>
      <c r="AC474" s="18">
        <f t="shared" si="724"/>
        <v>806.6</v>
      </c>
      <c r="AD474" s="18">
        <f t="shared" si="725"/>
        <v>806.6</v>
      </c>
      <c r="AE474" s="18">
        <f t="shared" si="744"/>
        <v>0</v>
      </c>
      <c r="AF474" s="31"/>
      <c r="AG474" s="22"/>
      <c r="AH474" s="2"/>
    </row>
    <row r="475" spans="1:34" ht="47.25" x14ac:dyDescent="0.25">
      <c r="A475" s="36" t="s">
        <v>128</v>
      </c>
      <c r="B475" s="32">
        <v>630</v>
      </c>
      <c r="C475" s="36"/>
      <c r="D475" s="36"/>
      <c r="E475" s="14" t="s">
        <v>597</v>
      </c>
      <c r="F475" s="18">
        <f t="shared" si="742"/>
        <v>806.6</v>
      </c>
      <c r="G475" s="18">
        <f t="shared" si="742"/>
        <v>806.6</v>
      </c>
      <c r="H475" s="18">
        <f t="shared" si="742"/>
        <v>806.6</v>
      </c>
      <c r="I475" s="18">
        <f t="shared" si="742"/>
        <v>0</v>
      </c>
      <c r="J475" s="18">
        <f t="shared" si="742"/>
        <v>0</v>
      </c>
      <c r="K475" s="18">
        <f t="shared" si="742"/>
        <v>0</v>
      </c>
      <c r="L475" s="18">
        <f t="shared" si="643"/>
        <v>806.6</v>
      </c>
      <c r="M475" s="18">
        <f t="shared" si="644"/>
        <v>806.6</v>
      </c>
      <c r="N475" s="18">
        <f t="shared" si="645"/>
        <v>806.6</v>
      </c>
      <c r="O475" s="18">
        <f t="shared" si="743"/>
        <v>0</v>
      </c>
      <c r="P475" s="18">
        <f t="shared" si="743"/>
        <v>0</v>
      </c>
      <c r="Q475" s="18">
        <f t="shared" si="743"/>
        <v>0</v>
      </c>
      <c r="R475" s="18">
        <f t="shared" si="732"/>
        <v>806.6</v>
      </c>
      <c r="S475" s="18">
        <f t="shared" si="733"/>
        <v>806.6</v>
      </c>
      <c r="T475" s="18">
        <f t="shared" si="734"/>
        <v>806.6</v>
      </c>
      <c r="U475" s="18">
        <f t="shared" si="744"/>
        <v>0</v>
      </c>
      <c r="V475" s="18">
        <f t="shared" si="735"/>
        <v>806.6</v>
      </c>
      <c r="W475" s="18">
        <f t="shared" si="736"/>
        <v>806.6</v>
      </c>
      <c r="X475" s="18">
        <f t="shared" si="737"/>
        <v>806.6</v>
      </c>
      <c r="Y475" s="18">
        <f t="shared" si="744"/>
        <v>0</v>
      </c>
      <c r="Z475" s="18">
        <f t="shared" si="744"/>
        <v>0</v>
      </c>
      <c r="AA475" s="18">
        <f t="shared" si="744"/>
        <v>0</v>
      </c>
      <c r="AB475" s="18">
        <f t="shared" si="723"/>
        <v>806.6</v>
      </c>
      <c r="AC475" s="18">
        <f t="shared" si="724"/>
        <v>806.6</v>
      </c>
      <c r="AD475" s="18">
        <f t="shared" si="725"/>
        <v>806.6</v>
      </c>
      <c r="AE475" s="18">
        <f t="shared" si="744"/>
        <v>0</v>
      </c>
      <c r="AF475" s="31"/>
      <c r="AG475" s="22"/>
      <c r="AH475" s="2"/>
    </row>
    <row r="476" spans="1:34" x14ac:dyDescent="0.25">
      <c r="A476" s="36" t="s">
        <v>128</v>
      </c>
      <c r="B476" s="32">
        <v>630</v>
      </c>
      <c r="C476" s="36" t="s">
        <v>105</v>
      </c>
      <c r="D476" s="36" t="s">
        <v>112</v>
      </c>
      <c r="E476" s="14" t="s">
        <v>571</v>
      </c>
      <c r="F476" s="18">
        <v>806.6</v>
      </c>
      <c r="G476" s="18">
        <v>806.6</v>
      </c>
      <c r="H476" s="18">
        <v>806.6</v>
      </c>
      <c r="I476" s="18"/>
      <c r="J476" s="18"/>
      <c r="K476" s="18"/>
      <c r="L476" s="18">
        <f t="shared" si="643"/>
        <v>806.6</v>
      </c>
      <c r="M476" s="18">
        <f t="shared" si="644"/>
        <v>806.6</v>
      </c>
      <c r="N476" s="18">
        <f t="shared" si="645"/>
        <v>806.6</v>
      </c>
      <c r="O476" s="18"/>
      <c r="P476" s="18"/>
      <c r="Q476" s="18"/>
      <c r="R476" s="18">
        <f t="shared" si="732"/>
        <v>806.6</v>
      </c>
      <c r="S476" s="18">
        <f t="shared" si="733"/>
        <v>806.6</v>
      </c>
      <c r="T476" s="18">
        <f t="shared" si="734"/>
        <v>806.6</v>
      </c>
      <c r="U476" s="18"/>
      <c r="V476" s="18">
        <f t="shared" si="735"/>
        <v>806.6</v>
      </c>
      <c r="W476" s="18">
        <f t="shared" si="736"/>
        <v>806.6</v>
      </c>
      <c r="X476" s="18">
        <f t="shared" si="737"/>
        <v>806.6</v>
      </c>
      <c r="Y476" s="18"/>
      <c r="Z476" s="18"/>
      <c r="AA476" s="18"/>
      <c r="AB476" s="18">
        <f t="shared" si="723"/>
        <v>806.6</v>
      </c>
      <c r="AC476" s="18">
        <f t="shared" si="724"/>
        <v>806.6</v>
      </c>
      <c r="AD476" s="18">
        <f t="shared" si="725"/>
        <v>806.6</v>
      </c>
      <c r="AE476" s="18"/>
      <c r="AF476" s="31"/>
      <c r="AG476" s="22"/>
      <c r="AH476" s="2"/>
    </row>
    <row r="477" spans="1:34" ht="78.75" x14ac:dyDescent="0.25">
      <c r="A477" s="36" t="s">
        <v>129</v>
      </c>
      <c r="B477" s="32"/>
      <c r="C477" s="36"/>
      <c r="D477" s="36"/>
      <c r="E477" s="14" t="s">
        <v>677</v>
      </c>
      <c r="F477" s="18">
        <f t="shared" ref="F477:K479" si="745">F478</f>
        <v>2400</v>
      </c>
      <c r="G477" s="18">
        <f t="shared" si="745"/>
        <v>2400</v>
      </c>
      <c r="H477" s="18">
        <f t="shared" si="745"/>
        <v>2400</v>
      </c>
      <c r="I477" s="18">
        <f t="shared" si="745"/>
        <v>0</v>
      </c>
      <c r="J477" s="18">
        <f t="shared" si="745"/>
        <v>0</v>
      </c>
      <c r="K477" s="18">
        <f t="shared" si="745"/>
        <v>0</v>
      </c>
      <c r="L477" s="18">
        <f t="shared" si="643"/>
        <v>2400</v>
      </c>
      <c r="M477" s="18">
        <f t="shared" si="644"/>
        <v>2400</v>
      </c>
      <c r="N477" s="18">
        <f t="shared" si="645"/>
        <v>2400</v>
      </c>
      <c r="O477" s="18">
        <f t="shared" ref="O477:Q479" si="746">O478</f>
        <v>0</v>
      </c>
      <c r="P477" s="18">
        <f t="shared" si="746"/>
        <v>0</v>
      </c>
      <c r="Q477" s="18">
        <f t="shared" si="746"/>
        <v>0</v>
      </c>
      <c r="R477" s="18">
        <f t="shared" si="732"/>
        <v>2400</v>
      </c>
      <c r="S477" s="18">
        <f t="shared" si="733"/>
        <v>2400</v>
      </c>
      <c r="T477" s="18">
        <f t="shared" si="734"/>
        <v>2400</v>
      </c>
      <c r="U477" s="18">
        <f t="shared" ref="U477:AE479" si="747">U478</f>
        <v>0</v>
      </c>
      <c r="V477" s="18">
        <f t="shared" si="735"/>
        <v>2400</v>
      </c>
      <c r="W477" s="18">
        <f t="shared" si="736"/>
        <v>2400</v>
      </c>
      <c r="X477" s="18">
        <f t="shared" si="737"/>
        <v>2400</v>
      </c>
      <c r="Y477" s="18">
        <f t="shared" si="747"/>
        <v>0</v>
      </c>
      <c r="Z477" s="18">
        <f t="shared" si="747"/>
        <v>0</v>
      </c>
      <c r="AA477" s="18">
        <f t="shared" si="747"/>
        <v>0</v>
      </c>
      <c r="AB477" s="18">
        <f t="shared" si="723"/>
        <v>2400</v>
      </c>
      <c r="AC477" s="18">
        <f t="shared" si="724"/>
        <v>2400</v>
      </c>
      <c r="AD477" s="18">
        <f t="shared" si="725"/>
        <v>2400</v>
      </c>
      <c r="AE477" s="18">
        <f t="shared" si="747"/>
        <v>0</v>
      </c>
      <c r="AF477" s="31"/>
      <c r="AG477" s="22"/>
      <c r="AH477" s="2"/>
    </row>
    <row r="478" spans="1:34" ht="47.25" x14ac:dyDescent="0.25">
      <c r="A478" s="36" t="s">
        <v>129</v>
      </c>
      <c r="B478" s="32">
        <v>600</v>
      </c>
      <c r="C478" s="36"/>
      <c r="D478" s="36"/>
      <c r="E478" s="14" t="s">
        <v>581</v>
      </c>
      <c r="F478" s="18">
        <f t="shared" si="745"/>
        <v>2400</v>
      </c>
      <c r="G478" s="18">
        <f t="shared" si="745"/>
        <v>2400</v>
      </c>
      <c r="H478" s="18">
        <f t="shared" si="745"/>
        <v>2400</v>
      </c>
      <c r="I478" s="18">
        <f t="shared" si="745"/>
        <v>0</v>
      </c>
      <c r="J478" s="18">
        <f t="shared" si="745"/>
        <v>0</v>
      </c>
      <c r="K478" s="18">
        <f t="shared" si="745"/>
        <v>0</v>
      </c>
      <c r="L478" s="18">
        <f t="shared" si="643"/>
        <v>2400</v>
      </c>
      <c r="M478" s="18">
        <f t="shared" si="644"/>
        <v>2400</v>
      </c>
      <c r="N478" s="18">
        <f t="shared" si="645"/>
        <v>2400</v>
      </c>
      <c r="O478" s="18">
        <f t="shared" si="746"/>
        <v>0</v>
      </c>
      <c r="P478" s="18">
        <f t="shared" si="746"/>
        <v>0</v>
      </c>
      <c r="Q478" s="18">
        <f t="shared" si="746"/>
        <v>0</v>
      </c>
      <c r="R478" s="18">
        <f t="shared" si="732"/>
        <v>2400</v>
      </c>
      <c r="S478" s="18">
        <f t="shared" si="733"/>
        <v>2400</v>
      </c>
      <c r="T478" s="18">
        <f t="shared" si="734"/>
        <v>2400</v>
      </c>
      <c r="U478" s="18">
        <f t="shared" si="747"/>
        <v>0</v>
      </c>
      <c r="V478" s="18">
        <f t="shared" si="735"/>
        <v>2400</v>
      </c>
      <c r="W478" s="18">
        <f t="shared" si="736"/>
        <v>2400</v>
      </c>
      <c r="X478" s="18">
        <f t="shared" si="737"/>
        <v>2400</v>
      </c>
      <c r="Y478" s="18">
        <f t="shared" si="747"/>
        <v>0</v>
      </c>
      <c r="Z478" s="18">
        <f t="shared" si="747"/>
        <v>0</v>
      </c>
      <c r="AA478" s="18">
        <f t="shared" si="747"/>
        <v>0</v>
      </c>
      <c r="AB478" s="18">
        <f t="shared" si="723"/>
        <v>2400</v>
      </c>
      <c r="AC478" s="18">
        <f t="shared" si="724"/>
        <v>2400</v>
      </c>
      <c r="AD478" s="18">
        <f t="shared" si="725"/>
        <v>2400</v>
      </c>
      <c r="AE478" s="18">
        <f t="shared" si="747"/>
        <v>0</v>
      </c>
      <c r="AF478" s="31"/>
      <c r="AG478" s="22"/>
      <c r="AH478" s="2"/>
    </row>
    <row r="479" spans="1:34" ht="47.25" x14ac:dyDescent="0.25">
      <c r="A479" s="36" t="s">
        <v>129</v>
      </c>
      <c r="B479" s="32">
        <v>630</v>
      </c>
      <c r="C479" s="36"/>
      <c r="D479" s="36"/>
      <c r="E479" s="14" t="s">
        <v>597</v>
      </c>
      <c r="F479" s="18">
        <f t="shared" si="745"/>
        <v>2400</v>
      </c>
      <c r="G479" s="18">
        <f t="shared" si="745"/>
        <v>2400</v>
      </c>
      <c r="H479" s="18">
        <f t="shared" si="745"/>
        <v>2400</v>
      </c>
      <c r="I479" s="18">
        <f t="shared" si="745"/>
        <v>0</v>
      </c>
      <c r="J479" s="18">
        <f t="shared" si="745"/>
        <v>0</v>
      </c>
      <c r="K479" s="18">
        <f t="shared" si="745"/>
        <v>0</v>
      </c>
      <c r="L479" s="18">
        <f t="shared" si="643"/>
        <v>2400</v>
      </c>
      <c r="M479" s="18">
        <f t="shared" si="644"/>
        <v>2400</v>
      </c>
      <c r="N479" s="18">
        <f t="shared" si="645"/>
        <v>2400</v>
      </c>
      <c r="O479" s="18">
        <f t="shared" si="746"/>
        <v>0</v>
      </c>
      <c r="P479" s="18">
        <f t="shared" si="746"/>
        <v>0</v>
      </c>
      <c r="Q479" s="18">
        <f t="shared" si="746"/>
        <v>0</v>
      </c>
      <c r="R479" s="18">
        <f t="shared" si="732"/>
        <v>2400</v>
      </c>
      <c r="S479" s="18">
        <f t="shared" si="733"/>
        <v>2400</v>
      </c>
      <c r="T479" s="18">
        <f t="shared" si="734"/>
        <v>2400</v>
      </c>
      <c r="U479" s="18">
        <f t="shared" si="747"/>
        <v>0</v>
      </c>
      <c r="V479" s="18">
        <f t="shared" si="735"/>
        <v>2400</v>
      </c>
      <c r="W479" s="18">
        <f t="shared" si="736"/>
        <v>2400</v>
      </c>
      <c r="X479" s="18">
        <f t="shared" si="737"/>
        <v>2400</v>
      </c>
      <c r="Y479" s="18">
        <f t="shared" si="747"/>
        <v>0</v>
      </c>
      <c r="Z479" s="18">
        <f t="shared" si="747"/>
        <v>0</v>
      </c>
      <c r="AA479" s="18">
        <f t="shared" si="747"/>
        <v>0</v>
      </c>
      <c r="AB479" s="18">
        <f t="shared" si="723"/>
        <v>2400</v>
      </c>
      <c r="AC479" s="18">
        <f t="shared" si="724"/>
        <v>2400</v>
      </c>
      <c r="AD479" s="18">
        <f t="shared" si="725"/>
        <v>2400</v>
      </c>
      <c r="AE479" s="18">
        <f t="shared" si="747"/>
        <v>0</v>
      </c>
      <c r="AF479" s="31"/>
      <c r="AG479" s="22"/>
      <c r="AH479" s="2"/>
    </row>
    <row r="480" spans="1:34" x14ac:dyDescent="0.25">
      <c r="A480" s="36" t="s">
        <v>129</v>
      </c>
      <c r="B480" s="32">
        <v>630</v>
      </c>
      <c r="C480" s="36" t="s">
        <v>105</v>
      </c>
      <c r="D480" s="36" t="s">
        <v>112</v>
      </c>
      <c r="E480" s="14" t="s">
        <v>571</v>
      </c>
      <c r="F480" s="18">
        <v>2400</v>
      </c>
      <c r="G480" s="18">
        <v>2400</v>
      </c>
      <c r="H480" s="18">
        <v>2400</v>
      </c>
      <c r="I480" s="18"/>
      <c r="J480" s="18"/>
      <c r="K480" s="18"/>
      <c r="L480" s="18">
        <f t="shared" si="643"/>
        <v>2400</v>
      </c>
      <c r="M480" s="18">
        <f t="shared" si="644"/>
        <v>2400</v>
      </c>
      <c r="N480" s="18">
        <f t="shared" si="645"/>
        <v>2400</v>
      </c>
      <c r="O480" s="18"/>
      <c r="P480" s="18"/>
      <c r="Q480" s="18"/>
      <c r="R480" s="18">
        <f t="shared" si="732"/>
        <v>2400</v>
      </c>
      <c r="S480" s="18">
        <f t="shared" si="733"/>
        <v>2400</v>
      </c>
      <c r="T480" s="18">
        <f t="shared" si="734"/>
        <v>2400</v>
      </c>
      <c r="U480" s="18"/>
      <c r="V480" s="18">
        <f t="shared" si="735"/>
        <v>2400</v>
      </c>
      <c r="W480" s="18">
        <f t="shared" si="736"/>
        <v>2400</v>
      </c>
      <c r="X480" s="18">
        <f t="shared" si="737"/>
        <v>2400</v>
      </c>
      <c r="Y480" s="18"/>
      <c r="Z480" s="18"/>
      <c r="AA480" s="18"/>
      <c r="AB480" s="18">
        <f t="shared" si="723"/>
        <v>2400</v>
      </c>
      <c r="AC480" s="18">
        <f t="shared" si="724"/>
        <v>2400</v>
      </c>
      <c r="AD480" s="18">
        <f t="shared" si="725"/>
        <v>2400</v>
      </c>
      <c r="AE480" s="18"/>
      <c r="AF480" s="31"/>
      <c r="AG480" s="22"/>
      <c r="AH480" s="2"/>
    </row>
    <row r="481" spans="1:34" ht="63" x14ac:dyDescent="0.25">
      <c r="A481" s="36" t="s">
        <v>130</v>
      </c>
      <c r="B481" s="32"/>
      <c r="C481" s="36"/>
      <c r="D481" s="36"/>
      <c r="E481" s="14" t="s">
        <v>854</v>
      </c>
      <c r="F481" s="18">
        <f t="shared" ref="F481:K483" si="748">F482</f>
        <v>80000</v>
      </c>
      <c r="G481" s="18">
        <f t="shared" si="748"/>
        <v>80000</v>
      </c>
      <c r="H481" s="18">
        <f t="shared" si="748"/>
        <v>80000</v>
      </c>
      <c r="I481" s="18">
        <f t="shared" si="748"/>
        <v>0</v>
      </c>
      <c r="J481" s="18">
        <f t="shared" si="748"/>
        <v>0</v>
      </c>
      <c r="K481" s="18">
        <f t="shared" si="748"/>
        <v>0</v>
      </c>
      <c r="L481" s="18">
        <f t="shared" si="643"/>
        <v>80000</v>
      </c>
      <c r="M481" s="18">
        <f t="shared" si="644"/>
        <v>80000</v>
      </c>
      <c r="N481" s="18">
        <f t="shared" si="645"/>
        <v>80000</v>
      </c>
      <c r="O481" s="18">
        <f t="shared" ref="O481:Q483" si="749">O482</f>
        <v>0</v>
      </c>
      <c r="P481" s="18">
        <f t="shared" si="749"/>
        <v>0</v>
      </c>
      <c r="Q481" s="18">
        <f t="shared" si="749"/>
        <v>0</v>
      </c>
      <c r="R481" s="18">
        <f t="shared" si="732"/>
        <v>80000</v>
      </c>
      <c r="S481" s="18">
        <f t="shared" si="733"/>
        <v>80000</v>
      </c>
      <c r="T481" s="18">
        <f t="shared" si="734"/>
        <v>80000</v>
      </c>
      <c r="U481" s="18">
        <f t="shared" ref="U481:AE483" si="750">U482</f>
        <v>0</v>
      </c>
      <c r="V481" s="18">
        <f t="shared" si="735"/>
        <v>80000</v>
      </c>
      <c r="W481" s="18">
        <f t="shared" si="736"/>
        <v>80000</v>
      </c>
      <c r="X481" s="18">
        <f t="shared" si="737"/>
        <v>80000</v>
      </c>
      <c r="Y481" s="18">
        <f t="shared" si="750"/>
        <v>0</v>
      </c>
      <c r="Z481" s="18">
        <f t="shared" si="750"/>
        <v>0</v>
      </c>
      <c r="AA481" s="18">
        <f t="shared" si="750"/>
        <v>0</v>
      </c>
      <c r="AB481" s="18">
        <f t="shared" si="723"/>
        <v>80000</v>
      </c>
      <c r="AC481" s="18">
        <f t="shared" si="724"/>
        <v>80000</v>
      </c>
      <c r="AD481" s="18">
        <f t="shared" si="725"/>
        <v>80000</v>
      </c>
      <c r="AE481" s="18">
        <f t="shared" si="750"/>
        <v>0</v>
      </c>
      <c r="AF481" s="31"/>
      <c r="AG481" s="22"/>
      <c r="AH481" s="2"/>
    </row>
    <row r="482" spans="1:34" ht="47.25" x14ac:dyDescent="0.25">
      <c r="A482" s="36" t="s">
        <v>130</v>
      </c>
      <c r="B482" s="32">
        <v>600</v>
      </c>
      <c r="C482" s="36"/>
      <c r="D482" s="36"/>
      <c r="E482" s="14" t="s">
        <v>581</v>
      </c>
      <c r="F482" s="18">
        <f t="shared" si="748"/>
        <v>80000</v>
      </c>
      <c r="G482" s="18">
        <f t="shared" si="748"/>
        <v>80000</v>
      </c>
      <c r="H482" s="18">
        <f t="shared" si="748"/>
        <v>80000</v>
      </c>
      <c r="I482" s="18">
        <f t="shared" si="748"/>
        <v>0</v>
      </c>
      <c r="J482" s="18">
        <f t="shared" si="748"/>
        <v>0</v>
      </c>
      <c r="K482" s="18">
        <f t="shared" si="748"/>
        <v>0</v>
      </c>
      <c r="L482" s="18">
        <f t="shared" si="643"/>
        <v>80000</v>
      </c>
      <c r="M482" s="18">
        <f t="shared" si="644"/>
        <v>80000</v>
      </c>
      <c r="N482" s="18">
        <f t="shared" si="645"/>
        <v>80000</v>
      </c>
      <c r="O482" s="18">
        <f t="shared" si="749"/>
        <v>0</v>
      </c>
      <c r="P482" s="18">
        <f t="shared" si="749"/>
        <v>0</v>
      </c>
      <c r="Q482" s="18">
        <f t="shared" si="749"/>
        <v>0</v>
      </c>
      <c r="R482" s="18">
        <f t="shared" si="732"/>
        <v>80000</v>
      </c>
      <c r="S482" s="18">
        <f t="shared" si="733"/>
        <v>80000</v>
      </c>
      <c r="T482" s="18">
        <f t="shared" si="734"/>
        <v>80000</v>
      </c>
      <c r="U482" s="18">
        <f t="shared" si="750"/>
        <v>0</v>
      </c>
      <c r="V482" s="18">
        <f t="shared" si="735"/>
        <v>80000</v>
      </c>
      <c r="W482" s="18">
        <f t="shared" si="736"/>
        <v>80000</v>
      </c>
      <c r="X482" s="18">
        <f t="shared" si="737"/>
        <v>80000</v>
      </c>
      <c r="Y482" s="18">
        <f t="shared" si="750"/>
        <v>0</v>
      </c>
      <c r="Z482" s="18">
        <f t="shared" si="750"/>
        <v>0</v>
      </c>
      <c r="AA482" s="18">
        <f t="shared" si="750"/>
        <v>0</v>
      </c>
      <c r="AB482" s="18">
        <f t="shared" si="723"/>
        <v>80000</v>
      </c>
      <c r="AC482" s="18">
        <f t="shared" si="724"/>
        <v>80000</v>
      </c>
      <c r="AD482" s="18">
        <f t="shared" si="725"/>
        <v>80000</v>
      </c>
      <c r="AE482" s="18">
        <f t="shared" si="750"/>
        <v>0</v>
      </c>
      <c r="AF482" s="31"/>
      <c r="AG482" s="22"/>
      <c r="AH482" s="2"/>
    </row>
    <row r="483" spans="1:34" ht="47.25" x14ac:dyDescent="0.25">
      <c r="A483" s="36" t="s">
        <v>130</v>
      </c>
      <c r="B483" s="32">
        <v>630</v>
      </c>
      <c r="C483" s="36"/>
      <c r="D483" s="36"/>
      <c r="E483" s="14" t="s">
        <v>597</v>
      </c>
      <c r="F483" s="18">
        <f t="shared" si="748"/>
        <v>80000</v>
      </c>
      <c r="G483" s="18">
        <f t="shared" si="748"/>
        <v>80000</v>
      </c>
      <c r="H483" s="18">
        <f t="shared" si="748"/>
        <v>80000</v>
      </c>
      <c r="I483" s="18">
        <f t="shared" si="748"/>
        <v>0</v>
      </c>
      <c r="J483" s="18">
        <f t="shared" si="748"/>
        <v>0</v>
      </c>
      <c r="K483" s="18">
        <f t="shared" si="748"/>
        <v>0</v>
      </c>
      <c r="L483" s="18">
        <f t="shared" si="643"/>
        <v>80000</v>
      </c>
      <c r="M483" s="18">
        <f t="shared" si="644"/>
        <v>80000</v>
      </c>
      <c r="N483" s="18">
        <f t="shared" si="645"/>
        <v>80000</v>
      </c>
      <c r="O483" s="18">
        <f t="shared" si="749"/>
        <v>0</v>
      </c>
      <c r="P483" s="18">
        <f t="shared" si="749"/>
        <v>0</v>
      </c>
      <c r="Q483" s="18">
        <f t="shared" si="749"/>
        <v>0</v>
      </c>
      <c r="R483" s="18">
        <f t="shared" si="732"/>
        <v>80000</v>
      </c>
      <c r="S483" s="18">
        <f t="shared" si="733"/>
        <v>80000</v>
      </c>
      <c r="T483" s="18">
        <f t="shared" si="734"/>
        <v>80000</v>
      </c>
      <c r="U483" s="18">
        <f t="shared" si="750"/>
        <v>0</v>
      </c>
      <c r="V483" s="18">
        <f t="shared" si="735"/>
        <v>80000</v>
      </c>
      <c r="W483" s="18">
        <f t="shared" si="736"/>
        <v>80000</v>
      </c>
      <c r="X483" s="18">
        <f t="shared" si="737"/>
        <v>80000</v>
      </c>
      <c r="Y483" s="18">
        <f t="shared" si="750"/>
        <v>0</v>
      </c>
      <c r="Z483" s="18">
        <f t="shared" si="750"/>
        <v>0</v>
      </c>
      <c r="AA483" s="18">
        <f t="shared" si="750"/>
        <v>0</v>
      </c>
      <c r="AB483" s="18">
        <f t="shared" si="723"/>
        <v>80000</v>
      </c>
      <c r="AC483" s="18">
        <f t="shared" si="724"/>
        <v>80000</v>
      </c>
      <c r="AD483" s="18">
        <f t="shared" si="725"/>
        <v>80000</v>
      </c>
      <c r="AE483" s="18">
        <f t="shared" si="750"/>
        <v>0</v>
      </c>
      <c r="AF483" s="31"/>
      <c r="AG483" s="22"/>
      <c r="AH483" s="2"/>
    </row>
    <row r="484" spans="1:34" x14ac:dyDescent="0.25">
      <c r="A484" s="36" t="s">
        <v>130</v>
      </c>
      <c r="B484" s="32">
        <v>630</v>
      </c>
      <c r="C484" s="36" t="s">
        <v>105</v>
      </c>
      <c r="D484" s="36" t="s">
        <v>20</v>
      </c>
      <c r="E484" s="14" t="s">
        <v>572</v>
      </c>
      <c r="F484" s="18">
        <v>80000</v>
      </c>
      <c r="G484" s="18">
        <v>80000</v>
      </c>
      <c r="H484" s="18">
        <v>80000</v>
      </c>
      <c r="I484" s="18"/>
      <c r="J484" s="18"/>
      <c r="K484" s="18"/>
      <c r="L484" s="18">
        <f t="shared" si="643"/>
        <v>80000</v>
      </c>
      <c r="M484" s="18">
        <f t="shared" si="644"/>
        <v>80000</v>
      </c>
      <c r="N484" s="18">
        <f t="shared" si="645"/>
        <v>80000</v>
      </c>
      <c r="O484" s="18"/>
      <c r="P484" s="18"/>
      <c r="Q484" s="18"/>
      <c r="R484" s="18">
        <f t="shared" si="732"/>
        <v>80000</v>
      </c>
      <c r="S484" s="18">
        <f t="shared" si="733"/>
        <v>80000</v>
      </c>
      <c r="T484" s="18">
        <f t="shared" si="734"/>
        <v>80000</v>
      </c>
      <c r="U484" s="18"/>
      <c r="V484" s="18">
        <f t="shared" si="735"/>
        <v>80000</v>
      </c>
      <c r="W484" s="18">
        <f t="shared" si="736"/>
        <v>80000</v>
      </c>
      <c r="X484" s="18">
        <f t="shared" si="737"/>
        <v>80000</v>
      </c>
      <c r="Y484" s="18"/>
      <c r="Z484" s="18"/>
      <c r="AA484" s="18"/>
      <c r="AB484" s="18">
        <f t="shared" si="723"/>
        <v>80000</v>
      </c>
      <c r="AC484" s="18">
        <f t="shared" si="724"/>
        <v>80000</v>
      </c>
      <c r="AD484" s="18">
        <f t="shared" si="725"/>
        <v>80000</v>
      </c>
      <c r="AE484" s="18"/>
      <c r="AF484" s="31"/>
      <c r="AG484" s="22"/>
      <c r="AH484" s="2"/>
    </row>
    <row r="485" spans="1:34" ht="47.25" x14ac:dyDescent="0.25">
      <c r="A485" s="36" t="s">
        <v>131</v>
      </c>
      <c r="B485" s="32"/>
      <c r="C485" s="36"/>
      <c r="D485" s="36"/>
      <c r="E485" s="14" t="s">
        <v>1077</v>
      </c>
      <c r="F485" s="18">
        <f t="shared" ref="F485:K487" si="751">F486</f>
        <v>1668</v>
      </c>
      <c r="G485" s="18">
        <f t="shared" si="751"/>
        <v>1668</v>
      </c>
      <c r="H485" s="18">
        <f t="shared" si="751"/>
        <v>1668</v>
      </c>
      <c r="I485" s="18">
        <f t="shared" si="751"/>
        <v>0</v>
      </c>
      <c r="J485" s="18">
        <f t="shared" si="751"/>
        <v>0</v>
      </c>
      <c r="K485" s="18">
        <f t="shared" si="751"/>
        <v>0</v>
      </c>
      <c r="L485" s="18">
        <f t="shared" ref="L485:L548" si="752">F485+I485</f>
        <v>1668</v>
      </c>
      <c r="M485" s="18">
        <f t="shared" ref="M485:M548" si="753">G485+J485</f>
        <v>1668</v>
      </c>
      <c r="N485" s="18">
        <f t="shared" ref="N485:N548" si="754">H485+K485</f>
        <v>1668</v>
      </c>
      <c r="O485" s="18">
        <f t="shared" ref="O485:Q487" si="755">O486</f>
        <v>0</v>
      </c>
      <c r="P485" s="18">
        <f t="shared" si="755"/>
        <v>0</v>
      </c>
      <c r="Q485" s="18">
        <f t="shared" si="755"/>
        <v>0</v>
      </c>
      <c r="R485" s="18">
        <f t="shared" si="732"/>
        <v>1668</v>
      </c>
      <c r="S485" s="18">
        <f t="shared" si="733"/>
        <v>1668</v>
      </c>
      <c r="T485" s="18">
        <f t="shared" si="734"/>
        <v>1668</v>
      </c>
      <c r="U485" s="18">
        <f t="shared" ref="U485:AE487" si="756">U486</f>
        <v>0</v>
      </c>
      <c r="V485" s="18">
        <f t="shared" si="735"/>
        <v>1668</v>
      </c>
      <c r="W485" s="18">
        <f t="shared" si="736"/>
        <v>1668</v>
      </c>
      <c r="X485" s="18">
        <f t="shared" si="737"/>
        <v>1668</v>
      </c>
      <c r="Y485" s="18">
        <f t="shared" si="756"/>
        <v>0</v>
      </c>
      <c r="Z485" s="18">
        <f t="shared" si="756"/>
        <v>0</v>
      </c>
      <c r="AA485" s="18">
        <f t="shared" si="756"/>
        <v>0</v>
      </c>
      <c r="AB485" s="18">
        <f t="shared" si="723"/>
        <v>1668</v>
      </c>
      <c r="AC485" s="18">
        <f t="shared" si="724"/>
        <v>1668</v>
      </c>
      <c r="AD485" s="18">
        <f t="shared" si="725"/>
        <v>1668</v>
      </c>
      <c r="AE485" s="18">
        <f t="shared" si="756"/>
        <v>0</v>
      </c>
      <c r="AF485" s="31"/>
      <c r="AG485" s="22"/>
      <c r="AH485" s="2"/>
    </row>
    <row r="486" spans="1:34" ht="31.5" x14ac:dyDescent="0.25">
      <c r="A486" s="36" t="s">
        <v>131</v>
      </c>
      <c r="B486" s="32">
        <v>300</v>
      </c>
      <c r="C486" s="36"/>
      <c r="D486" s="36"/>
      <c r="E486" s="14" t="s">
        <v>579</v>
      </c>
      <c r="F486" s="18">
        <f t="shared" si="751"/>
        <v>1668</v>
      </c>
      <c r="G486" s="18">
        <f t="shared" si="751"/>
        <v>1668</v>
      </c>
      <c r="H486" s="18">
        <f t="shared" si="751"/>
        <v>1668</v>
      </c>
      <c r="I486" s="18">
        <f t="shared" si="751"/>
        <v>0</v>
      </c>
      <c r="J486" s="18">
        <f t="shared" si="751"/>
        <v>0</v>
      </c>
      <c r="K486" s="18">
        <f t="shared" si="751"/>
        <v>0</v>
      </c>
      <c r="L486" s="18">
        <f t="shared" si="752"/>
        <v>1668</v>
      </c>
      <c r="M486" s="18">
        <f t="shared" si="753"/>
        <v>1668</v>
      </c>
      <c r="N486" s="18">
        <f t="shared" si="754"/>
        <v>1668</v>
      </c>
      <c r="O486" s="18">
        <f t="shared" si="755"/>
        <v>0</v>
      </c>
      <c r="P486" s="18">
        <f t="shared" si="755"/>
        <v>0</v>
      </c>
      <c r="Q486" s="18">
        <f t="shared" si="755"/>
        <v>0</v>
      </c>
      <c r="R486" s="18">
        <f t="shared" si="732"/>
        <v>1668</v>
      </c>
      <c r="S486" s="18">
        <f t="shared" si="733"/>
        <v>1668</v>
      </c>
      <c r="T486" s="18">
        <f t="shared" si="734"/>
        <v>1668</v>
      </c>
      <c r="U486" s="18">
        <f t="shared" si="756"/>
        <v>0</v>
      </c>
      <c r="V486" s="18">
        <f t="shared" si="735"/>
        <v>1668</v>
      </c>
      <c r="W486" s="18">
        <f t="shared" si="736"/>
        <v>1668</v>
      </c>
      <c r="X486" s="18">
        <f t="shared" si="737"/>
        <v>1668</v>
      </c>
      <c r="Y486" s="18">
        <f t="shared" si="756"/>
        <v>0</v>
      </c>
      <c r="Z486" s="18">
        <f t="shared" si="756"/>
        <v>0</v>
      </c>
      <c r="AA486" s="18">
        <f t="shared" si="756"/>
        <v>0</v>
      </c>
      <c r="AB486" s="18">
        <f t="shared" si="723"/>
        <v>1668</v>
      </c>
      <c r="AC486" s="18">
        <f t="shared" si="724"/>
        <v>1668</v>
      </c>
      <c r="AD486" s="18">
        <f t="shared" si="725"/>
        <v>1668</v>
      </c>
      <c r="AE486" s="18">
        <f t="shared" si="756"/>
        <v>0</v>
      </c>
      <c r="AF486" s="31"/>
      <c r="AG486" s="22"/>
      <c r="AH486" s="2"/>
    </row>
    <row r="487" spans="1:34" ht="31.5" x14ac:dyDescent="0.25">
      <c r="A487" s="36" t="s">
        <v>131</v>
      </c>
      <c r="B487" s="32">
        <v>330</v>
      </c>
      <c r="C487" s="36"/>
      <c r="D487" s="36"/>
      <c r="E487" s="14" t="s">
        <v>589</v>
      </c>
      <c r="F487" s="18">
        <f t="shared" si="751"/>
        <v>1668</v>
      </c>
      <c r="G487" s="18">
        <f t="shared" si="751"/>
        <v>1668</v>
      </c>
      <c r="H487" s="18">
        <f t="shared" si="751"/>
        <v>1668</v>
      </c>
      <c r="I487" s="18">
        <f t="shared" si="751"/>
        <v>0</v>
      </c>
      <c r="J487" s="18">
        <f t="shared" si="751"/>
        <v>0</v>
      </c>
      <c r="K487" s="18">
        <f t="shared" si="751"/>
        <v>0</v>
      </c>
      <c r="L487" s="18">
        <f t="shared" si="752"/>
        <v>1668</v>
      </c>
      <c r="M487" s="18">
        <f t="shared" si="753"/>
        <v>1668</v>
      </c>
      <c r="N487" s="18">
        <f t="shared" si="754"/>
        <v>1668</v>
      </c>
      <c r="O487" s="18">
        <f t="shared" si="755"/>
        <v>0</v>
      </c>
      <c r="P487" s="18">
        <f t="shared" si="755"/>
        <v>0</v>
      </c>
      <c r="Q487" s="18">
        <f t="shared" si="755"/>
        <v>0</v>
      </c>
      <c r="R487" s="18">
        <f t="shared" si="732"/>
        <v>1668</v>
      </c>
      <c r="S487" s="18">
        <f t="shared" si="733"/>
        <v>1668</v>
      </c>
      <c r="T487" s="18">
        <f t="shared" si="734"/>
        <v>1668</v>
      </c>
      <c r="U487" s="18">
        <f t="shared" si="756"/>
        <v>0</v>
      </c>
      <c r="V487" s="18">
        <f t="shared" si="735"/>
        <v>1668</v>
      </c>
      <c r="W487" s="18">
        <f t="shared" si="736"/>
        <v>1668</v>
      </c>
      <c r="X487" s="18">
        <f t="shared" si="737"/>
        <v>1668</v>
      </c>
      <c r="Y487" s="18">
        <f t="shared" si="756"/>
        <v>0</v>
      </c>
      <c r="Z487" s="18">
        <f t="shared" si="756"/>
        <v>0</v>
      </c>
      <c r="AA487" s="18">
        <f t="shared" si="756"/>
        <v>0</v>
      </c>
      <c r="AB487" s="18">
        <f t="shared" si="723"/>
        <v>1668</v>
      </c>
      <c r="AC487" s="18">
        <f t="shared" si="724"/>
        <v>1668</v>
      </c>
      <c r="AD487" s="18">
        <f t="shared" si="725"/>
        <v>1668</v>
      </c>
      <c r="AE487" s="18">
        <f t="shared" si="756"/>
        <v>0</v>
      </c>
      <c r="AF487" s="31"/>
      <c r="AG487" s="22"/>
      <c r="AH487" s="2"/>
    </row>
    <row r="488" spans="1:34" x14ac:dyDescent="0.25">
      <c r="A488" s="36" t="s">
        <v>131</v>
      </c>
      <c r="B488" s="32">
        <v>330</v>
      </c>
      <c r="C488" s="36" t="s">
        <v>105</v>
      </c>
      <c r="D488" s="36" t="s">
        <v>20</v>
      </c>
      <c r="E488" s="14" t="s">
        <v>572</v>
      </c>
      <c r="F488" s="18">
        <v>1668</v>
      </c>
      <c r="G488" s="18">
        <v>1668</v>
      </c>
      <c r="H488" s="18">
        <v>1668</v>
      </c>
      <c r="I488" s="18"/>
      <c r="J488" s="18"/>
      <c r="K488" s="18"/>
      <c r="L488" s="18">
        <f t="shared" si="752"/>
        <v>1668</v>
      </c>
      <c r="M488" s="18">
        <f t="shared" si="753"/>
        <v>1668</v>
      </c>
      <c r="N488" s="18">
        <f t="shared" si="754"/>
        <v>1668</v>
      </c>
      <c r="O488" s="18"/>
      <c r="P488" s="18"/>
      <c r="Q488" s="18"/>
      <c r="R488" s="18">
        <f t="shared" si="732"/>
        <v>1668</v>
      </c>
      <c r="S488" s="18">
        <f t="shared" si="733"/>
        <v>1668</v>
      </c>
      <c r="T488" s="18">
        <f t="shared" si="734"/>
        <v>1668</v>
      </c>
      <c r="U488" s="18"/>
      <c r="V488" s="18">
        <f t="shared" si="735"/>
        <v>1668</v>
      </c>
      <c r="W488" s="18">
        <f t="shared" si="736"/>
        <v>1668</v>
      </c>
      <c r="X488" s="18">
        <f t="shared" si="737"/>
        <v>1668</v>
      </c>
      <c r="Y488" s="18"/>
      <c r="Z488" s="18"/>
      <c r="AA488" s="18"/>
      <c r="AB488" s="18">
        <f t="shared" si="723"/>
        <v>1668</v>
      </c>
      <c r="AC488" s="18">
        <f t="shared" si="724"/>
        <v>1668</v>
      </c>
      <c r="AD488" s="18">
        <f t="shared" si="725"/>
        <v>1668</v>
      </c>
      <c r="AE488" s="18"/>
      <c r="AF488" s="31"/>
      <c r="AG488" s="22"/>
      <c r="AH488" s="2"/>
    </row>
    <row r="489" spans="1:34" s="8" customFormat="1" ht="47.25" x14ac:dyDescent="0.25">
      <c r="A489" s="7" t="s">
        <v>139</v>
      </c>
      <c r="B489" s="13"/>
      <c r="C489" s="7"/>
      <c r="D489" s="7"/>
      <c r="E489" s="33" t="s">
        <v>1078</v>
      </c>
      <c r="F489" s="11">
        <f>F490+F544+F561+F583</f>
        <v>392503</v>
      </c>
      <c r="G489" s="11">
        <f>G490+G544+G561+G583</f>
        <v>390360.4</v>
      </c>
      <c r="H489" s="11">
        <f>H490+H544+H561+H583</f>
        <v>394440.4</v>
      </c>
      <c r="I489" s="11">
        <f t="shared" ref="I489:K489" si="757">I490+I544+I561+I583</f>
        <v>0</v>
      </c>
      <c r="J489" s="11">
        <f t="shared" si="757"/>
        <v>4597.7</v>
      </c>
      <c r="K489" s="11">
        <f t="shared" si="757"/>
        <v>4597.7</v>
      </c>
      <c r="L489" s="11">
        <f t="shared" si="752"/>
        <v>392503</v>
      </c>
      <c r="M489" s="11">
        <f t="shared" si="753"/>
        <v>394958.10000000003</v>
      </c>
      <c r="N489" s="11">
        <f t="shared" si="754"/>
        <v>399038.10000000003</v>
      </c>
      <c r="O489" s="11">
        <f t="shared" ref="O489:Q489" si="758">O490+O544+O561+O583</f>
        <v>0</v>
      </c>
      <c r="P489" s="11">
        <f t="shared" si="758"/>
        <v>0</v>
      </c>
      <c r="Q489" s="11">
        <f t="shared" si="758"/>
        <v>0</v>
      </c>
      <c r="R489" s="11">
        <f t="shared" si="732"/>
        <v>392503</v>
      </c>
      <c r="S489" s="11">
        <f t="shared" si="733"/>
        <v>394958.10000000003</v>
      </c>
      <c r="T489" s="11">
        <f t="shared" si="734"/>
        <v>399038.10000000003</v>
      </c>
      <c r="U489" s="11">
        <f>U490+U544+U561+U583</f>
        <v>0</v>
      </c>
      <c r="V489" s="11">
        <f t="shared" si="735"/>
        <v>392503</v>
      </c>
      <c r="W489" s="11">
        <f t="shared" si="736"/>
        <v>394958.10000000003</v>
      </c>
      <c r="X489" s="11">
        <f t="shared" si="737"/>
        <v>399038.10000000003</v>
      </c>
      <c r="Y489" s="11">
        <f t="shared" ref="Y489:AA489" si="759">Y490+Y544+Y561+Y583</f>
        <v>0</v>
      </c>
      <c r="Z489" s="11">
        <f t="shared" si="759"/>
        <v>0</v>
      </c>
      <c r="AA489" s="11">
        <f t="shared" si="759"/>
        <v>0</v>
      </c>
      <c r="AB489" s="11">
        <f t="shared" si="723"/>
        <v>392503</v>
      </c>
      <c r="AC489" s="11">
        <f t="shared" si="724"/>
        <v>394958.10000000003</v>
      </c>
      <c r="AD489" s="11">
        <f t="shared" si="725"/>
        <v>399038.10000000003</v>
      </c>
      <c r="AE489" s="11">
        <f>AE490+AE544+AE561+AE583</f>
        <v>0</v>
      </c>
      <c r="AF489" s="21"/>
      <c r="AG489" s="24"/>
    </row>
    <row r="490" spans="1:34" s="10" customFormat="1" ht="63" x14ac:dyDescent="0.25">
      <c r="A490" s="9" t="s">
        <v>140</v>
      </c>
      <c r="B490" s="16"/>
      <c r="C490" s="9"/>
      <c r="D490" s="9"/>
      <c r="E490" s="15" t="s">
        <v>1079</v>
      </c>
      <c r="F490" s="17">
        <f>F491+F528</f>
        <v>85399</v>
      </c>
      <c r="G490" s="17">
        <f>G491+G528</f>
        <v>80801.3</v>
      </c>
      <c r="H490" s="17">
        <f>H491+H528</f>
        <v>80801.3</v>
      </c>
      <c r="I490" s="17">
        <f t="shared" ref="I490:K490" si="760">I491+I528</f>
        <v>0</v>
      </c>
      <c r="J490" s="17">
        <f t="shared" si="760"/>
        <v>4597.7</v>
      </c>
      <c r="K490" s="17">
        <f t="shared" si="760"/>
        <v>4597.7</v>
      </c>
      <c r="L490" s="17">
        <f t="shared" si="752"/>
        <v>85399</v>
      </c>
      <c r="M490" s="17">
        <f t="shared" si="753"/>
        <v>85399</v>
      </c>
      <c r="N490" s="17">
        <f t="shared" si="754"/>
        <v>85399</v>
      </c>
      <c r="O490" s="17">
        <f t="shared" ref="O490:Q490" si="761">O491+O528</f>
        <v>0</v>
      </c>
      <c r="P490" s="17">
        <f t="shared" si="761"/>
        <v>0</v>
      </c>
      <c r="Q490" s="17">
        <f t="shared" si="761"/>
        <v>0</v>
      </c>
      <c r="R490" s="17">
        <f t="shared" si="732"/>
        <v>85399</v>
      </c>
      <c r="S490" s="17">
        <f t="shared" si="733"/>
        <v>85399</v>
      </c>
      <c r="T490" s="17">
        <f t="shared" si="734"/>
        <v>85399</v>
      </c>
      <c r="U490" s="17">
        <f>U491+U528</f>
        <v>0</v>
      </c>
      <c r="V490" s="17">
        <f t="shared" si="735"/>
        <v>85399</v>
      </c>
      <c r="W490" s="17">
        <f t="shared" si="736"/>
        <v>85399</v>
      </c>
      <c r="X490" s="17">
        <f t="shared" si="737"/>
        <v>85399</v>
      </c>
      <c r="Y490" s="17">
        <f t="shared" ref="Y490:AA490" si="762">Y491+Y528</f>
        <v>0</v>
      </c>
      <c r="Z490" s="17">
        <f t="shared" si="762"/>
        <v>0</v>
      </c>
      <c r="AA490" s="17">
        <f t="shared" si="762"/>
        <v>0</v>
      </c>
      <c r="AB490" s="17">
        <f t="shared" si="723"/>
        <v>85399</v>
      </c>
      <c r="AC490" s="17">
        <f t="shared" si="724"/>
        <v>85399</v>
      </c>
      <c r="AD490" s="17">
        <f t="shared" si="725"/>
        <v>85399</v>
      </c>
      <c r="AE490" s="17">
        <f>AE491+AE528</f>
        <v>0</v>
      </c>
      <c r="AF490" s="30"/>
      <c r="AG490" s="25"/>
    </row>
    <row r="491" spans="1:34" ht="47.25" x14ac:dyDescent="0.25">
      <c r="A491" s="36" t="s">
        <v>141</v>
      </c>
      <c r="B491" s="32"/>
      <c r="C491" s="36"/>
      <c r="D491" s="36"/>
      <c r="E491" s="14" t="s">
        <v>1080</v>
      </c>
      <c r="F491" s="18">
        <f>F492+F496+F503+F510+F518+F522+F514</f>
        <v>82298.399999999994</v>
      </c>
      <c r="G491" s="18">
        <f>G492+G496+G503+G510+G518+G522+G514</f>
        <v>77700.7</v>
      </c>
      <c r="H491" s="18">
        <f>H492+H496+H503+H510+H518+H522+H514</f>
        <v>77700.7</v>
      </c>
      <c r="I491" s="18">
        <f t="shared" ref="I491:K491" si="763">I492+I496+I503+I510+I518+I522+I514</f>
        <v>0</v>
      </c>
      <c r="J491" s="18">
        <f t="shared" si="763"/>
        <v>4597.7</v>
      </c>
      <c r="K491" s="18">
        <f t="shared" si="763"/>
        <v>4597.7</v>
      </c>
      <c r="L491" s="18">
        <f t="shared" si="752"/>
        <v>82298.399999999994</v>
      </c>
      <c r="M491" s="18">
        <f t="shared" si="753"/>
        <v>82298.399999999994</v>
      </c>
      <c r="N491" s="18">
        <f t="shared" si="754"/>
        <v>82298.399999999994</v>
      </c>
      <c r="O491" s="18">
        <f t="shared" ref="O491:Q491" si="764">O492+O496+O503+O510+O518+O522+O514</f>
        <v>0</v>
      </c>
      <c r="P491" s="18">
        <f t="shared" si="764"/>
        <v>0</v>
      </c>
      <c r="Q491" s="18">
        <f t="shared" si="764"/>
        <v>0</v>
      </c>
      <c r="R491" s="18">
        <f t="shared" si="732"/>
        <v>82298.399999999994</v>
      </c>
      <c r="S491" s="18">
        <f t="shared" si="733"/>
        <v>82298.399999999994</v>
      </c>
      <c r="T491" s="18">
        <f t="shared" si="734"/>
        <v>82298.399999999994</v>
      </c>
      <c r="U491" s="18">
        <f>U492+U496+U503+U510+U518+U522+U514</f>
        <v>0</v>
      </c>
      <c r="V491" s="18">
        <f t="shared" si="735"/>
        <v>82298.399999999994</v>
      </c>
      <c r="W491" s="18">
        <f t="shared" si="736"/>
        <v>82298.399999999994</v>
      </c>
      <c r="X491" s="18">
        <f t="shared" si="737"/>
        <v>82298.399999999994</v>
      </c>
      <c r="Y491" s="18">
        <f t="shared" ref="Y491:AA491" si="765">Y492+Y496+Y503+Y510+Y518+Y522+Y514</f>
        <v>0</v>
      </c>
      <c r="Z491" s="18">
        <f t="shared" si="765"/>
        <v>0</v>
      </c>
      <c r="AA491" s="18">
        <f t="shared" si="765"/>
        <v>0</v>
      </c>
      <c r="AB491" s="18">
        <f t="shared" si="723"/>
        <v>82298.399999999994</v>
      </c>
      <c r="AC491" s="18">
        <f t="shared" si="724"/>
        <v>82298.399999999994</v>
      </c>
      <c r="AD491" s="18">
        <f t="shared" si="725"/>
        <v>82298.399999999994</v>
      </c>
      <c r="AE491" s="18">
        <f>AE492+AE496+AE503+AE510+AE518+AE522+AE514</f>
        <v>0</v>
      </c>
      <c r="AF491" s="31"/>
      <c r="AG491" s="22"/>
      <c r="AH491" s="2"/>
    </row>
    <row r="492" spans="1:34" ht="47.25" x14ac:dyDescent="0.25">
      <c r="A492" s="36" t="s">
        <v>133</v>
      </c>
      <c r="B492" s="32"/>
      <c r="C492" s="36"/>
      <c r="D492" s="36"/>
      <c r="E492" s="14" t="s">
        <v>1081</v>
      </c>
      <c r="F492" s="18">
        <f t="shared" ref="F492:K494" si="766">F493</f>
        <v>889.5</v>
      </c>
      <c r="G492" s="18">
        <f t="shared" si="766"/>
        <v>889.5</v>
      </c>
      <c r="H492" s="18">
        <f t="shared" si="766"/>
        <v>889.5</v>
      </c>
      <c r="I492" s="18">
        <f t="shared" si="766"/>
        <v>0</v>
      </c>
      <c r="J492" s="18">
        <f t="shared" si="766"/>
        <v>0</v>
      </c>
      <c r="K492" s="18">
        <f t="shared" si="766"/>
        <v>0</v>
      </c>
      <c r="L492" s="18">
        <f t="shared" si="752"/>
        <v>889.5</v>
      </c>
      <c r="M492" s="18">
        <f t="shared" si="753"/>
        <v>889.5</v>
      </c>
      <c r="N492" s="18">
        <f t="shared" si="754"/>
        <v>889.5</v>
      </c>
      <c r="O492" s="18">
        <f t="shared" ref="O492:Q494" si="767">O493</f>
        <v>0</v>
      </c>
      <c r="P492" s="18">
        <f t="shared" si="767"/>
        <v>0</v>
      </c>
      <c r="Q492" s="18">
        <f t="shared" si="767"/>
        <v>0</v>
      </c>
      <c r="R492" s="18">
        <f t="shared" si="732"/>
        <v>889.5</v>
      </c>
      <c r="S492" s="18">
        <f t="shared" si="733"/>
        <v>889.5</v>
      </c>
      <c r="T492" s="18">
        <f t="shared" si="734"/>
        <v>889.5</v>
      </c>
      <c r="U492" s="18">
        <f t="shared" ref="U492:AE494" si="768">U493</f>
        <v>0</v>
      </c>
      <c r="V492" s="18">
        <f t="shared" si="735"/>
        <v>889.5</v>
      </c>
      <c r="W492" s="18">
        <f t="shared" si="736"/>
        <v>889.5</v>
      </c>
      <c r="X492" s="18">
        <f t="shared" si="737"/>
        <v>889.5</v>
      </c>
      <c r="Y492" s="18">
        <f t="shared" si="768"/>
        <v>0</v>
      </c>
      <c r="Z492" s="18">
        <f t="shared" si="768"/>
        <v>0</v>
      </c>
      <c r="AA492" s="18">
        <f t="shared" si="768"/>
        <v>0</v>
      </c>
      <c r="AB492" s="18">
        <f t="shared" si="723"/>
        <v>889.5</v>
      </c>
      <c r="AC492" s="18">
        <f t="shared" si="724"/>
        <v>889.5</v>
      </c>
      <c r="AD492" s="18">
        <f t="shared" si="725"/>
        <v>889.5</v>
      </c>
      <c r="AE492" s="18">
        <f t="shared" si="768"/>
        <v>0</v>
      </c>
      <c r="AF492" s="31"/>
      <c r="AG492" s="22"/>
      <c r="AH492" s="2"/>
    </row>
    <row r="493" spans="1:34" ht="47.25" x14ac:dyDescent="0.25">
      <c r="A493" s="36" t="s">
        <v>133</v>
      </c>
      <c r="B493" s="32">
        <v>200</v>
      </c>
      <c r="C493" s="36"/>
      <c r="D493" s="36"/>
      <c r="E493" s="14" t="s">
        <v>578</v>
      </c>
      <c r="F493" s="18">
        <f t="shared" si="766"/>
        <v>889.5</v>
      </c>
      <c r="G493" s="18">
        <f t="shared" si="766"/>
        <v>889.5</v>
      </c>
      <c r="H493" s="18">
        <f t="shared" si="766"/>
        <v>889.5</v>
      </c>
      <c r="I493" s="18">
        <f t="shared" si="766"/>
        <v>0</v>
      </c>
      <c r="J493" s="18">
        <f t="shared" si="766"/>
        <v>0</v>
      </c>
      <c r="K493" s="18">
        <f t="shared" si="766"/>
        <v>0</v>
      </c>
      <c r="L493" s="18">
        <f t="shared" si="752"/>
        <v>889.5</v>
      </c>
      <c r="M493" s="18">
        <f t="shared" si="753"/>
        <v>889.5</v>
      </c>
      <c r="N493" s="18">
        <f t="shared" si="754"/>
        <v>889.5</v>
      </c>
      <c r="O493" s="18">
        <f t="shared" si="767"/>
        <v>0</v>
      </c>
      <c r="P493" s="18">
        <f t="shared" si="767"/>
        <v>0</v>
      </c>
      <c r="Q493" s="18">
        <f t="shared" si="767"/>
        <v>0</v>
      </c>
      <c r="R493" s="18">
        <f t="shared" si="732"/>
        <v>889.5</v>
      </c>
      <c r="S493" s="18">
        <f t="shared" si="733"/>
        <v>889.5</v>
      </c>
      <c r="T493" s="18">
        <f t="shared" si="734"/>
        <v>889.5</v>
      </c>
      <c r="U493" s="18">
        <f t="shared" si="768"/>
        <v>0</v>
      </c>
      <c r="V493" s="18">
        <f t="shared" si="735"/>
        <v>889.5</v>
      </c>
      <c r="W493" s="18">
        <f t="shared" si="736"/>
        <v>889.5</v>
      </c>
      <c r="X493" s="18">
        <f t="shared" si="737"/>
        <v>889.5</v>
      </c>
      <c r="Y493" s="18">
        <f t="shared" si="768"/>
        <v>0</v>
      </c>
      <c r="Z493" s="18">
        <f t="shared" si="768"/>
        <v>0</v>
      </c>
      <c r="AA493" s="18">
        <f t="shared" si="768"/>
        <v>0</v>
      </c>
      <c r="AB493" s="18">
        <f t="shared" si="723"/>
        <v>889.5</v>
      </c>
      <c r="AC493" s="18">
        <f t="shared" si="724"/>
        <v>889.5</v>
      </c>
      <c r="AD493" s="18">
        <f t="shared" si="725"/>
        <v>889.5</v>
      </c>
      <c r="AE493" s="18">
        <f t="shared" si="768"/>
        <v>0</v>
      </c>
      <c r="AF493" s="31"/>
      <c r="AG493" s="22"/>
      <c r="AH493" s="2"/>
    </row>
    <row r="494" spans="1:34" ht="47.25" x14ac:dyDescent="0.25">
      <c r="A494" s="36" t="s">
        <v>133</v>
      </c>
      <c r="B494" s="32">
        <v>240</v>
      </c>
      <c r="C494" s="36"/>
      <c r="D494" s="36"/>
      <c r="E494" s="14" t="s">
        <v>586</v>
      </c>
      <c r="F494" s="18">
        <f t="shared" si="766"/>
        <v>889.5</v>
      </c>
      <c r="G494" s="18">
        <f t="shared" si="766"/>
        <v>889.5</v>
      </c>
      <c r="H494" s="18">
        <f t="shared" si="766"/>
        <v>889.5</v>
      </c>
      <c r="I494" s="18">
        <f t="shared" si="766"/>
        <v>0</v>
      </c>
      <c r="J494" s="18">
        <f t="shared" si="766"/>
        <v>0</v>
      </c>
      <c r="K494" s="18">
        <f t="shared" si="766"/>
        <v>0</v>
      </c>
      <c r="L494" s="18">
        <f t="shared" si="752"/>
        <v>889.5</v>
      </c>
      <c r="M494" s="18">
        <f t="shared" si="753"/>
        <v>889.5</v>
      </c>
      <c r="N494" s="18">
        <f t="shared" si="754"/>
        <v>889.5</v>
      </c>
      <c r="O494" s="18">
        <f t="shared" si="767"/>
        <v>0</v>
      </c>
      <c r="P494" s="18">
        <f t="shared" si="767"/>
        <v>0</v>
      </c>
      <c r="Q494" s="18">
        <f t="shared" si="767"/>
        <v>0</v>
      </c>
      <c r="R494" s="18">
        <f t="shared" si="732"/>
        <v>889.5</v>
      </c>
      <c r="S494" s="18">
        <f t="shared" si="733"/>
        <v>889.5</v>
      </c>
      <c r="T494" s="18">
        <f t="shared" si="734"/>
        <v>889.5</v>
      </c>
      <c r="U494" s="18">
        <f t="shared" si="768"/>
        <v>0</v>
      </c>
      <c r="V494" s="18">
        <f t="shared" si="735"/>
        <v>889.5</v>
      </c>
      <c r="W494" s="18">
        <f t="shared" si="736"/>
        <v>889.5</v>
      </c>
      <c r="X494" s="18">
        <f t="shared" si="737"/>
        <v>889.5</v>
      </c>
      <c r="Y494" s="18">
        <f t="shared" si="768"/>
        <v>0</v>
      </c>
      <c r="Z494" s="18">
        <f t="shared" si="768"/>
        <v>0</v>
      </c>
      <c r="AA494" s="18">
        <f t="shared" si="768"/>
        <v>0</v>
      </c>
      <c r="AB494" s="18">
        <f t="shared" si="723"/>
        <v>889.5</v>
      </c>
      <c r="AC494" s="18">
        <f t="shared" si="724"/>
        <v>889.5</v>
      </c>
      <c r="AD494" s="18">
        <f t="shared" si="725"/>
        <v>889.5</v>
      </c>
      <c r="AE494" s="18">
        <f t="shared" si="768"/>
        <v>0</v>
      </c>
      <c r="AF494" s="31"/>
      <c r="AG494" s="22"/>
      <c r="AH494" s="2"/>
    </row>
    <row r="495" spans="1:34" ht="31.5" x14ac:dyDescent="0.25">
      <c r="A495" s="36" t="s">
        <v>133</v>
      </c>
      <c r="B495" s="32">
        <v>240</v>
      </c>
      <c r="C495" s="36" t="s">
        <v>61</v>
      </c>
      <c r="D495" s="36" t="s">
        <v>142</v>
      </c>
      <c r="E495" s="14" t="s">
        <v>569</v>
      </c>
      <c r="F495" s="18">
        <v>889.5</v>
      </c>
      <c r="G495" s="18">
        <v>889.5</v>
      </c>
      <c r="H495" s="18">
        <v>889.5</v>
      </c>
      <c r="I495" s="18"/>
      <c r="J495" s="18"/>
      <c r="K495" s="18"/>
      <c r="L495" s="18">
        <f t="shared" si="752"/>
        <v>889.5</v>
      </c>
      <c r="M495" s="18">
        <f t="shared" si="753"/>
        <v>889.5</v>
      </c>
      <c r="N495" s="18">
        <f t="shared" si="754"/>
        <v>889.5</v>
      </c>
      <c r="O495" s="18"/>
      <c r="P495" s="18"/>
      <c r="Q495" s="18"/>
      <c r="R495" s="18">
        <f t="shared" si="732"/>
        <v>889.5</v>
      </c>
      <c r="S495" s="18">
        <f t="shared" si="733"/>
        <v>889.5</v>
      </c>
      <c r="T495" s="18">
        <f t="shared" si="734"/>
        <v>889.5</v>
      </c>
      <c r="U495" s="18"/>
      <c r="V495" s="18">
        <f t="shared" si="735"/>
        <v>889.5</v>
      </c>
      <c r="W495" s="18">
        <f t="shared" si="736"/>
        <v>889.5</v>
      </c>
      <c r="X495" s="18">
        <f t="shared" si="737"/>
        <v>889.5</v>
      </c>
      <c r="Y495" s="18"/>
      <c r="Z495" s="18"/>
      <c r="AA495" s="18"/>
      <c r="AB495" s="18">
        <f t="shared" si="723"/>
        <v>889.5</v>
      </c>
      <c r="AC495" s="18">
        <f t="shared" si="724"/>
        <v>889.5</v>
      </c>
      <c r="AD495" s="18">
        <f t="shared" si="725"/>
        <v>889.5</v>
      </c>
      <c r="AE495" s="18"/>
      <c r="AF495" s="31"/>
      <c r="AG495" s="22"/>
      <c r="AH495" s="2"/>
    </row>
    <row r="496" spans="1:34" ht="110.25" x14ac:dyDescent="0.25">
      <c r="A496" s="36" t="s">
        <v>134</v>
      </c>
      <c r="B496" s="32"/>
      <c r="C496" s="36"/>
      <c r="D496" s="36"/>
      <c r="E496" s="14" t="s">
        <v>678</v>
      </c>
      <c r="F496" s="18">
        <f t="shared" ref="F496:K496" si="769">F497+F500</f>
        <v>9715.9</v>
      </c>
      <c r="G496" s="18">
        <f t="shared" si="769"/>
        <v>9715.9</v>
      </c>
      <c r="H496" s="18">
        <f t="shared" si="769"/>
        <v>9715.9</v>
      </c>
      <c r="I496" s="18">
        <f t="shared" si="769"/>
        <v>0</v>
      </c>
      <c r="J496" s="18">
        <f t="shared" si="769"/>
        <v>0</v>
      </c>
      <c r="K496" s="18">
        <f t="shared" si="769"/>
        <v>0</v>
      </c>
      <c r="L496" s="18">
        <f t="shared" si="752"/>
        <v>9715.9</v>
      </c>
      <c r="M496" s="18">
        <f t="shared" si="753"/>
        <v>9715.9</v>
      </c>
      <c r="N496" s="18">
        <f t="shared" si="754"/>
        <v>9715.9</v>
      </c>
      <c r="O496" s="18">
        <f t="shared" ref="O496:Q496" si="770">O497+O500</f>
        <v>0</v>
      </c>
      <c r="P496" s="18">
        <f t="shared" si="770"/>
        <v>0</v>
      </c>
      <c r="Q496" s="18">
        <f t="shared" si="770"/>
        <v>0</v>
      </c>
      <c r="R496" s="18">
        <f t="shared" si="732"/>
        <v>9715.9</v>
      </c>
      <c r="S496" s="18">
        <f t="shared" si="733"/>
        <v>9715.9</v>
      </c>
      <c r="T496" s="18">
        <f t="shared" si="734"/>
        <v>9715.9</v>
      </c>
      <c r="U496" s="18">
        <f t="shared" ref="U496:AE496" si="771">U497+U500</f>
        <v>0</v>
      </c>
      <c r="V496" s="18">
        <f t="shared" si="735"/>
        <v>9715.9</v>
      </c>
      <c r="W496" s="18">
        <f t="shared" si="736"/>
        <v>9715.9</v>
      </c>
      <c r="X496" s="18">
        <f t="shared" si="737"/>
        <v>9715.9</v>
      </c>
      <c r="Y496" s="18">
        <f t="shared" ref="Y496:AA496" si="772">Y497+Y500</f>
        <v>0</v>
      </c>
      <c r="Z496" s="18">
        <f t="shared" si="772"/>
        <v>0</v>
      </c>
      <c r="AA496" s="18">
        <f t="shared" si="772"/>
        <v>0</v>
      </c>
      <c r="AB496" s="18">
        <f t="shared" si="723"/>
        <v>9715.9</v>
      </c>
      <c r="AC496" s="18">
        <f t="shared" si="724"/>
        <v>9715.9</v>
      </c>
      <c r="AD496" s="18">
        <f t="shared" si="725"/>
        <v>9715.9</v>
      </c>
      <c r="AE496" s="18">
        <f t="shared" si="771"/>
        <v>0</v>
      </c>
      <c r="AF496" s="31"/>
      <c r="AG496" s="22"/>
      <c r="AH496" s="2"/>
    </row>
    <row r="497" spans="1:34" ht="47.25" x14ac:dyDescent="0.25">
      <c r="A497" s="36" t="s">
        <v>134</v>
      </c>
      <c r="B497" s="32">
        <v>200</v>
      </c>
      <c r="C497" s="36"/>
      <c r="D497" s="36"/>
      <c r="E497" s="14" t="s">
        <v>578</v>
      </c>
      <c r="F497" s="18">
        <f t="shared" ref="F497:K498" si="773">F498</f>
        <v>42.1</v>
      </c>
      <c r="G497" s="18">
        <f t="shared" si="773"/>
        <v>42.1</v>
      </c>
      <c r="H497" s="18">
        <f t="shared" si="773"/>
        <v>42.1</v>
      </c>
      <c r="I497" s="18">
        <f t="shared" si="773"/>
        <v>0</v>
      </c>
      <c r="J497" s="18">
        <f t="shared" si="773"/>
        <v>0</v>
      </c>
      <c r="K497" s="18">
        <f t="shared" si="773"/>
        <v>0</v>
      </c>
      <c r="L497" s="18">
        <f t="shared" si="752"/>
        <v>42.1</v>
      </c>
      <c r="M497" s="18">
        <f t="shared" si="753"/>
        <v>42.1</v>
      </c>
      <c r="N497" s="18">
        <f t="shared" si="754"/>
        <v>42.1</v>
      </c>
      <c r="O497" s="18">
        <f t="shared" ref="O497:Q498" si="774">O498</f>
        <v>0</v>
      </c>
      <c r="P497" s="18">
        <f t="shared" si="774"/>
        <v>0</v>
      </c>
      <c r="Q497" s="18">
        <f t="shared" si="774"/>
        <v>0</v>
      </c>
      <c r="R497" s="18">
        <f t="shared" si="732"/>
        <v>42.1</v>
      </c>
      <c r="S497" s="18">
        <f t="shared" si="733"/>
        <v>42.1</v>
      </c>
      <c r="T497" s="18">
        <f t="shared" si="734"/>
        <v>42.1</v>
      </c>
      <c r="U497" s="18">
        <f t="shared" ref="U497:AE498" si="775">U498</f>
        <v>0</v>
      </c>
      <c r="V497" s="18">
        <f t="shared" si="735"/>
        <v>42.1</v>
      </c>
      <c r="W497" s="18">
        <f t="shared" si="736"/>
        <v>42.1</v>
      </c>
      <c r="X497" s="18">
        <f t="shared" si="737"/>
        <v>42.1</v>
      </c>
      <c r="Y497" s="18">
        <f t="shared" si="775"/>
        <v>0</v>
      </c>
      <c r="Z497" s="18">
        <f t="shared" si="775"/>
        <v>0</v>
      </c>
      <c r="AA497" s="18">
        <f t="shared" si="775"/>
        <v>0</v>
      </c>
      <c r="AB497" s="18">
        <f t="shared" si="723"/>
        <v>42.1</v>
      </c>
      <c r="AC497" s="18">
        <f t="shared" si="724"/>
        <v>42.1</v>
      </c>
      <c r="AD497" s="18">
        <f t="shared" si="725"/>
        <v>42.1</v>
      </c>
      <c r="AE497" s="18">
        <f t="shared" si="775"/>
        <v>0</v>
      </c>
      <c r="AF497" s="31"/>
      <c r="AG497" s="22"/>
      <c r="AH497" s="2"/>
    </row>
    <row r="498" spans="1:34" ht="47.25" x14ac:dyDescent="0.25">
      <c r="A498" s="36" t="s">
        <v>134</v>
      </c>
      <c r="B498" s="32">
        <v>240</v>
      </c>
      <c r="C498" s="36"/>
      <c r="D498" s="36"/>
      <c r="E498" s="14" t="s">
        <v>586</v>
      </c>
      <c r="F498" s="18">
        <f t="shared" si="773"/>
        <v>42.1</v>
      </c>
      <c r="G498" s="18">
        <f t="shared" si="773"/>
        <v>42.1</v>
      </c>
      <c r="H498" s="18">
        <f t="shared" si="773"/>
        <v>42.1</v>
      </c>
      <c r="I498" s="18">
        <f t="shared" si="773"/>
        <v>0</v>
      </c>
      <c r="J498" s="18">
        <f t="shared" si="773"/>
        <v>0</v>
      </c>
      <c r="K498" s="18">
        <f t="shared" si="773"/>
        <v>0</v>
      </c>
      <c r="L498" s="18">
        <f t="shared" si="752"/>
        <v>42.1</v>
      </c>
      <c r="M498" s="18">
        <f t="shared" si="753"/>
        <v>42.1</v>
      </c>
      <c r="N498" s="18">
        <f t="shared" si="754"/>
        <v>42.1</v>
      </c>
      <c r="O498" s="18">
        <f t="shared" si="774"/>
        <v>0</v>
      </c>
      <c r="P498" s="18">
        <f t="shared" si="774"/>
        <v>0</v>
      </c>
      <c r="Q498" s="18">
        <f t="shared" si="774"/>
        <v>0</v>
      </c>
      <c r="R498" s="18">
        <f t="shared" si="732"/>
        <v>42.1</v>
      </c>
      <c r="S498" s="18">
        <f t="shared" si="733"/>
        <v>42.1</v>
      </c>
      <c r="T498" s="18">
        <f t="shared" si="734"/>
        <v>42.1</v>
      </c>
      <c r="U498" s="18">
        <f t="shared" si="775"/>
        <v>0</v>
      </c>
      <c r="V498" s="18">
        <f t="shared" si="735"/>
        <v>42.1</v>
      </c>
      <c r="W498" s="18">
        <f t="shared" si="736"/>
        <v>42.1</v>
      </c>
      <c r="X498" s="18">
        <f t="shared" si="737"/>
        <v>42.1</v>
      </c>
      <c r="Y498" s="18">
        <f t="shared" si="775"/>
        <v>0</v>
      </c>
      <c r="Z498" s="18">
        <f t="shared" si="775"/>
        <v>0</v>
      </c>
      <c r="AA498" s="18">
        <f t="shared" si="775"/>
        <v>0</v>
      </c>
      <c r="AB498" s="18">
        <f t="shared" si="723"/>
        <v>42.1</v>
      </c>
      <c r="AC498" s="18">
        <f t="shared" si="724"/>
        <v>42.1</v>
      </c>
      <c r="AD498" s="18">
        <f t="shared" si="725"/>
        <v>42.1</v>
      </c>
      <c r="AE498" s="18">
        <f t="shared" si="775"/>
        <v>0</v>
      </c>
      <c r="AF498" s="31"/>
      <c r="AG498" s="22"/>
      <c r="AH498" s="2"/>
    </row>
    <row r="499" spans="1:34" ht="31.5" x14ac:dyDescent="0.25">
      <c r="A499" s="36" t="s">
        <v>134</v>
      </c>
      <c r="B499" s="32">
        <v>240</v>
      </c>
      <c r="C499" s="36" t="s">
        <v>61</v>
      </c>
      <c r="D499" s="36" t="s">
        <v>142</v>
      </c>
      <c r="E499" s="14" t="s">
        <v>569</v>
      </c>
      <c r="F499" s="18">
        <v>42.1</v>
      </c>
      <c r="G499" s="18">
        <v>42.1</v>
      </c>
      <c r="H499" s="18">
        <v>42.1</v>
      </c>
      <c r="I499" s="18"/>
      <c r="J499" s="18"/>
      <c r="K499" s="18"/>
      <c r="L499" s="18">
        <f t="shared" si="752"/>
        <v>42.1</v>
      </c>
      <c r="M499" s="18">
        <f t="shared" si="753"/>
        <v>42.1</v>
      </c>
      <c r="N499" s="18">
        <f t="shared" si="754"/>
        <v>42.1</v>
      </c>
      <c r="O499" s="18"/>
      <c r="P499" s="18"/>
      <c r="Q499" s="18"/>
      <c r="R499" s="18">
        <f t="shared" si="732"/>
        <v>42.1</v>
      </c>
      <c r="S499" s="18">
        <f t="shared" si="733"/>
        <v>42.1</v>
      </c>
      <c r="T499" s="18">
        <f t="shared" si="734"/>
        <v>42.1</v>
      </c>
      <c r="U499" s="18"/>
      <c r="V499" s="18">
        <f t="shared" si="735"/>
        <v>42.1</v>
      </c>
      <c r="W499" s="18">
        <f t="shared" si="736"/>
        <v>42.1</v>
      </c>
      <c r="X499" s="18">
        <f t="shared" si="737"/>
        <v>42.1</v>
      </c>
      <c r="Y499" s="18"/>
      <c r="Z499" s="18"/>
      <c r="AA499" s="18"/>
      <c r="AB499" s="18">
        <f t="shared" si="723"/>
        <v>42.1</v>
      </c>
      <c r="AC499" s="18">
        <f t="shared" si="724"/>
        <v>42.1</v>
      </c>
      <c r="AD499" s="18">
        <f t="shared" si="725"/>
        <v>42.1</v>
      </c>
      <c r="AE499" s="18"/>
      <c r="AF499" s="31"/>
      <c r="AG499" s="22"/>
      <c r="AH499" s="2"/>
    </row>
    <row r="500" spans="1:34" ht="31.5" x14ac:dyDescent="0.25">
      <c r="A500" s="36" t="s">
        <v>134</v>
      </c>
      <c r="B500" s="32">
        <v>300</v>
      </c>
      <c r="C500" s="36"/>
      <c r="D500" s="36"/>
      <c r="E500" s="14" t="s">
        <v>579</v>
      </c>
      <c r="F500" s="18">
        <f t="shared" ref="F500:K501" si="776">F501</f>
        <v>9673.7999999999993</v>
      </c>
      <c r="G500" s="18">
        <f t="shared" si="776"/>
        <v>9673.7999999999993</v>
      </c>
      <c r="H500" s="18">
        <f t="shared" si="776"/>
        <v>9673.7999999999993</v>
      </c>
      <c r="I500" s="18">
        <f t="shared" si="776"/>
        <v>0</v>
      </c>
      <c r="J500" s="18">
        <f t="shared" si="776"/>
        <v>0</v>
      </c>
      <c r="K500" s="18">
        <f t="shared" si="776"/>
        <v>0</v>
      </c>
      <c r="L500" s="18">
        <f t="shared" si="752"/>
        <v>9673.7999999999993</v>
      </c>
      <c r="M500" s="18">
        <f t="shared" si="753"/>
        <v>9673.7999999999993</v>
      </c>
      <c r="N500" s="18">
        <f t="shared" si="754"/>
        <v>9673.7999999999993</v>
      </c>
      <c r="O500" s="18">
        <f t="shared" ref="O500:Q501" si="777">O501</f>
        <v>0</v>
      </c>
      <c r="P500" s="18">
        <f t="shared" si="777"/>
        <v>0</v>
      </c>
      <c r="Q500" s="18">
        <f t="shared" si="777"/>
        <v>0</v>
      </c>
      <c r="R500" s="18">
        <f t="shared" si="732"/>
        <v>9673.7999999999993</v>
      </c>
      <c r="S500" s="18">
        <f t="shared" si="733"/>
        <v>9673.7999999999993</v>
      </c>
      <c r="T500" s="18">
        <f t="shared" si="734"/>
        <v>9673.7999999999993</v>
      </c>
      <c r="U500" s="18">
        <f t="shared" ref="U500:AE501" si="778">U501</f>
        <v>0</v>
      </c>
      <c r="V500" s="18">
        <f t="shared" si="735"/>
        <v>9673.7999999999993</v>
      </c>
      <c r="W500" s="18">
        <f t="shared" si="736"/>
        <v>9673.7999999999993</v>
      </c>
      <c r="X500" s="18">
        <f t="shared" si="737"/>
        <v>9673.7999999999993</v>
      </c>
      <c r="Y500" s="18">
        <f t="shared" si="778"/>
        <v>0</v>
      </c>
      <c r="Z500" s="18">
        <f t="shared" si="778"/>
        <v>0</v>
      </c>
      <c r="AA500" s="18">
        <f t="shared" si="778"/>
        <v>0</v>
      </c>
      <c r="AB500" s="18">
        <f t="shared" si="723"/>
        <v>9673.7999999999993</v>
      </c>
      <c r="AC500" s="18">
        <f t="shared" si="724"/>
        <v>9673.7999999999993</v>
      </c>
      <c r="AD500" s="18">
        <f t="shared" si="725"/>
        <v>9673.7999999999993</v>
      </c>
      <c r="AE500" s="18">
        <f t="shared" si="778"/>
        <v>0</v>
      </c>
      <c r="AF500" s="31"/>
      <c r="AG500" s="22"/>
      <c r="AH500" s="2"/>
    </row>
    <row r="501" spans="1:34" ht="31.5" x14ac:dyDescent="0.25">
      <c r="A501" s="36" t="s">
        <v>134</v>
      </c>
      <c r="B501" s="32">
        <v>310</v>
      </c>
      <c r="C501" s="36"/>
      <c r="D501" s="36"/>
      <c r="E501" s="14" t="s">
        <v>587</v>
      </c>
      <c r="F501" s="18">
        <f t="shared" si="776"/>
        <v>9673.7999999999993</v>
      </c>
      <c r="G501" s="18">
        <f t="shared" si="776"/>
        <v>9673.7999999999993</v>
      </c>
      <c r="H501" s="18">
        <f t="shared" si="776"/>
        <v>9673.7999999999993</v>
      </c>
      <c r="I501" s="18">
        <f t="shared" si="776"/>
        <v>0</v>
      </c>
      <c r="J501" s="18">
        <f t="shared" si="776"/>
        <v>0</v>
      </c>
      <c r="K501" s="18">
        <f t="shared" si="776"/>
        <v>0</v>
      </c>
      <c r="L501" s="18">
        <f t="shared" si="752"/>
        <v>9673.7999999999993</v>
      </c>
      <c r="M501" s="18">
        <f t="shared" si="753"/>
        <v>9673.7999999999993</v>
      </c>
      <c r="N501" s="18">
        <f t="shared" si="754"/>
        <v>9673.7999999999993</v>
      </c>
      <c r="O501" s="18">
        <f t="shared" si="777"/>
        <v>0</v>
      </c>
      <c r="P501" s="18">
        <f t="shared" si="777"/>
        <v>0</v>
      </c>
      <c r="Q501" s="18">
        <f t="shared" si="777"/>
        <v>0</v>
      </c>
      <c r="R501" s="18">
        <f t="shared" si="732"/>
        <v>9673.7999999999993</v>
      </c>
      <c r="S501" s="18">
        <f t="shared" si="733"/>
        <v>9673.7999999999993</v>
      </c>
      <c r="T501" s="18">
        <f t="shared" si="734"/>
        <v>9673.7999999999993</v>
      </c>
      <c r="U501" s="18">
        <f t="shared" si="778"/>
        <v>0</v>
      </c>
      <c r="V501" s="18">
        <f t="shared" si="735"/>
        <v>9673.7999999999993</v>
      </c>
      <c r="W501" s="18">
        <f t="shared" si="736"/>
        <v>9673.7999999999993</v>
      </c>
      <c r="X501" s="18">
        <f t="shared" si="737"/>
        <v>9673.7999999999993</v>
      </c>
      <c r="Y501" s="18">
        <f t="shared" si="778"/>
        <v>0</v>
      </c>
      <c r="Z501" s="18">
        <f t="shared" si="778"/>
        <v>0</v>
      </c>
      <c r="AA501" s="18">
        <f t="shared" si="778"/>
        <v>0</v>
      </c>
      <c r="AB501" s="18">
        <f t="shared" si="723"/>
        <v>9673.7999999999993</v>
      </c>
      <c r="AC501" s="18">
        <f t="shared" si="724"/>
        <v>9673.7999999999993</v>
      </c>
      <c r="AD501" s="18">
        <f t="shared" si="725"/>
        <v>9673.7999999999993</v>
      </c>
      <c r="AE501" s="18">
        <f t="shared" si="778"/>
        <v>0</v>
      </c>
      <c r="AF501" s="31"/>
      <c r="AG501" s="22"/>
      <c r="AH501" s="2"/>
    </row>
    <row r="502" spans="1:34" x14ac:dyDescent="0.25">
      <c r="A502" s="36" t="s">
        <v>134</v>
      </c>
      <c r="B502" s="32">
        <v>310</v>
      </c>
      <c r="C502" s="36" t="s">
        <v>61</v>
      </c>
      <c r="D502" s="36" t="s">
        <v>20</v>
      </c>
      <c r="E502" s="14" t="s">
        <v>567</v>
      </c>
      <c r="F502" s="18">
        <v>9673.7999999999993</v>
      </c>
      <c r="G502" s="18">
        <v>9673.7999999999993</v>
      </c>
      <c r="H502" s="18">
        <v>9673.7999999999993</v>
      </c>
      <c r="I502" s="18"/>
      <c r="J502" s="18"/>
      <c r="K502" s="18"/>
      <c r="L502" s="18">
        <f t="shared" si="752"/>
        <v>9673.7999999999993</v>
      </c>
      <c r="M502" s="18">
        <f t="shared" si="753"/>
        <v>9673.7999999999993</v>
      </c>
      <c r="N502" s="18">
        <f t="shared" si="754"/>
        <v>9673.7999999999993</v>
      </c>
      <c r="O502" s="18"/>
      <c r="P502" s="18"/>
      <c r="Q502" s="18"/>
      <c r="R502" s="18">
        <f t="shared" si="732"/>
        <v>9673.7999999999993</v>
      </c>
      <c r="S502" s="18">
        <f t="shared" si="733"/>
        <v>9673.7999999999993</v>
      </c>
      <c r="T502" s="18">
        <f t="shared" si="734"/>
        <v>9673.7999999999993</v>
      </c>
      <c r="U502" s="18"/>
      <c r="V502" s="18">
        <f t="shared" si="735"/>
        <v>9673.7999999999993</v>
      </c>
      <c r="W502" s="18">
        <f t="shared" si="736"/>
        <v>9673.7999999999993</v>
      </c>
      <c r="X502" s="18">
        <f t="shared" si="737"/>
        <v>9673.7999999999993</v>
      </c>
      <c r="Y502" s="18"/>
      <c r="Z502" s="18"/>
      <c r="AA502" s="18"/>
      <c r="AB502" s="18">
        <f t="shared" si="723"/>
        <v>9673.7999999999993</v>
      </c>
      <c r="AC502" s="18">
        <f t="shared" si="724"/>
        <v>9673.7999999999993</v>
      </c>
      <c r="AD502" s="18">
        <f t="shared" si="725"/>
        <v>9673.7999999999993</v>
      </c>
      <c r="AE502" s="18"/>
      <c r="AF502" s="31"/>
      <c r="AG502" s="22"/>
      <c r="AH502" s="2"/>
    </row>
    <row r="503" spans="1:34" ht="78.75" x14ac:dyDescent="0.25">
      <c r="A503" s="36" t="s">
        <v>135</v>
      </c>
      <c r="B503" s="32"/>
      <c r="C503" s="36"/>
      <c r="D503" s="36"/>
      <c r="E503" s="14" t="s">
        <v>679</v>
      </c>
      <c r="F503" s="18">
        <f t="shared" ref="F503:K503" si="779">F504+F507</f>
        <v>2809.3999999999996</v>
      </c>
      <c r="G503" s="18">
        <f t="shared" si="779"/>
        <v>2809.3999999999996</v>
      </c>
      <c r="H503" s="18">
        <f t="shared" si="779"/>
        <v>2809.3999999999996</v>
      </c>
      <c r="I503" s="18">
        <f t="shared" si="779"/>
        <v>0</v>
      </c>
      <c r="J503" s="18">
        <f t="shared" si="779"/>
        <v>0</v>
      </c>
      <c r="K503" s="18">
        <f t="shared" si="779"/>
        <v>0</v>
      </c>
      <c r="L503" s="18">
        <f t="shared" si="752"/>
        <v>2809.3999999999996</v>
      </c>
      <c r="M503" s="18">
        <f t="shared" si="753"/>
        <v>2809.3999999999996</v>
      </c>
      <c r="N503" s="18">
        <f t="shared" si="754"/>
        <v>2809.3999999999996</v>
      </c>
      <c r="O503" s="18">
        <f t="shared" ref="O503:Q503" si="780">O504+O507</f>
        <v>0</v>
      </c>
      <c r="P503" s="18">
        <f t="shared" si="780"/>
        <v>0</v>
      </c>
      <c r="Q503" s="18">
        <f t="shared" si="780"/>
        <v>0</v>
      </c>
      <c r="R503" s="18">
        <f t="shared" si="732"/>
        <v>2809.3999999999996</v>
      </c>
      <c r="S503" s="18">
        <f t="shared" si="733"/>
        <v>2809.3999999999996</v>
      </c>
      <c r="T503" s="18">
        <f t="shared" si="734"/>
        <v>2809.3999999999996</v>
      </c>
      <c r="U503" s="18">
        <f t="shared" ref="U503:AE503" si="781">U504+U507</f>
        <v>0</v>
      </c>
      <c r="V503" s="18">
        <f t="shared" si="735"/>
        <v>2809.3999999999996</v>
      </c>
      <c r="W503" s="18">
        <f t="shared" si="736"/>
        <v>2809.3999999999996</v>
      </c>
      <c r="X503" s="18">
        <f t="shared" si="737"/>
        <v>2809.3999999999996</v>
      </c>
      <c r="Y503" s="18">
        <f t="shared" ref="Y503:AA503" si="782">Y504+Y507</f>
        <v>0</v>
      </c>
      <c r="Z503" s="18">
        <f t="shared" si="782"/>
        <v>0</v>
      </c>
      <c r="AA503" s="18">
        <f t="shared" si="782"/>
        <v>0</v>
      </c>
      <c r="AB503" s="18">
        <f t="shared" si="723"/>
        <v>2809.3999999999996</v>
      </c>
      <c r="AC503" s="18">
        <f t="shared" si="724"/>
        <v>2809.3999999999996</v>
      </c>
      <c r="AD503" s="18">
        <f t="shared" si="725"/>
        <v>2809.3999999999996</v>
      </c>
      <c r="AE503" s="18">
        <f t="shared" si="781"/>
        <v>0</v>
      </c>
      <c r="AF503" s="31"/>
      <c r="AG503" s="22"/>
      <c r="AH503" s="2"/>
    </row>
    <row r="504" spans="1:34" ht="47.25" x14ac:dyDescent="0.25">
      <c r="A504" s="36" t="s">
        <v>135</v>
      </c>
      <c r="B504" s="32">
        <v>200</v>
      </c>
      <c r="C504" s="36"/>
      <c r="D504" s="36"/>
      <c r="E504" s="14" t="s">
        <v>578</v>
      </c>
      <c r="F504" s="18">
        <f t="shared" ref="F504:K505" si="783">F505</f>
        <v>12.2</v>
      </c>
      <c r="G504" s="18">
        <f t="shared" si="783"/>
        <v>12.2</v>
      </c>
      <c r="H504" s="18">
        <f t="shared" si="783"/>
        <v>12.2</v>
      </c>
      <c r="I504" s="18">
        <f t="shared" si="783"/>
        <v>0</v>
      </c>
      <c r="J504" s="18">
        <f t="shared" si="783"/>
        <v>0</v>
      </c>
      <c r="K504" s="18">
        <f t="shared" si="783"/>
        <v>0</v>
      </c>
      <c r="L504" s="18">
        <f t="shared" si="752"/>
        <v>12.2</v>
      </c>
      <c r="M504" s="18">
        <f t="shared" si="753"/>
        <v>12.2</v>
      </c>
      <c r="N504" s="18">
        <f t="shared" si="754"/>
        <v>12.2</v>
      </c>
      <c r="O504" s="18">
        <f t="shared" ref="O504:Q505" si="784">O505</f>
        <v>0</v>
      </c>
      <c r="P504" s="18">
        <f t="shared" si="784"/>
        <v>0</v>
      </c>
      <c r="Q504" s="18">
        <f t="shared" si="784"/>
        <v>0</v>
      </c>
      <c r="R504" s="18">
        <f t="shared" si="732"/>
        <v>12.2</v>
      </c>
      <c r="S504" s="18">
        <f t="shared" si="733"/>
        <v>12.2</v>
      </c>
      <c r="T504" s="18">
        <f t="shared" si="734"/>
        <v>12.2</v>
      </c>
      <c r="U504" s="18">
        <f t="shared" ref="U504:AE505" si="785">U505</f>
        <v>0</v>
      </c>
      <c r="V504" s="18">
        <f t="shared" si="735"/>
        <v>12.2</v>
      </c>
      <c r="W504" s="18">
        <f t="shared" si="736"/>
        <v>12.2</v>
      </c>
      <c r="X504" s="18">
        <f t="shared" si="737"/>
        <v>12.2</v>
      </c>
      <c r="Y504" s="18">
        <f t="shared" si="785"/>
        <v>0</v>
      </c>
      <c r="Z504" s="18">
        <f t="shared" si="785"/>
        <v>0</v>
      </c>
      <c r="AA504" s="18">
        <f t="shared" si="785"/>
        <v>0</v>
      </c>
      <c r="AB504" s="18">
        <f t="shared" si="723"/>
        <v>12.2</v>
      </c>
      <c r="AC504" s="18">
        <f t="shared" si="724"/>
        <v>12.2</v>
      </c>
      <c r="AD504" s="18">
        <f t="shared" si="725"/>
        <v>12.2</v>
      </c>
      <c r="AE504" s="18">
        <f t="shared" si="785"/>
        <v>0</v>
      </c>
      <c r="AF504" s="31"/>
      <c r="AG504" s="22"/>
      <c r="AH504" s="2"/>
    </row>
    <row r="505" spans="1:34" ht="47.25" x14ac:dyDescent="0.25">
      <c r="A505" s="36" t="s">
        <v>135</v>
      </c>
      <c r="B505" s="32">
        <v>240</v>
      </c>
      <c r="C505" s="36"/>
      <c r="D505" s="36"/>
      <c r="E505" s="14" t="s">
        <v>586</v>
      </c>
      <c r="F505" s="18">
        <f t="shared" si="783"/>
        <v>12.2</v>
      </c>
      <c r="G505" s="18">
        <f t="shared" si="783"/>
        <v>12.2</v>
      </c>
      <c r="H505" s="18">
        <f t="shared" si="783"/>
        <v>12.2</v>
      </c>
      <c r="I505" s="18">
        <f t="shared" si="783"/>
        <v>0</v>
      </c>
      <c r="J505" s="18">
        <f t="shared" si="783"/>
        <v>0</v>
      </c>
      <c r="K505" s="18">
        <f t="shared" si="783"/>
        <v>0</v>
      </c>
      <c r="L505" s="18">
        <f t="shared" si="752"/>
        <v>12.2</v>
      </c>
      <c r="M505" s="18">
        <f t="shared" si="753"/>
        <v>12.2</v>
      </c>
      <c r="N505" s="18">
        <f t="shared" si="754"/>
        <v>12.2</v>
      </c>
      <c r="O505" s="18">
        <f t="shared" si="784"/>
        <v>0</v>
      </c>
      <c r="P505" s="18">
        <f t="shared" si="784"/>
        <v>0</v>
      </c>
      <c r="Q505" s="18">
        <f t="shared" si="784"/>
        <v>0</v>
      </c>
      <c r="R505" s="18">
        <f t="shared" si="732"/>
        <v>12.2</v>
      </c>
      <c r="S505" s="18">
        <f t="shared" si="733"/>
        <v>12.2</v>
      </c>
      <c r="T505" s="18">
        <f t="shared" si="734"/>
        <v>12.2</v>
      </c>
      <c r="U505" s="18">
        <f t="shared" si="785"/>
        <v>0</v>
      </c>
      <c r="V505" s="18">
        <f t="shared" si="735"/>
        <v>12.2</v>
      </c>
      <c r="W505" s="18">
        <f t="shared" si="736"/>
        <v>12.2</v>
      </c>
      <c r="X505" s="18">
        <f t="shared" si="737"/>
        <v>12.2</v>
      </c>
      <c r="Y505" s="18">
        <f t="shared" si="785"/>
        <v>0</v>
      </c>
      <c r="Z505" s="18">
        <f t="shared" si="785"/>
        <v>0</v>
      </c>
      <c r="AA505" s="18">
        <f t="shared" si="785"/>
        <v>0</v>
      </c>
      <c r="AB505" s="18">
        <f t="shared" si="723"/>
        <v>12.2</v>
      </c>
      <c r="AC505" s="18">
        <f t="shared" si="724"/>
        <v>12.2</v>
      </c>
      <c r="AD505" s="18">
        <f t="shared" si="725"/>
        <v>12.2</v>
      </c>
      <c r="AE505" s="18">
        <f t="shared" si="785"/>
        <v>0</v>
      </c>
      <c r="AF505" s="31"/>
      <c r="AG505" s="22"/>
      <c r="AH505" s="2"/>
    </row>
    <row r="506" spans="1:34" ht="31.5" x14ac:dyDescent="0.25">
      <c r="A506" s="36" t="s">
        <v>135</v>
      </c>
      <c r="B506" s="32">
        <v>240</v>
      </c>
      <c r="C506" s="36" t="s">
        <v>61</v>
      </c>
      <c r="D506" s="36" t="s">
        <v>142</v>
      </c>
      <c r="E506" s="14" t="s">
        <v>569</v>
      </c>
      <c r="F506" s="18">
        <v>12.2</v>
      </c>
      <c r="G506" s="18">
        <v>12.2</v>
      </c>
      <c r="H506" s="18">
        <v>12.2</v>
      </c>
      <c r="I506" s="18"/>
      <c r="J506" s="18"/>
      <c r="K506" s="18"/>
      <c r="L506" s="18">
        <f t="shared" si="752"/>
        <v>12.2</v>
      </c>
      <c r="M506" s="18">
        <f t="shared" si="753"/>
        <v>12.2</v>
      </c>
      <c r="N506" s="18">
        <f t="shared" si="754"/>
        <v>12.2</v>
      </c>
      <c r="O506" s="18"/>
      <c r="P506" s="18"/>
      <c r="Q506" s="18"/>
      <c r="R506" s="18">
        <f t="shared" si="732"/>
        <v>12.2</v>
      </c>
      <c r="S506" s="18">
        <f t="shared" si="733"/>
        <v>12.2</v>
      </c>
      <c r="T506" s="18">
        <f t="shared" si="734"/>
        <v>12.2</v>
      </c>
      <c r="U506" s="18"/>
      <c r="V506" s="18">
        <f t="shared" si="735"/>
        <v>12.2</v>
      </c>
      <c r="W506" s="18">
        <f t="shared" si="736"/>
        <v>12.2</v>
      </c>
      <c r="X506" s="18">
        <f t="shared" si="737"/>
        <v>12.2</v>
      </c>
      <c r="Y506" s="18"/>
      <c r="Z506" s="18"/>
      <c r="AA506" s="18"/>
      <c r="AB506" s="18">
        <f t="shared" si="723"/>
        <v>12.2</v>
      </c>
      <c r="AC506" s="18">
        <f t="shared" si="724"/>
        <v>12.2</v>
      </c>
      <c r="AD506" s="18">
        <f t="shared" si="725"/>
        <v>12.2</v>
      </c>
      <c r="AE506" s="18"/>
      <c r="AF506" s="31"/>
      <c r="AG506" s="22"/>
      <c r="AH506" s="2"/>
    </row>
    <row r="507" spans="1:34" ht="31.5" x14ac:dyDescent="0.25">
      <c r="A507" s="36" t="s">
        <v>135</v>
      </c>
      <c r="B507" s="32">
        <v>300</v>
      </c>
      <c r="C507" s="36"/>
      <c r="D507" s="36"/>
      <c r="E507" s="14" t="s">
        <v>579</v>
      </c>
      <c r="F507" s="18">
        <f t="shared" ref="F507:K508" si="786">F508</f>
        <v>2797.2</v>
      </c>
      <c r="G507" s="18">
        <f t="shared" si="786"/>
        <v>2797.2</v>
      </c>
      <c r="H507" s="18">
        <f t="shared" si="786"/>
        <v>2797.2</v>
      </c>
      <c r="I507" s="18">
        <f t="shared" si="786"/>
        <v>0</v>
      </c>
      <c r="J507" s="18">
        <f t="shared" si="786"/>
        <v>0</v>
      </c>
      <c r="K507" s="18">
        <f t="shared" si="786"/>
        <v>0</v>
      </c>
      <c r="L507" s="18">
        <f t="shared" si="752"/>
        <v>2797.2</v>
      </c>
      <c r="M507" s="18">
        <f t="shared" si="753"/>
        <v>2797.2</v>
      </c>
      <c r="N507" s="18">
        <f t="shared" si="754"/>
        <v>2797.2</v>
      </c>
      <c r="O507" s="18">
        <f t="shared" ref="O507:Q508" si="787">O508</f>
        <v>0</v>
      </c>
      <c r="P507" s="18">
        <f t="shared" si="787"/>
        <v>0</v>
      </c>
      <c r="Q507" s="18">
        <f t="shared" si="787"/>
        <v>0</v>
      </c>
      <c r="R507" s="18">
        <f t="shared" si="732"/>
        <v>2797.2</v>
      </c>
      <c r="S507" s="18">
        <f t="shared" si="733"/>
        <v>2797.2</v>
      </c>
      <c r="T507" s="18">
        <f t="shared" si="734"/>
        <v>2797.2</v>
      </c>
      <c r="U507" s="18">
        <f t="shared" ref="U507:AE508" si="788">U508</f>
        <v>0</v>
      </c>
      <c r="V507" s="18">
        <f t="shared" si="735"/>
        <v>2797.2</v>
      </c>
      <c r="W507" s="18">
        <f t="shared" si="736"/>
        <v>2797.2</v>
      </c>
      <c r="X507" s="18">
        <f t="shared" si="737"/>
        <v>2797.2</v>
      </c>
      <c r="Y507" s="18">
        <f t="shared" si="788"/>
        <v>0</v>
      </c>
      <c r="Z507" s="18">
        <f t="shared" si="788"/>
        <v>0</v>
      </c>
      <c r="AA507" s="18">
        <f t="shared" si="788"/>
        <v>0</v>
      </c>
      <c r="AB507" s="18">
        <f t="shared" si="723"/>
        <v>2797.2</v>
      </c>
      <c r="AC507" s="18">
        <f t="shared" si="724"/>
        <v>2797.2</v>
      </c>
      <c r="AD507" s="18">
        <f t="shared" si="725"/>
        <v>2797.2</v>
      </c>
      <c r="AE507" s="18">
        <f t="shared" si="788"/>
        <v>0</v>
      </c>
      <c r="AF507" s="31"/>
      <c r="AG507" s="22"/>
      <c r="AH507" s="2"/>
    </row>
    <row r="508" spans="1:34" ht="31.5" x14ac:dyDescent="0.25">
      <c r="A508" s="36" t="s">
        <v>135</v>
      </c>
      <c r="B508" s="32">
        <v>310</v>
      </c>
      <c r="C508" s="36"/>
      <c r="D508" s="36"/>
      <c r="E508" s="14" t="s">
        <v>587</v>
      </c>
      <c r="F508" s="18">
        <f t="shared" si="786"/>
        <v>2797.2</v>
      </c>
      <c r="G508" s="18">
        <f t="shared" si="786"/>
        <v>2797.2</v>
      </c>
      <c r="H508" s="18">
        <f t="shared" si="786"/>
        <v>2797.2</v>
      </c>
      <c r="I508" s="18">
        <f t="shared" si="786"/>
        <v>0</v>
      </c>
      <c r="J508" s="18">
        <f t="shared" si="786"/>
        <v>0</v>
      </c>
      <c r="K508" s="18">
        <f t="shared" si="786"/>
        <v>0</v>
      </c>
      <c r="L508" s="18">
        <f t="shared" si="752"/>
        <v>2797.2</v>
      </c>
      <c r="M508" s="18">
        <f t="shared" si="753"/>
        <v>2797.2</v>
      </c>
      <c r="N508" s="18">
        <f t="shared" si="754"/>
        <v>2797.2</v>
      </c>
      <c r="O508" s="18">
        <f t="shared" si="787"/>
        <v>0</v>
      </c>
      <c r="P508" s="18">
        <f t="shared" si="787"/>
        <v>0</v>
      </c>
      <c r="Q508" s="18">
        <f t="shared" si="787"/>
        <v>0</v>
      </c>
      <c r="R508" s="18">
        <f t="shared" si="732"/>
        <v>2797.2</v>
      </c>
      <c r="S508" s="18">
        <f t="shared" si="733"/>
        <v>2797.2</v>
      </c>
      <c r="T508" s="18">
        <f t="shared" si="734"/>
        <v>2797.2</v>
      </c>
      <c r="U508" s="18">
        <f t="shared" si="788"/>
        <v>0</v>
      </c>
      <c r="V508" s="18">
        <f t="shared" si="735"/>
        <v>2797.2</v>
      </c>
      <c r="W508" s="18">
        <f t="shared" si="736"/>
        <v>2797.2</v>
      </c>
      <c r="X508" s="18">
        <f t="shared" si="737"/>
        <v>2797.2</v>
      </c>
      <c r="Y508" s="18">
        <f t="shared" si="788"/>
        <v>0</v>
      </c>
      <c r="Z508" s="18">
        <f t="shared" si="788"/>
        <v>0</v>
      </c>
      <c r="AA508" s="18">
        <f t="shared" si="788"/>
        <v>0</v>
      </c>
      <c r="AB508" s="18">
        <f t="shared" si="723"/>
        <v>2797.2</v>
      </c>
      <c r="AC508" s="18">
        <f t="shared" si="724"/>
        <v>2797.2</v>
      </c>
      <c r="AD508" s="18">
        <f t="shared" si="725"/>
        <v>2797.2</v>
      </c>
      <c r="AE508" s="18">
        <f t="shared" si="788"/>
        <v>0</v>
      </c>
      <c r="AF508" s="31"/>
      <c r="AG508" s="22"/>
      <c r="AH508" s="2"/>
    </row>
    <row r="509" spans="1:34" x14ac:dyDescent="0.25">
      <c r="A509" s="36" t="s">
        <v>135</v>
      </c>
      <c r="B509" s="32">
        <v>310</v>
      </c>
      <c r="C509" s="36" t="s">
        <v>61</v>
      </c>
      <c r="D509" s="36" t="s">
        <v>20</v>
      </c>
      <c r="E509" s="14" t="s">
        <v>567</v>
      </c>
      <c r="F509" s="18">
        <v>2797.2</v>
      </c>
      <c r="G509" s="18">
        <v>2797.2</v>
      </c>
      <c r="H509" s="18">
        <v>2797.2</v>
      </c>
      <c r="I509" s="18"/>
      <c r="J509" s="18"/>
      <c r="K509" s="18"/>
      <c r="L509" s="18">
        <f t="shared" si="752"/>
        <v>2797.2</v>
      </c>
      <c r="M509" s="18">
        <f t="shared" si="753"/>
        <v>2797.2</v>
      </c>
      <c r="N509" s="18">
        <f t="shared" si="754"/>
        <v>2797.2</v>
      </c>
      <c r="O509" s="18"/>
      <c r="P509" s="18"/>
      <c r="Q509" s="18"/>
      <c r="R509" s="18">
        <f t="shared" si="732"/>
        <v>2797.2</v>
      </c>
      <c r="S509" s="18">
        <f t="shared" si="733"/>
        <v>2797.2</v>
      </c>
      <c r="T509" s="18">
        <f t="shared" si="734"/>
        <v>2797.2</v>
      </c>
      <c r="U509" s="18"/>
      <c r="V509" s="18">
        <f t="shared" si="735"/>
        <v>2797.2</v>
      </c>
      <c r="W509" s="18">
        <f t="shared" si="736"/>
        <v>2797.2</v>
      </c>
      <c r="X509" s="18">
        <f t="shared" si="737"/>
        <v>2797.2</v>
      </c>
      <c r="Y509" s="18"/>
      <c r="Z509" s="18"/>
      <c r="AA509" s="18"/>
      <c r="AB509" s="18">
        <f t="shared" si="723"/>
        <v>2797.2</v>
      </c>
      <c r="AC509" s="18">
        <f t="shared" si="724"/>
        <v>2797.2</v>
      </c>
      <c r="AD509" s="18">
        <f t="shared" si="725"/>
        <v>2797.2</v>
      </c>
      <c r="AE509" s="18"/>
      <c r="AF509" s="31"/>
      <c r="AG509" s="22"/>
      <c r="AH509" s="2"/>
    </row>
    <row r="510" spans="1:34" x14ac:dyDescent="0.25">
      <c r="A510" s="36" t="s">
        <v>136</v>
      </c>
      <c r="B510" s="32"/>
      <c r="C510" s="36"/>
      <c r="D510" s="36"/>
      <c r="E510" s="14" t="s">
        <v>680</v>
      </c>
      <c r="F510" s="18">
        <f t="shared" ref="F510:K512" si="789">F511</f>
        <v>8048.5999999999995</v>
      </c>
      <c r="G510" s="18">
        <f t="shared" si="789"/>
        <v>8048.5999999999995</v>
      </c>
      <c r="H510" s="18">
        <f t="shared" si="789"/>
        <v>8048.5999999999995</v>
      </c>
      <c r="I510" s="18">
        <f t="shared" si="789"/>
        <v>0</v>
      </c>
      <c r="J510" s="18">
        <f t="shared" si="789"/>
        <v>0</v>
      </c>
      <c r="K510" s="18">
        <f t="shared" si="789"/>
        <v>0</v>
      </c>
      <c r="L510" s="18">
        <f t="shared" si="752"/>
        <v>8048.5999999999995</v>
      </c>
      <c r="M510" s="18">
        <f t="shared" si="753"/>
        <v>8048.5999999999995</v>
      </c>
      <c r="N510" s="18">
        <f t="shared" si="754"/>
        <v>8048.5999999999995</v>
      </c>
      <c r="O510" s="18">
        <f t="shared" ref="O510:Q512" si="790">O511</f>
        <v>0</v>
      </c>
      <c r="P510" s="18">
        <f t="shared" si="790"/>
        <v>0</v>
      </c>
      <c r="Q510" s="18">
        <f t="shared" si="790"/>
        <v>0</v>
      </c>
      <c r="R510" s="18">
        <f t="shared" si="732"/>
        <v>8048.5999999999995</v>
      </c>
      <c r="S510" s="18">
        <f t="shared" si="733"/>
        <v>8048.5999999999995</v>
      </c>
      <c r="T510" s="18">
        <f t="shared" si="734"/>
        <v>8048.5999999999995</v>
      </c>
      <c r="U510" s="18">
        <f t="shared" ref="U510:AE512" si="791">U511</f>
        <v>0</v>
      </c>
      <c r="V510" s="18">
        <f t="shared" si="735"/>
        <v>8048.5999999999995</v>
      </c>
      <c r="W510" s="18">
        <f t="shared" si="736"/>
        <v>8048.5999999999995</v>
      </c>
      <c r="X510" s="18">
        <f t="shared" si="737"/>
        <v>8048.5999999999995</v>
      </c>
      <c r="Y510" s="18">
        <f t="shared" si="791"/>
        <v>0</v>
      </c>
      <c r="Z510" s="18">
        <f t="shared" si="791"/>
        <v>0</v>
      </c>
      <c r="AA510" s="18">
        <f t="shared" si="791"/>
        <v>0</v>
      </c>
      <c r="AB510" s="18">
        <f t="shared" si="723"/>
        <v>8048.5999999999995</v>
      </c>
      <c r="AC510" s="18">
        <f t="shared" si="724"/>
        <v>8048.5999999999995</v>
      </c>
      <c r="AD510" s="18">
        <f t="shared" si="725"/>
        <v>8048.5999999999995</v>
      </c>
      <c r="AE510" s="18">
        <f t="shared" si="791"/>
        <v>0</v>
      </c>
      <c r="AF510" s="31"/>
      <c r="AG510" s="22"/>
      <c r="AH510" s="2"/>
    </row>
    <row r="511" spans="1:34" ht="31.5" x14ac:dyDescent="0.25">
      <c r="A511" s="36" t="s">
        <v>136</v>
      </c>
      <c r="B511" s="32">
        <v>300</v>
      </c>
      <c r="C511" s="36"/>
      <c r="D511" s="36"/>
      <c r="E511" s="14" t="s">
        <v>579</v>
      </c>
      <c r="F511" s="18">
        <f t="shared" si="789"/>
        <v>8048.5999999999995</v>
      </c>
      <c r="G511" s="18">
        <f t="shared" si="789"/>
        <v>8048.5999999999995</v>
      </c>
      <c r="H511" s="18">
        <f t="shared" si="789"/>
        <v>8048.5999999999995</v>
      </c>
      <c r="I511" s="18">
        <f t="shared" si="789"/>
        <v>0</v>
      </c>
      <c r="J511" s="18">
        <f t="shared" si="789"/>
        <v>0</v>
      </c>
      <c r="K511" s="18">
        <f t="shared" si="789"/>
        <v>0</v>
      </c>
      <c r="L511" s="18">
        <f t="shared" si="752"/>
        <v>8048.5999999999995</v>
      </c>
      <c r="M511" s="18">
        <f t="shared" si="753"/>
        <v>8048.5999999999995</v>
      </c>
      <c r="N511" s="18">
        <f t="shared" si="754"/>
        <v>8048.5999999999995</v>
      </c>
      <c r="O511" s="18">
        <f t="shared" si="790"/>
        <v>0</v>
      </c>
      <c r="P511" s="18">
        <f t="shared" si="790"/>
        <v>0</v>
      </c>
      <c r="Q511" s="18">
        <f t="shared" si="790"/>
        <v>0</v>
      </c>
      <c r="R511" s="18">
        <f t="shared" si="732"/>
        <v>8048.5999999999995</v>
      </c>
      <c r="S511" s="18">
        <f t="shared" si="733"/>
        <v>8048.5999999999995</v>
      </c>
      <c r="T511" s="18">
        <f t="shared" si="734"/>
        <v>8048.5999999999995</v>
      </c>
      <c r="U511" s="18">
        <f t="shared" si="791"/>
        <v>0</v>
      </c>
      <c r="V511" s="18">
        <f t="shared" si="735"/>
        <v>8048.5999999999995</v>
      </c>
      <c r="W511" s="18">
        <f t="shared" si="736"/>
        <v>8048.5999999999995</v>
      </c>
      <c r="X511" s="18">
        <f t="shared" si="737"/>
        <v>8048.5999999999995</v>
      </c>
      <c r="Y511" s="18">
        <f t="shared" si="791"/>
        <v>0</v>
      </c>
      <c r="Z511" s="18">
        <f t="shared" si="791"/>
        <v>0</v>
      </c>
      <c r="AA511" s="18">
        <f t="shared" si="791"/>
        <v>0</v>
      </c>
      <c r="AB511" s="18">
        <f t="shared" si="723"/>
        <v>8048.5999999999995</v>
      </c>
      <c r="AC511" s="18">
        <f t="shared" si="724"/>
        <v>8048.5999999999995</v>
      </c>
      <c r="AD511" s="18">
        <f t="shared" si="725"/>
        <v>8048.5999999999995</v>
      </c>
      <c r="AE511" s="18">
        <f t="shared" si="791"/>
        <v>0</v>
      </c>
      <c r="AF511" s="31"/>
      <c r="AG511" s="22"/>
      <c r="AH511" s="2"/>
    </row>
    <row r="512" spans="1:34" ht="31.5" x14ac:dyDescent="0.25">
      <c r="A512" s="36" t="s">
        <v>136</v>
      </c>
      <c r="B512" s="32">
        <v>320</v>
      </c>
      <c r="C512" s="36"/>
      <c r="D512" s="36"/>
      <c r="E512" s="14" t="s">
        <v>588</v>
      </c>
      <c r="F512" s="18">
        <f t="shared" si="789"/>
        <v>8048.5999999999995</v>
      </c>
      <c r="G512" s="18">
        <f t="shared" si="789"/>
        <v>8048.5999999999995</v>
      </c>
      <c r="H512" s="18">
        <f t="shared" si="789"/>
        <v>8048.5999999999995</v>
      </c>
      <c r="I512" s="18">
        <f t="shared" si="789"/>
        <v>0</v>
      </c>
      <c r="J512" s="18">
        <f t="shared" si="789"/>
        <v>0</v>
      </c>
      <c r="K512" s="18">
        <f t="shared" si="789"/>
        <v>0</v>
      </c>
      <c r="L512" s="18">
        <f t="shared" si="752"/>
        <v>8048.5999999999995</v>
      </c>
      <c r="M512" s="18">
        <f t="shared" si="753"/>
        <v>8048.5999999999995</v>
      </c>
      <c r="N512" s="18">
        <f t="shared" si="754"/>
        <v>8048.5999999999995</v>
      </c>
      <c r="O512" s="18">
        <f t="shared" si="790"/>
        <v>0</v>
      </c>
      <c r="P512" s="18">
        <f t="shared" si="790"/>
        <v>0</v>
      </c>
      <c r="Q512" s="18">
        <f t="shared" si="790"/>
        <v>0</v>
      </c>
      <c r="R512" s="18">
        <f t="shared" si="732"/>
        <v>8048.5999999999995</v>
      </c>
      <c r="S512" s="18">
        <f t="shared" si="733"/>
        <v>8048.5999999999995</v>
      </c>
      <c r="T512" s="18">
        <f t="shared" si="734"/>
        <v>8048.5999999999995</v>
      </c>
      <c r="U512" s="18">
        <f t="shared" si="791"/>
        <v>0</v>
      </c>
      <c r="V512" s="18">
        <f t="shared" si="735"/>
        <v>8048.5999999999995</v>
      </c>
      <c r="W512" s="18">
        <f t="shared" si="736"/>
        <v>8048.5999999999995</v>
      </c>
      <c r="X512" s="18">
        <f t="shared" si="737"/>
        <v>8048.5999999999995</v>
      </c>
      <c r="Y512" s="18">
        <f t="shared" si="791"/>
        <v>0</v>
      </c>
      <c r="Z512" s="18">
        <f t="shared" si="791"/>
        <v>0</v>
      </c>
      <c r="AA512" s="18">
        <f t="shared" si="791"/>
        <v>0</v>
      </c>
      <c r="AB512" s="18">
        <f t="shared" si="723"/>
        <v>8048.5999999999995</v>
      </c>
      <c r="AC512" s="18">
        <f t="shared" si="724"/>
        <v>8048.5999999999995</v>
      </c>
      <c r="AD512" s="18">
        <f t="shared" si="725"/>
        <v>8048.5999999999995</v>
      </c>
      <c r="AE512" s="18">
        <f t="shared" si="791"/>
        <v>0</v>
      </c>
      <c r="AF512" s="31"/>
      <c r="AG512" s="22"/>
      <c r="AH512" s="2"/>
    </row>
    <row r="513" spans="1:34" ht="31.5" x14ac:dyDescent="0.25">
      <c r="A513" s="36" t="s">
        <v>136</v>
      </c>
      <c r="B513" s="32">
        <v>320</v>
      </c>
      <c r="C513" s="36" t="s">
        <v>61</v>
      </c>
      <c r="D513" s="36" t="s">
        <v>142</v>
      </c>
      <c r="E513" s="14" t="s">
        <v>569</v>
      </c>
      <c r="F513" s="18">
        <v>8048.5999999999995</v>
      </c>
      <c r="G513" s="18">
        <v>8048.5999999999995</v>
      </c>
      <c r="H513" s="18">
        <v>8048.5999999999995</v>
      </c>
      <c r="I513" s="18"/>
      <c r="J513" s="18"/>
      <c r="K513" s="18"/>
      <c r="L513" s="18">
        <f t="shared" si="752"/>
        <v>8048.5999999999995</v>
      </c>
      <c r="M513" s="18">
        <f t="shared" si="753"/>
        <v>8048.5999999999995</v>
      </c>
      <c r="N513" s="18">
        <f t="shared" si="754"/>
        <v>8048.5999999999995</v>
      </c>
      <c r="O513" s="18"/>
      <c r="P513" s="18"/>
      <c r="Q513" s="18"/>
      <c r="R513" s="18">
        <f t="shared" si="732"/>
        <v>8048.5999999999995</v>
      </c>
      <c r="S513" s="18">
        <f t="shared" si="733"/>
        <v>8048.5999999999995</v>
      </c>
      <c r="T513" s="18">
        <f t="shared" si="734"/>
        <v>8048.5999999999995</v>
      </c>
      <c r="U513" s="18"/>
      <c r="V513" s="18">
        <f t="shared" si="735"/>
        <v>8048.5999999999995</v>
      </c>
      <c r="W513" s="18">
        <f t="shared" si="736"/>
        <v>8048.5999999999995</v>
      </c>
      <c r="X513" s="18">
        <f t="shared" si="737"/>
        <v>8048.5999999999995</v>
      </c>
      <c r="Y513" s="18"/>
      <c r="Z513" s="18"/>
      <c r="AA513" s="18"/>
      <c r="AB513" s="18">
        <f t="shared" si="723"/>
        <v>8048.5999999999995</v>
      </c>
      <c r="AC513" s="18">
        <f t="shared" si="724"/>
        <v>8048.5999999999995</v>
      </c>
      <c r="AD513" s="18">
        <f t="shared" si="725"/>
        <v>8048.5999999999995</v>
      </c>
      <c r="AE513" s="18"/>
      <c r="AF513" s="31"/>
      <c r="AG513" s="22"/>
      <c r="AH513" s="2"/>
    </row>
    <row r="514" spans="1:34" ht="63" x14ac:dyDescent="0.25">
      <c r="A514" s="36" t="s">
        <v>898</v>
      </c>
      <c r="B514" s="32"/>
      <c r="C514" s="36"/>
      <c r="D514" s="36"/>
      <c r="E514" s="14" t="s">
        <v>936</v>
      </c>
      <c r="F514" s="18">
        <f>F515</f>
        <v>50000</v>
      </c>
      <c r="G514" s="18">
        <f t="shared" ref="G514:AE516" si="792">G515</f>
        <v>50000</v>
      </c>
      <c r="H514" s="18">
        <f t="shared" si="792"/>
        <v>50000</v>
      </c>
      <c r="I514" s="18">
        <f t="shared" si="792"/>
        <v>0</v>
      </c>
      <c r="J514" s="18">
        <f t="shared" si="792"/>
        <v>0</v>
      </c>
      <c r="K514" s="18">
        <f t="shared" si="792"/>
        <v>0</v>
      </c>
      <c r="L514" s="18">
        <f t="shared" si="752"/>
        <v>50000</v>
      </c>
      <c r="M514" s="18">
        <f t="shared" si="753"/>
        <v>50000</v>
      </c>
      <c r="N514" s="18">
        <f t="shared" si="754"/>
        <v>50000</v>
      </c>
      <c r="O514" s="18">
        <f t="shared" si="792"/>
        <v>0</v>
      </c>
      <c r="P514" s="18">
        <f t="shared" si="792"/>
        <v>0</v>
      </c>
      <c r="Q514" s="18">
        <f t="shared" si="792"/>
        <v>0</v>
      </c>
      <c r="R514" s="18">
        <f t="shared" si="732"/>
        <v>50000</v>
      </c>
      <c r="S514" s="18">
        <f t="shared" si="733"/>
        <v>50000</v>
      </c>
      <c r="T514" s="18">
        <f t="shared" si="734"/>
        <v>50000</v>
      </c>
      <c r="U514" s="18">
        <f t="shared" si="792"/>
        <v>0</v>
      </c>
      <c r="V514" s="18">
        <f t="shared" si="735"/>
        <v>50000</v>
      </c>
      <c r="W514" s="18">
        <f t="shared" si="736"/>
        <v>50000</v>
      </c>
      <c r="X514" s="18">
        <f t="shared" si="737"/>
        <v>50000</v>
      </c>
      <c r="Y514" s="18">
        <f t="shared" si="792"/>
        <v>0</v>
      </c>
      <c r="Z514" s="18">
        <f t="shared" si="792"/>
        <v>0</v>
      </c>
      <c r="AA514" s="18">
        <f t="shared" si="792"/>
        <v>0</v>
      </c>
      <c r="AB514" s="18">
        <f t="shared" si="723"/>
        <v>50000</v>
      </c>
      <c r="AC514" s="18">
        <f t="shared" si="724"/>
        <v>50000</v>
      </c>
      <c r="AD514" s="18">
        <f t="shared" si="725"/>
        <v>50000</v>
      </c>
      <c r="AE514" s="18">
        <f t="shared" si="792"/>
        <v>0</v>
      </c>
      <c r="AF514" s="31"/>
      <c r="AG514" s="22"/>
      <c r="AH514" s="2"/>
    </row>
    <row r="515" spans="1:34" ht="31.5" x14ac:dyDescent="0.25">
      <c r="A515" s="36" t="s">
        <v>898</v>
      </c>
      <c r="B515" s="32">
        <v>300</v>
      </c>
      <c r="C515" s="36"/>
      <c r="D515" s="36"/>
      <c r="E515" s="14" t="s">
        <v>579</v>
      </c>
      <c r="F515" s="18">
        <f t="shared" ref="F515:H516" si="793">F516</f>
        <v>50000</v>
      </c>
      <c r="G515" s="18">
        <f t="shared" si="793"/>
        <v>50000</v>
      </c>
      <c r="H515" s="18">
        <f t="shared" si="793"/>
        <v>50000</v>
      </c>
      <c r="I515" s="18">
        <f t="shared" si="792"/>
        <v>0</v>
      </c>
      <c r="J515" s="18">
        <f t="shared" si="792"/>
        <v>0</v>
      </c>
      <c r="K515" s="18">
        <f t="shared" si="792"/>
        <v>0</v>
      </c>
      <c r="L515" s="18">
        <f t="shared" si="752"/>
        <v>50000</v>
      </c>
      <c r="M515" s="18">
        <f t="shared" si="753"/>
        <v>50000</v>
      </c>
      <c r="N515" s="18">
        <f t="shared" si="754"/>
        <v>50000</v>
      </c>
      <c r="O515" s="18">
        <f t="shared" si="792"/>
        <v>0</v>
      </c>
      <c r="P515" s="18">
        <f t="shared" si="792"/>
        <v>0</v>
      </c>
      <c r="Q515" s="18">
        <f t="shared" si="792"/>
        <v>0</v>
      </c>
      <c r="R515" s="18">
        <f t="shared" si="732"/>
        <v>50000</v>
      </c>
      <c r="S515" s="18">
        <f t="shared" si="733"/>
        <v>50000</v>
      </c>
      <c r="T515" s="18">
        <f t="shared" si="734"/>
        <v>50000</v>
      </c>
      <c r="U515" s="18">
        <f t="shared" ref="U515:AE516" si="794">U516</f>
        <v>0</v>
      </c>
      <c r="V515" s="18">
        <f t="shared" si="735"/>
        <v>50000</v>
      </c>
      <c r="W515" s="18">
        <f t="shared" si="736"/>
        <v>50000</v>
      </c>
      <c r="X515" s="18">
        <f t="shared" si="737"/>
        <v>50000</v>
      </c>
      <c r="Y515" s="18">
        <f t="shared" si="794"/>
        <v>0</v>
      </c>
      <c r="Z515" s="18">
        <f t="shared" si="794"/>
        <v>0</v>
      </c>
      <c r="AA515" s="18">
        <f t="shared" si="794"/>
        <v>0</v>
      </c>
      <c r="AB515" s="18">
        <f t="shared" si="723"/>
        <v>50000</v>
      </c>
      <c r="AC515" s="18">
        <f t="shared" si="724"/>
        <v>50000</v>
      </c>
      <c r="AD515" s="18">
        <f t="shared" si="725"/>
        <v>50000</v>
      </c>
      <c r="AE515" s="18">
        <f t="shared" si="794"/>
        <v>0</v>
      </c>
      <c r="AF515" s="31"/>
      <c r="AG515" s="22"/>
      <c r="AH515" s="2"/>
    </row>
    <row r="516" spans="1:34" ht="31.5" x14ac:dyDescent="0.25">
      <c r="A516" s="36" t="s">
        <v>898</v>
      </c>
      <c r="B516" s="32">
        <v>310</v>
      </c>
      <c r="C516" s="36"/>
      <c r="D516" s="36"/>
      <c r="E516" s="14" t="s">
        <v>587</v>
      </c>
      <c r="F516" s="18">
        <f t="shared" si="793"/>
        <v>50000</v>
      </c>
      <c r="G516" s="18">
        <f t="shared" si="793"/>
        <v>50000</v>
      </c>
      <c r="H516" s="18">
        <f t="shared" si="793"/>
        <v>50000</v>
      </c>
      <c r="I516" s="18">
        <f t="shared" si="792"/>
        <v>0</v>
      </c>
      <c r="J516" s="18">
        <f t="shared" si="792"/>
        <v>0</v>
      </c>
      <c r="K516" s="18">
        <f t="shared" si="792"/>
        <v>0</v>
      </c>
      <c r="L516" s="18">
        <f t="shared" si="752"/>
        <v>50000</v>
      </c>
      <c r="M516" s="18">
        <f t="shared" si="753"/>
        <v>50000</v>
      </c>
      <c r="N516" s="18">
        <f t="shared" si="754"/>
        <v>50000</v>
      </c>
      <c r="O516" s="18">
        <f t="shared" si="792"/>
        <v>0</v>
      </c>
      <c r="P516" s="18">
        <f t="shared" si="792"/>
        <v>0</v>
      </c>
      <c r="Q516" s="18">
        <f t="shared" si="792"/>
        <v>0</v>
      </c>
      <c r="R516" s="18">
        <f t="shared" si="732"/>
        <v>50000</v>
      </c>
      <c r="S516" s="18">
        <f t="shared" si="733"/>
        <v>50000</v>
      </c>
      <c r="T516" s="18">
        <f t="shared" si="734"/>
        <v>50000</v>
      </c>
      <c r="U516" s="18">
        <f t="shared" si="794"/>
        <v>0</v>
      </c>
      <c r="V516" s="18">
        <f t="shared" si="735"/>
        <v>50000</v>
      </c>
      <c r="W516" s="18">
        <f t="shared" si="736"/>
        <v>50000</v>
      </c>
      <c r="X516" s="18">
        <f t="shared" si="737"/>
        <v>50000</v>
      </c>
      <c r="Y516" s="18">
        <f t="shared" si="794"/>
        <v>0</v>
      </c>
      <c r="Z516" s="18">
        <f t="shared" si="794"/>
        <v>0</v>
      </c>
      <c r="AA516" s="18">
        <f t="shared" si="794"/>
        <v>0</v>
      </c>
      <c r="AB516" s="18">
        <f t="shared" si="723"/>
        <v>50000</v>
      </c>
      <c r="AC516" s="18">
        <f t="shared" si="724"/>
        <v>50000</v>
      </c>
      <c r="AD516" s="18">
        <f t="shared" si="725"/>
        <v>50000</v>
      </c>
      <c r="AE516" s="18">
        <f t="shared" si="794"/>
        <v>0</v>
      </c>
      <c r="AF516" s="31"/>
      <c r="AG516" s="22"/>
      <c r="AH516" s="2"/>
    </row>
    <row r="517" spans="1:34" x14ac:dyDescent="0.25">
      <c r="A517" s="36" t="s">
        <v>898</v>
      </c>
      <c r="B517" s="32">
        <v>310</v>
      </c>
      <c r="C517" s="36" t="s">
        <v>61</v>
      </c>
      <c r="D517" s="36" t="s">
        <v>20</v>
      </c>
      <c r="E517" s="14" t="s">
        <v>567</v>
      </c>
      <c r="F517" s="18">
        <v>50000</v>
      </c>
      <c r="G517" s="18">
        <v>50000</v>
      </c>
      <c r="H517" s="18">
        <v>50000</v>
      </c>
      <c r="I517" s="18"/>
      <c r="J517" s="18"/>
      <c r="K517" s="18"/>
      <c r="L517" s="18">
        <f t="shared" si="752"/>
        <v>50000</v>
      </c>
      <c r="M517" s="18">
        <f t="shared" si="753"/>
        <v>50000</v>
      </c>
      <c r="N517" s="18">
        <f t="shared" si="754"/>
        <v>50000</v>
      </c>
      <c r="O517" s="18"/>
      <c r="P517" s="18"/>
      <c r="Q517" s="18"/>
      <c r="R517" s="18">
        <f t="shared" si="732"/>
        <v>50000</v>
      </c>
      <c r="S517" s="18">
        <f t="shared" si="733"/>
        <v>50000</v>
      </c>
      <c r="T517" s="18">
        <f t="shared" si="734"/>
        <v>50000</v>
      </c>
      <c r="U517" s="18"/>
      <c r="V517" s="18">
        <f t="shared" si="735"/>
        <v>50000</v>
      </c>
      <c r="W517" s="18">
        <f t="shared" si="736"/>
        <v>50000</v>
      </c>
      <c r="X517" s="18">
        <f t="shared" si="737"/>
        <v>50000</v>
      </c>
      <c r="Y517" s="18"/>
      <c r="Z517" s="18"/>
      <c r="AA517" s="18"/>
      <c r="AB517" s="18">
        <f t="shared" si="723"/>
        <v>50000</v>
      </c>
      <c r="AC517" s="18">
        <f t="shared" si="724"/>
        <v>50000</v>
      </c>
      <c r="AD517" s="18">
        <f t="shared" si="725"/>
        <v>50000</v>
      </c>
      <c r="AE517" s="18"/>
      <c r="AF517" s="31"/>
      <c r="AG517" s="22"/>
      <c r="AH517" s="2"/>
    </row>
    <row r="518" spans="1:34" ht="47.25" x14ac:dyDescent="0.25">
      <c r="A518" s="36" t="s">
        <v>137</v>
      </c>
      <c r="B518" s="32"/>
      <c r="C518" s="36"/>
      <c r="D518" s="36"/>
      <c r="E518" s="14" t="s">
        <v>681</v>
      </c>
      <c r="F518" s="18">
        <f t="shared" ref="F518:K520" si="795">F519</f>
        <v>4597.7</v>
      </c>
      <c r="G518" s="18">
        <f t="shared" si="795"/>
        <v>0</v>
      </c>
      <c r="H518" s="18">
        <f t="shared" si="795"/>
        <v>0</v>
      </c>
      <c r="I518" s="18">
        <f t="shared" si="795"/>
        <v>0</v>
      </c>
      <c r="J518" s="18">
        <f t="shared" si="795"/>
        <v>4597.7</v>
      </c>
      <c r="K518" s="18">
        <f t="shared" si="795"/>
        <v>4597.7</v>
      </c>
      <c r="L518" s="18">
        <f t="shared" si="752"/>
        <v>4597.7</v>
      </c>
      <c r="M518" s="18">
        <f t="shared" si="753"/>
        <v>4597.7</v>
      </c>
      <c r="N518" s="18">
        <f t="shared" si="754"/>
        <v>4597.7</v>
      </c>
      <c r="O518" s="18">
        <f t="shared" ref="O518:Q520" si="796">O519</f>
        <v>0</v>
      </c>
      <c r="P518" s="18">
        <f t="shared" si="796"/>
        <v>0</v>
      </c>
      <c r="Q518" s="18">
        <f t="shared" si="796"/>
        <v>0</v>
      </c>
      <c r="R518" s="18">
        <f t="shared" si="732"/>
        <v>4597.7</v>
      </c>
      <c r="S518" s="18">
        <f t="shared" si="733"/>
        <v>4597.7</v>
      </c>
      <c r="T518" s="18">
        <f t="shared" si="734"/>
        <v>4597.7</v>
      </c>
      <c r="U518" s="18">
        <f t="shared" ref="U518:AE520" si="797">U519</f>
        <v>0</v>
      </c>
      <c r="V518" s="18">
        <f t="shared" si="735"/>
        <v>4597.7</v>
      </c>
      <c r="W518" s="18">
        <f t="shared" si="736"/>
        <v>4597.7</v>
      </c>
      <c r="X518" s="18">
        <f t="shared" si="737"/>
        <v>4597.7</v>
      </c>
      <c r="Y518" s="18">
        <f t="shared" si="797"/>
        <v>0</v>
      </c>
      <c r="Z518" s="18">
        <f t="shared" si="797"/>
        <v>0</v>
      </c>
      <c r="AA518" s="18">
        <f t="shared" si="797"/>
        <v>0</v>
      </c>
      <c r="AB518" s="18">
        <f t="shared" si="723"/>
        <v>4597.7</v>
      </c>
      <c r="AC518" s="18">
        <f t="shared" si="724"/>
        <v>4597.7</v>
      </c>
      <c r="AD518" s="18">
        <f t="shared" si="725"/>
        <v>4597.7</v>
      </c>
      <c r="AE518" s="18">
        <f t="shared" si="797"/>
        <v>0</v>
      </c>
      <c r="AF518" s="31"/>
      <c r="AG518" s="22"/>
      <c r="AH518" s="2"/>
    </row>
    <row r="519" spans="1:34" ht="31.5" x14ac:dyDescent="0.25">
      <c r="A519" s="36" t="s">
        <v>137</v>
      </c>
      <c r="B519" s="32">
        <v>300</v>
      </c>
      <c r="C519" s="36"/>
      <c r="D519" s="36"/>
      <c r="E519" s="14" t="s">
        <v>579</v>
      </c>
      <c r="F519" s="18">
        <f t="shared" si="795"/>
        <v>4597.7</v>
      </c>
      <c r="G519" s="18">
        <f t="shared" si="795"/>
        <v>0</v>
      </c>
      <c r="H519" s="18">
        <f t="shared" si="795"/>
        <v>0</v>
      </c>
      <c r="I519" s="18">
        <f t="shared" si="795"/>
        <v>0</v>
      </c>
      <c r="J519" s="18">
        <f t="shared" si="795"/>
        <v>4597.7</v>
      </c>
      <c r="K519" s="18">
        <f t="shared" si="795"/>
        <v>4597.7</v>
      </c>
      <c r="L519" s="18">
        <f t="shared" si="752"/>
        <v>4597.7</v>
      </c>
      <c r="M519" s="18">
        <f t="shared" si="753"/>
        <v>4597.7</v>
      </c>
      <c r="N519" s="18">
        <f t="shared" si="754"/>
        <v>4597.7</v>
      </c>
      <c r="O519" s="18">
        <f t="shared" si="796"/>
        <v>0</v>
      </c>
      <c r="P519" s="18">
        <f t="shared" si="796"/>
        <v>0</v>
      </c>
      <c r="Q519" s="18">
        <f t="shared" si="796"/>
        <v>0</v>
      </c>
      <c r="R519" s="18">
        <f t="shared" si="732"/>
        <v>4597.7</v>
      </c>
      <c r="S519" s="18">
        <f t="shared" si="733"/>
        <v>4597.7</v>
      </c>
      <c r="T519" s="18">
        <f t="shared" si="734"/>
        <v>4597.7</v>
      </c>
      <c r="U519" s="18">
        <f t="shared" si="797"/>
        <v>0</v>
      </c>
      <c r="V519" s="18">
        <f t="shared" si="735"/>
        <v>4597.7</v>
      </c>
      <c r="W519" s="18">
        <f t="shared" si="736"/>
        <v>4597.7</v>
      </c>
      <c r="X519" s="18">
        <f t="shared" si="737"/>
        <v>4597.7</v>
      </c>
      <c r="Y519" s="18">
        <f t="shared" si="797"/>
        <v>0</v>
      </c>
      <c r="Z519" s="18">
        <f t="shared" si="797"/>
        <v>0</v>
      </c>
      <c r="AA519" s="18">
        <f t="shared" si="797"/>
        <v>0</v>
      </c>
      <c r="AB519" s="18">
        <f t="shared" si="723"/>
        <v>4597.7</v>
      </c>
      <c r="AC519" s="18">
        <f t="shared" si="724"/>
        <v>4597.7</v>
      </c>
      <c r="AD519" s="18">
        <f t="shared" si="725"/>
        <v>4597.7</v>
      </c>
      <c r="AE519" s="18">
        <f t="shared" si="797"/>
        <v>0</v>
      </c>
      <c r="AF519" s="31"/>
      <c r="AG519" s="22"/>
      <c r="AH519" s="2"/>
    </row>
    <row r="520" spans="1:34" ht="31.5" x14ac:dyDescent="0.25">
      <c r="A520" s="36" t="s">
        <v>137</v>
      </c>
      <c r="B520" s="32">
        <v>310</v>
      </c>
      <c r="C520" s="36"/>
      <c r="D520" s="36"/>
      <c r="E520" s="14" t="s">
        <v>587</v>
      </c>
      <c r="F520" s="18">
        <f t="shared" si="795"/>
        <v>4597.7</v>
      </c>
      <c r="G520" s="18">
        <f t="shared" si="795"/>
        <v>0</v>
      </c>
      <c r="H520" s="18">
        <f t="shared" si="795"/>
        <v>0</v>
      </c>
      <c r="I520" s="18">
        <f t="shared" si="795"/>
        <v>0</v>
      </c>
      <c r="J520" s="18">
        <f t="shared" si="795"/>
        <v>4597.7</v>
      </c>
      <c r="K520" s="18">
        <f t="shared" si="795"/>
        <v>4597.7</v>
      </c>
      <c r="L520" s="18">
        <f t="shared" si="752"/>
        <v>4597.7</v>
      </c>
      <c r="M520" s="18">
        <f t="shared" si="753"/>
        <v>4597.7</v>
      </c>
      <c r="N520" s="18">
        <f t="shared" si="754"/>
        <v>4597.7</v>
      </c>
      <c r="O520" s="18">
        <f t="shared" si="796"/>
        <v>0</v>
      </c>
      <c r="P520" s="18">
        <f t="shared" si="796"/>
        <v>0</v>
      </c>
      <c r="Q520" s="18">
        <f t="shared" si="796"/>
        <v>0</v>
      </c>
      <c r="R520" s="18">
        <f t="shared" si="732"/>
        <v>4597.7</v>
      </c>
      <c r="S520" s="18">
        <f t="shared" si="733"/>
        <v>4597.7</v>
      </c>
      <c r="T520" s="18">
        <f t="shared" si="734"/>
        <v>4597.7</v>
      </c>
      <c r="U520" s="18">
        <f t="shared" si="797"/>
        <v>0</v>
      </c>
      <c r="V520" s="18">
        <f t="shared" si="735"/>
        <v>4597.7</v>
      </c>
      <c r="W520" s="18">
        <f t="shared" si="736"/>
        <v>4597.7</v>
      </c>
      <c r="X520" s="18">
        <f t="shared" si="737"/>
        <v>4597.7</v>
      </c>
      <c r="Y520" s="18">
        <f t="shared" si="797"/>
        <v>0</v>
      </c>
      <c r="Z520" s="18">
        <f t="shared" si="797"/>
        <v>0</v>
      </c>
      <c r="AA520" s="18">
        <f t="shared" si="797"/>
        <v>0</v>
      </c>
      <c r="AB520" s="18">
        <f t="shared" si="723"/>
        <v>4597.7</v>
      </c>
      <c r="AC520" s="18">
        <f t="shared" si="724"/>
        <v>4597.7</v>
      </c>
      <c r="AD520" s="18">
        <f t="shared" si="725"/>
        <v>4597.7</v>
      </c>
      <c r="AE520" s="18">
        <f t="shared" si="797"/>
        <v>0</v>
      </c>
      <c r="AF520" s="31"/>
      <c r="AG520" s="22"/>
      <c r="AH520" s="2"/>
    </row>
    <row r="521" spans="1:34" x14ac:dyDescent="0.25">
      <c r="A521" s="36" t="s">
        <v>137</v>
      </c>
      <c r="B521" s="32">
        <v>310</v>
      </c>
      <c r="C521" s="36" t="s">
        <v>61</v>
      </c>
      <c r="D521" s="36" t="s">
        <v>20</v>
      </c>
      <c r="E521" s="14" t="s">
        <v>567</v>
      </c>
      <c r="F521" s="18">
        <v>4597.7</v>
      </c>
      <c r="G521" s="18">
        <v>0</v>
      </c>
      <c r="H521" s="18">
        <v>0</v>
      </c>
      <c r="I521" s="18"/>
      <c r="J521" s="18">
        <v>4597.7</v>
      </c>
      <c r="K521" s="18">
        <v>4597.7</v>
      </c>
      <c r="L521" s="18">
        <f t="shared" si="752"/>
        <v>4597.7</v>
      </c>
      <c r="M521" s="18">
        <f t="shared" si="753"/>
        <v>4597.7</v>
      </c>
      <c r="N521" s="18">
        <f t="shared" si="754"/>
        <v>4597.7</v>
      </c>
      <c r="O521" s="18"/>
      <c r="P521" s="18"/>
      <c r="Q521" s="18"/>
      <c r="R521" s="18">
        <f t="shared" si="732"/>
        <v>4597.7</v>
      </c>
      <c r="S521" s="18">
        <f t="shared" si="733"/>
        <v>4597.7</v>
      </c>
      <c r="T521" s="18">
        <f t="shared" si="734"/>
        <v>4597.7</v>
      </c>
      <c r="U521" s="18"/>
      <c r="V521" s="18">
        <f t="shared" si="735"/>
        <v>4597.7</v>
      </c>
      <c r="W521" s="18">
        <f t="shared" si="736"/>
        <v>4597.7</v>
      </c>
      <c r="X521" s="18">
        <f t="shared" si="737"/>
        <v>4597.7</v>
      </c>
      <c r="Y521" s="18"/>
      <c r="Z521" s="18"/>
      <c r="AA521" s="18"/>
      <c r="AB521" s="18">
        <f t="shared" si="723"/>
        <v>4597.7</v>
      </c>
      <c r="AC521" s="18">
        <f t="shared" si="724"/>
        <v>4597.7</v>
      </c>
      <c r="AD521" s="18">
        <f t="shared" si="725"/>
        <v>4597.7</v>
      </c>
      <c r="AE521" s="18"/>
      <c r="AF521" s="31"/>
      <c r="AG521" s="22" t="s">
        <v>1332</v>
      </c>
      <c r="AH521" s="2"/>
    </row>
    <row r="522" spans="1:34" ht="63" x14ac:dyDescent="0.25">
      <c r="A522" s="36" t="s">
        <v>138</v>
      </c>
      <c r="B522" s="32"/>
      <c r="C522" s="36"/>
      <c r="D522" s="36"/>
      <c r="E522" s="14" t="s">
        <v>682</v>
      </c>
      <c r="F522" s="18">
        <f t="shared" ref="F522:K522" si="798">F523</f>
        <v>6237.3000000000011</v>
      </c>
      <c r="G522" s="18">
        <f t="shared" si="798"/>
        <v>6237.3000000000011</v>
      </c>
      <c r="H522" s="18">
        <f t="shared" si="798"/>
        <v>6237.3000000000011</v>
      </c>
      <c r="I522" s="18">
        <f t="shared" si="798"/>
        <v>0</v>
      </c>
      <c r="J522" s="18">
        <f t="shared" si="798"/>
        <v>0</v>
      </c>
      <c r="K522" s="18">
        <f t="shared" si="798"/>
        <v>0</v>
      </c>
      <c r="L522" s="18">
        <f t="shared" si="752"/>
        <v>6237.3000000000011</v>
      </c>
      <c r="M522" s="18">
        <f t="shared" si="753"/>
        <v>6237.3000000000011</v>
      </c>
      <c r="N522" s="18">
        <f t="shared" si="754"/>
        <v>6237.3000000000011</v>
      </c>
      <c r="O522" s="18">
        <f t="shared" ref="O522:Q522" si="799">O523</f>
        <v>0</v>
      </c>
      <c r="P522" s="18">
        <f t="shared" si="799"/>
        <v>0</v>
      </c>
      <c r="Q522" s="18">
        <f t="shared" si="799"/>
        <v>0</v>
      </c>
      <c r="R522" s="18">
        <f t="shared" si="732"/>
        <v>6237.3000000000011</v>
      </c>
      <c r="S522" s="18">
        <f t="shared" si="733"/>
        <v>6237.3000000000011</v>
      </c>
      <c r="T522" s="18">
        <f t="shared" si="734"/>
        <v>6237.3000000000011</v>
      </c>
      <c r="U522" s="18">
        <f t="shared" ref="U522:AE522" si="800">U523</f>
        <v>0</v>
      </c>
      <c r="V522" s="18">
        <f t="shared" si="735"/>
        <v>6237.3000000000011</v>
      </c>
      <c r="W522" s="18">
        <f t="shared" si="736"/>
        <v>6237.3000000000011</v>
      </c>
      <c r="X522" s="18">
        <f t="shared" si="737"/>
        <v>6237.3000000000011</v>
      </c>
      <c r="Y522" s="18">
        <f t="shared" si="800"/>
        <v>0</v>
      </c>
      <c r="Z522" s="18">
        <f t="shared" si="800"/>
        <v>0</v>
      </c>
      <c r="AA522" s="18">
        <f t="shared" si="800"/>
        <v>0</v>
      </c>
      <c r="AB522" s="18">
        <f t="shared" si="723"/>
        <v>6237.3000000000011</v>
      </c>
      <c r="AC522" s="18">
        <f t="shared" si="724"/>
        <v>6237.3000000000011</v>
      </c>
      <c r="AD522" s="18">
        <f t="shared" si="725"/>
        <v>6237.3000000000011</v>
      </c>
      <c r="AE522" s="18">
        <f t="shared" si="800"/>
        <v>0</v>
      </c>
      <c r="AF522" s="31"/>
      <c r="AG522" s="22"/>
      <c r="AH522" s="2"/>
    </row>
    <row r="523" spans="1:34" ht="47.25" x14ac:dyDescent="0.25">
      <c r="A523" s="36" t="s">
        <v>138</v>
      </c>
      <c r="B523" s="32">
        <v>600</v>
      </c>
      <c r="C523" s="36"/>
      <c r="D523" s="36"/>
      <c r="E523" s="14" t="s">
        <v>581</v>
      </c>
      <c r="F523" s="18">
        <f t="shared" ref="F523:K523" si="801">F524+F526</f>
        <v>6237.3000000000011</v>
      </c>
      <c r="G523" s="18">
        <f t="shared" si="801"/>
        <v>6237.3000000000011</v>
      </c>
      <c r="H523" s="18">
        <f t="shared" si="801"/>
        <v>6237.3000000000011</v>
      </c>
      <c r="I523" s="18">
        <f t="shared" si="801"/>
        <v>0</v>
      </c>
      <c r="J523" s="18">
        <f t="shared" si="801"/>
        <v>0</v>
      </c>
      <c r="K523" s="18">
        <f t="shared" si="801"/>
        <v>0</v>
      </c>
      <c r="L523" s="18">
        <f t="shared" si="752"/>
        <v>6237.3000000000011</v>
      </c>
      <c r="M523" s="18">
        <f t="shared" si="753"/>
        <v>6237.3000000000011</v>
      </c>
      <c r="N523" s="18">
        <f t="shared" si="754"/>
        <v>6237.3000000000011</v>
      </c>
      <c r="O523" s="18">
        <f t="shared" ref="O523:Q523" si="802">O524+O526</f>
        <v>0</v>
      </c>
      <c r="P523" s="18">
        <f t="shared" si="802"/>
        <v>0</v>
      </c>
      <c r="Q523" s="18">
        <f t="shared" si="802"/>
        <v>0</v>
      </c>
      <c r="R523" s="18">
        <f t="shared" si="732"/>
        <v>6237.3000000000011</v>
      </c>
      <c r="S523" s="18">
        <f t="shared" si="733"/>
        <v>6237.3000000000011</v>
      </c>
      <c r="T523" s="18">
        <f t="shared" si="734"/>
        <v>6237.3000000000011</v>
      </c>
      <c r="U523" s="18">
        <f t="shared" ref="U523:AE523" si="803">U524+U526</f>
        <v>0</v>
      </c>
      <c r="V523" s="18">
        <f t="shared" si="735"/>
        <v>6237.3000000000011</v>
      </c>
      <c r="W523" s="18">
        <f t="shared" si="736"/>
        <v>6237.3000000000011</v>
      </c>
      <c r="X523" s="18">
        <f t="shared" si="737"/>
        <v>6237.3000000000011</v>
      </c>
      <c r="Y523" s="18">
        <f t="shared" ref="Y523:AA523" si="804">Y524+Y526</f>
        <v>0</v>
      </c>
      <c r="Z523" s="18">
        <f t="shared" si="804"/>
        <v>0</v>
      </c>
      <c r="AA523" s="18">
        <f t="shared" si="804"/>
        <v>0</v>
      </c>
      <c r="AB523" s="18">
        <f t="shared" si="723"/>
        <v>6237.3000000000011</v>
      </c>
      <c r="AC523" s="18">
        <f t="shared" si="724"/>
        <v>6237.3000000000011</v>
      </c>
      <c r="AD523" s="18">
        <f t="shared" si="725"/>
        <v>6237.3000000000011</v>
      </c>
      <c r="AE523" s="18">
        <f t="shared" si="803"/>
        <v>0</v>
      </c>
      <c r="AF523" s="31"/>
      <c r="AG523" s="22"/>
      <c r="AH523" s="2"/>
    </row>
    <row r="524" spans="1:34" x14ac:dyDescent="0.25">
      <c r="A524" s="36" t="s">
        <v>138</v>
      </c>
      <c r="B524" s="32">
        <v>610</v>
      </c>
      <c r="C524" s="36"/>
      <c r="D524" s="36"/>
      <c r="E524" s="14" t="s">
        <v>595</v>
      </c>
      <c r="F524" s="18">
        <f t="shared" ref="F524:K524" si="805">F525</f>
        <v>717.3</v>
      </c>
      <c r="G524" s="18">
        <f t="shared" si="805"/>
        <v>717.3</v>
      </c>
      <c r="H524" s="18">
        <f t="shared" si="805"/>
        <v>717.3</v>
      </c>
      <c r="I524" s="18">
        <f t="shared" si="805"/>
        <v>0</v>
      </c>
      <c r="J524" s="18">
        <f t="shared" si="805"/>
        <v>0</v>
      </c>
      <c r="K524" s="18">
        <f t="shared" si="805"/>
        <v>0</v>
      </c>
      <c r="L524" s="18">
        <f t="shared" si="752"/>
        <v>717.3</v>
      </c>
      <c r="M524" s="18">
        <f t="shared" si="753"/>
        <v>717.3</v>
      </c>
      <c r="N524" s="18">
        <f t="shared" si="754"/>
        <v>717.3</v>
      </c>
      <c r="O524" s="18">
        <f t="shared" ref="O524:Q524" si="806">O525</f>
        <v>0</v>
      </c>
      <c r="P524" s="18">
        <f t="shared" si="806"/>
        <v>0</v>
      </c>
      <c r="Q524" s="18">
        <f t="shared" si="806"/>
        <v>0</v>
      </c>
      <c r="R524" s="18">
        <f t="shared" si="732"/>
        <v>717.3</v>
      </c>
      <c r="S524" s="18">
        <f t="shared" si="733"/>
        <v>717.3</v>
      </c>
      <c r="T524" s="18">
        <f t="shared" si="734"/>
        <v>717.3</v>
      </c>
      <c r="U524" s="18">
        <f t="shared" ref="U524:AE524" si="807">U525</f>
        <v>0</v>
      </c>
      <c r="V524" s="18">
        <f t="shared" si="735"/>
        <v>717.3</v>
      </c>
      <c r="W524" s="18">
        <f t="shared" si="736"/>
        <v>717.3</v>
      </c>
      <c r="X524" s="18">
        <f t="shared" si="737"/>
        <v>717.3</v>
      </c>
      <c r="Y524" s="18">
        <f t="shared" si="807"/>
        <v>0</v>
      </c>
      <c r="Z524" s="18">
        <f t="shared" si="807"/>
        <v>0</v>
      </c>
      <c r="AA524" s="18">
        <f t="shared" si="807"/>
        <v>0</v>
      </c>
      <c r="AB524" s="18">
        <f t="shared" si="723"/>
        <v>717.3</v>
      </c>
      <c r="AC524" s="18">
        <f t="shared" si="724"/>
        <v>717.3</v>
      </c>
      <c r="AD524" s="18">
        <f t="shared" si="725"/>
        <v>717.3</v>
      </c>
      <c r="AE524" s="18">
        <f t="shared" si="807"/>
        <v>0</v>
      </c>
      <c r="AF524" s="31"/>
      <c r="AG524" s="22"/>
      <c r="AH524" s="2"/>
    </row>
    <row r="525" spans="1:34" x14ac:dyDescent="0.25">
      <c r="A525" s="36" t="s">
        <v>138</v>
      </c>
      <c r="B525" s="32">
        <v>610</v>
      </c>
      <c r="C525" s="36" t="s">
        <v>61</v>
      </c>
      <c r="D525" s="36" t="s">
        <v>20</v>
      </c>
      <c r="E525" s="14" t="s">
        <v>567</v>
      </c>
      <c r="F525" s="18">
        <v>717.3</v>
      </c>
      <c r="G525" s="18">
        <v>717.3</v>
      </c>
      <c r="H525" s="18">
        <v>717.3</v>
      </c>
      <c r="I525" s="18"/>
      <c r="J525" s="18"/>
      <c r="K525" s="18"/>
      <c r="L525" s="18">
        <f t="shared" si="752"/>
        <v>717.3</v>
      </c>
      <c r="M525" s="18">
        <f t="shared" si="753"/>
        <v>717.3</v>
      </c>
      <c r="N525" s="18">
        <f t="shared" si="754"/>
        <v>717.3</v>
      </c>
      <c r="O525" s="18"/>
      <c r="P525" s="18"/>
      <c r="Q525" s="18"/>
      <c r="R525" s="18">
        <f t="shared" si="732"/>
        <v>717.3</v>
      </c>
      <c r="S525" s="18">
        <f t="shared" si="733"/>
        <v>717.3</v>
      </c>
      <c r="T525" s="18">
        <f t="shared" si="734"/>
        <v>717.3</v>
      </c>
      <c r="U525" s="18"/>
      <c r="V525" s="18">
        <f t="shared" si="735"/>
        <v>717.3</v>
      </c>
      <c r="W525" s="18">
        <f t="shared" si="736"/>
        <v>717.3</v>
      </c>
      <c r="X525" s="18">
        <f t="shared" si="737"/>
        <v>717.3</v>
      </c>
      <c r="Y525" s="18"/>
      <c r="Z525" s="18"/>
      <c r="AA525" s="18"/>
      <c r="AB525" s="18">
        <f t="shared" si="723"/>
        <v>717.3</v>
      </c>
      <c r="AC525" s="18">
        <f t="shared" si="724"/>
        <v>717.3</v>
      </c>
      <c r="AD525" s="18">
        <f t="shared" si="725"/>
        <v>717.3</v>
      </c>
      <c r="AE525" s="18"/>
      <c r="AF525" s="31"/>
      <c r="AG525" s="22"/>
      <c r="AH525" s="2"/>
    </row>
    <row r="526" spans="1:34" x14ac:dyDescent="0.25">
      <c r="A526" s="36" t="s">
        <v>138</v>
      </c>
      <c r="B526" s="32">
        <v>620</v>
      </c>
      <c r="C526" s="36"/>
      <c r="D526" s="36"/>
      <c r="E526" s="14" t="s">
        <v>596</v>
      </c>
      <c r="F526" s="18">
        <f t="shared" ref="F526:K526" si="808">F527</f>
        <v>5520.0000000000009</v>
      </c>
      <c r="G526" s="18">
        <f t="shared" si="808"/>
        <v>5520.0000000000009</v>
      </c>
      <c r="H526" s="18">
        <f t="shared" si="808"/>
        <v>5520.0000000000009</v>
      </c>
      <c r="I526" s="18">
        <f t="shared" si="808"/>
        <v>0</v>
      </c>
      <c r="J526" s="18">
        <f t="shared" si="808"/>
        <v>0</v>
      </c>
      <c r="K526" s="18">
        <f t="shared" si="808"/>
        <v>0</v>
      </c>
      <c r="L526" s="18">
        <f t="shared" si="752"/>
        <v>5520.0000000000009</v>
      </c>
      <c r="M526" s="18">
        <f t="shared" si="753"/>
        <v>5520.0000000000009</v>
      </c>
      <c r="N526" s="18">
        <f t="shared" si="754"/>
        <v>5520.0000000000009</v>
      </c>
      <c r="O526" s="18">
        <f t="shared" ref="O526:Q526" si="809">O527</f>
        <v>0</v>
      </c>
      <c r="P526" s="18">
        <f t="shared" si="809"/>
        <v>0</v>
      </c>
      <c r="Q526" s="18">
        <f t="shared" si="809"/>
        <v>0</v>
      </c>
      <c r="R526" s="18">
        <f t="shared" si="732"/>
        <v>5520.0000000000009</v>
      </c>
      <c r="S526" s="18">
        <f t="shared" si="733"/>
        <v>5520.0000000000009</v>
      </c>
      <c r="T526" s="18">
        <f t="shared" si="734"/>
        <v>5520.0000000000009</v>
      </c>
      <c r="U526" s="18">
        <f t="shared" ref="U526:AE526" si="810">U527</f>
        <v>0</v>
      </c>
      <c r="V526" s="18">
        <f t="shared" si="735"/>
        <v>5520.0000000000009</v>
      </c>
      <c r="W526" s="18">
        <f t="shared" si="736"/>
        <v>5520.0000000000009</v>
      </c>
      <c r="X526" s="18">
        <f t="shared" si="737"/>
        <v>5520.0000000000009</v>
      </c>
      <c r="Y526" s="18">
        <f t="shared" si="810"/>
        <v>0</v>
      </c>
      <c r="Z526" s="18">
        <f t="shared" si="810"/>
        <v>0</v>
      </c>
      <c r="AA526" s="18">
        <f t="shared" si="810"/>
        <v>0</v>
      </c>
      <c r="AB526" s="18">
        <f t="shared" si="723"/>
        <v>5520.0000000000009</v>
      </c>
      <c r="AC526" s="18">
        <f t="shared" si="724"/>
        <v>5520.0000000000009</v>
      </c>
      <c r="AD526" s="18">
        <f t="shared" si="725"/>
        <v>5520.0000000000009</v>
      </c>
      <c r="AE526" s="18">
        <f t="shared" si="810"/>
        <v>0</v>
      </c>
      <c r="AF526" s="31"/>
      <c r="AG526" s="22"/>
      <c r="AH526" s="2"/>
    </row>
    <row r="527" spans="1:34" x14ac:dyDescent="0.25">
      <c r="A527" s="36" t="s">
        <v>138</v>
      </c>
      <c r="B527" s="32">
        <v>620</v>
      </c>
      <c r="C527" s="36" t="s">
        <v>61</v>
      </c>
      <c r="D527" s="36" t="s">
        <v>20</v>
      </c>
      <c r="E527" s="14" t="s">
        <v>567</v>
      </c>
      <c r="F527" s="18">
        <v>5520.0000000000009</v>
      </c>
      <c r="G527" s="18">
        <v>5520.0000000000009</v>
      </c>
      <c r="H527" s="18">
        <v>5520.0000000000009</v>
      </c>
      <c r="I527" s="18"/>
      <c r="J527" s="18"/>
      <c r="K527" s="18"/>
      <c r="L527" s="18">
        <f t="shared" si="752"/>
        <v>5520.0000000000009</v>
      </c>
      <c r="M527" s="18">
        <f t="shared" si="753"/>
        <v>5520.0000000000009</v>
      </c>
      <c r="N527" s="18">
        <f t="shared" si="754"/>
        <v>5520.0000000000009</v>
      </c>
      <c r="O527" s="18"/>
      <c r="P527" s="18"/>
      <c r="Q527" s="18"/>
      <c r="R527" s="18">
        <f t="shared" si="732"/>
        <v>5520.0000000000009</v>
      </c>
      <c r="S527" s="18">
        <f t="shared" si="733"/>
        <v>5520.0000000000009</v>
      </c>
      <c r="T527" s="18">
        <f t="shared" si="734"/>
        <v>5520.0000000000009</v>
      </c>
      <c r="U527" s="18"/>
      <c r="V527" s="18">
        <f t="shared" si="735"/>
        <v>5520.0000000000009</v>
      </c>
      <c r="W527" s="18">
        <f t="shared" si="736"/>
        <v>5520.0000000000009</v>
      </c>
      <c r="X527" s="18">
        <f t="shared" si="737"/>
        <v>5520.0000000000009</v>
      </c>
      <c r="Y527" s="18"/>
      <c r="Z527" s="18"/>
      <c r="AA527" s="18"/>
      <c r="AB527" s="18">
        <f t="shared" si="723"/>
        <v>5520.0000000000009</v>
      </c>
      <c r="AC527" s="18">
        <f t="shared" si="724"/>
        <v>5520.0000000000009</v>
      </c>
      <c r="AD527" s="18">
        <f t="shared" si="725"/>
        <v>5520.0000000000009</v>
      </c>
      <c r="AE527" s="18"/>
      <c r="AF527" s="31"/>
      <c r="AG527" s="22"/>
      <c r="AH527" s="2"/>
    </row>
    <row r="528" spans="1:34" ht="63" x14ac:dyDescent="0.25">
      <c r="A528" s="36" t="s">
        <v>146</v>
      </c>
      <c r="B528" s="32"/>
      <c r="C528" s="36"/>
      <c r="D528" s="36"/>
      <c r="E528" s="14" t="s">
        <v>1082</v>
      </c>
      <c r="F528" s="18">
        <f t="shared" ref="F528:K528" si="811">F529+F536+F540</f>
        <v>3100.6000000000004</v>
      </c>
      <c r="G528" s="18">
        <f t="shared" si="811"/>
        <v>3100.6000000000004</v>
      </c>
      <c r="H528" s="18">
        <f t="shared" si="811"/>
        <v>3100.6000000000004</v>
      </c>
      <c r="I528" s="18">
        <f t="shared" si="811"/>
        <v>0</v>
      </c>
      <c r="J528" s="18">
        <f t="shared" si="811"/>
        <v>0</v>
      </c>
      <c r="K528" s="18">
        <f t="shared" si="811"/>
        <v>0</v>
      </c>
      <c r="L528" s="18">
        <f t="shared" si="752"/>
        <v>3100.6000000000004</v>
      </c>
      <c r="M528" s="18">
        <f t="shared" si="753"/>
        <v>3100.6000000000004</v>
      </c>
      <c r="N528" s="18">
        <f t="shared" si="754"/>
        <v>3100.6000000000004</v>
      </c>
      <c r="O528" s="18">
        <f t="shared" ref="O528:Q528" si="812">O529+O536+O540</f>
        <v>0</v>
      </c>
      <c r="P528" s="18">
        <f t="shared" si="812"/>
        <v>0</v>
      </c>
      <c r="Q528" s="18">
        <f t="shared" si="812"/>
        <v>0</v>
      </c>
      <c r="R528" s="18">
        <f t="shared" si="732"/>
        <v>3100.6000000000004</v>
      </c>
      <c r="S528" s="18">
        <f t="shared" si="733"/>
        <v>3100.6000000000004</v>
      </c>
      <c r="T528" s="18">
        <f t="shared" si="734"/>
        <v>3100.6000000000004</v>
      </c>
      <c r="U528" s="18">
        <f t="shared" ref="U528:AE528" si="813">U529+U536+U540</f>
        <v>0</v>
      </c>
      <c r="V528" s="18">
        <f t="shared" si="735"/>
        <v>3100.6000000000004</v>
      </c>
      <c r="W528" s="18">
        <f t="shared" si="736"/>
        <v>3100.6000000000004</v>
      </c>
      <c r="X528" s="18">
        <f t="shared" si="737"/>
        <v>3100.6000000000004</v>
      </c>
      <c r="Y528" s="18">
        <f t="shared" ref="Y528:AA528" si="814">Y529+Y536+Y540</f>
        <v>0</v>
      </c>
      <c r="Z528" s="18">
        <f t="shared" si="814"/>
        <v>0</v>
      </c>
      <c r="AA528" s="18">
        <f t="shared" si="814"/>
        <v>0</v>
      </c>
      <c r="AB528" s="18">
        <f t="shared" ref="AB528:AB591" si="815">V528+Y528</f>
        <v>3100.6000000000004</v>
      </c>
      <c r="AC528" s="18">
        <f t="shared" ref="AC528:AC591" si="816">W528+Z528</f>
        <v>3100.6000000000004</v>
      </c>
      <c r="AD528" s="18">
        <f t="shared" ref="AD528:AD591" si="817">X528+AA528</f>
        <v>3100.6000000000004</v>
      </c>
      <c r="AE528" s="18">
        <f t="shared" si="813"/>
        <v>0</v>
      </c>
      <c r="AF528" s="31"/>
      <c r="AG528" s="22"/>
      <c r="AH528" s="2"/>
    </row>
    <row r="529" spans="1:34" ht="31.5" x14ac:dyDescent="0.25">
      <c r="A529" s="36" t="s">
        <v>143</v>
      </c>
      <c r="B529" s="32"/>
      <c r="C529" s="36"/>
      <c r="D529" s="36"/>
      <c r="E529" s="14" t="s">
        <v>683</v>
      </c>
      <c r="F529" s="18">
        <f t="shared" ref="F529:K529" si="818">F530+F533</f>
        <v>2631.3</v>
      </c>
      <c r="G529" s="18">
        <f t="shared" si="818"/>
        <v>2631.3</v>
      </c>
      <c r="H529" s="18">
        <f t="shared" si="818"/>
        <v>2631.3</v>
      </c>
      <c r="I529" s="18">
        <f t="shared" si="818"/>
        <v>0</v>
      </c>
      <c r="J529" s="18">
        <f t="shared" si="818"/>
        <v>0</v>
      </c>
      <c r="K529" s="18">
        <f t="shared" si="818"/>
        <v>0</v>
      </c>
      <c r="L529" s="18">
        <f t="shared" si="752"/>
        <v>2631.3</v>
      </c>
      <c r="M529" s="18">
        <f t="shared" si="753"/>
        <v>2631.3</v>
      </c>
      <c r="N529" s="18">
        <f t="shared" si="754"/>
        <v>2631.3</v>
      </c>
      <c r="O529" s="18">
        <f t="shared" ref="O529:Q529" si="819">O530+O533</f>
        <v>0</v>
      </c>
      <c r="P529" s="18">
        <f t="shared" si="819"/>
        <v>0</v>
      </c>
      <c r="Q529" s="18">
        <f t="shared" si="819"/>
        <v>0</v>
      </c>
      <c r="R529" s="18">
        <f t="shared" si="732"/>
        <v>2631.3</v>
      </c>
      <c r="S529" s="18">
        <f t="shared" si="733"/>
        <v>2631.3</v>
      </c>
      <c r="T529" s="18">
        <f t="shared" si="734"/>
        <v>2631.3</v>
      </c>
      <c r="U529" s="18">
        <f t="shared" ref="U529:AE529" si="820">U530+U533</f>
        <v>0</v>
      </c>
      <c r="V529" s="18">
        <f t="shared" si="735"/>
        <v>2631.3</v>
      </c>
      <c r="W529" s="18">
        <f t="shared" si="736"/>
        <v>2631.3</v>
      </c>
      <c r="X529" s="18">
        <f t="shared" si="737"/>
        <v>2631.3</v>
      </c>
      <c r="Y529" s="18">
        <f t="shared" ref="Y529:AA529" si="821">Y530+Y533</f>
        <v>0</v>
      </c>
      <c r="Z529" s="18">
        <f t="shared" si="821"/>
        <v>0</v>
      </c>
      <c r="AA529" s="18">
        <f t="shared" si="821"/>
        <v>0</v>
      </c>
      <c r="AB529" s="18">
        <f t="shared" si="815"/>
        <v>2631.3</v>
      </c>
      <c r="AC529" s="18">
        <f t="shared" si="816"/>
        <v>2631.3</v>
      </c>
      <c r="AD529" s="18">
        <f t="shared" si="817"/>
        <v>2631.3</v>
      </c>
      <c r="AE529" s="18">
        <f t="shared" si="820"/>
        <v>0</v>
      </c>
      <c r="AF529" s="31"/>
      <c r="AG529" s="22"/>
      <c r="AH529" s="2"/>
    </row>
    <row r="530" spans="1:34" ht="47.25" x14ac:dyDescent="0.25">
      <c r="A530" s="36" t="s">
        <v>143</v>
      </c>
      <c r="B530" s="32">
        <v>200</v>
      </c>
      <c r="C530" s="36"/>
      <c r="D530" s="36"/>
      <c r="E530" s="14" t="s">
        <v>578</v>
      </c>
      <c r="F530" s="18">
        <f t="shared" ref="F530:K531" si="822">F531</f>
        <v>1513.3</v>
      </c>
      <c r="G530" s="18">
        <f t="shared" si="822"/>
        <v>1513.3</v>
      </c>
      <c r="H530" s="18">
        <f t="shared" si="822"/>
        <v>1513.3</v>
      </c>
      <c r="I530" s="18">
        <f t="shared" si="822"/>
        <v>0</v>
      </c>
      <c r="J530" s="18">
        <f t="shared" si="822"/>
        <v>0</v>
      </c>
      <c r="K530" s="18">
        <f t="shared" si="822"/>
        <v>0</v>
      </c>
      <c r="L530" s="18">
        <f t="shared" si="752"/>
        <v>1513.3</v>
      </c>
      <c r="M530" s="18">
        <f t="shared" si="753"/>
        <v>1513.3</v>
      </c>
      <c r="N530" s="18">
        <f t="shared" si="754"/>
        <v>1513.3</v>
      </c>
      <c r="O530" s="18">
        <f t="shared" ref="O530:Q531" si="823">O531</f>
        <v>0</v>
      </c>
      <c r="P530" s="18">
        <f t="shared" si="823"/>
        <v>0</v>
      </c>
      <c r="Q530" s="18">
        <f t="shared" si="823"/>
        <v>0</v>
      </c>
      <c r="R530" s="18">
        <f t="shared" si="732"/>
        <v>1513.3</v>
      </c>
      <c r="S530" s="18">
        <f t="shared" si="733"/>
        <v>1513.3</v>
      </c>
      <c r="T530" s="18">
        <f t="shared" si="734"/>
        <v>1513.3</v>
      </c>
      <c r="U530" s="18">
        <f t="shared" ref="U530:AE531" si="824">U531</f>
        <v>0</v>
      </c>
      <c r="V530" s="18">
        <f t="shared" si="735"/>
        <v>1513.3</v>
      </c>
      <c r="W530" s="18">
        <f t="shared" si="736"/>
        <v>1513.3</v>
      </c>
      <c r="X530" s="18">
        <f t="shared" si="737"/>
        <v>1513.3</v>
      </c>
      <c r="Y530" s="18">
        <f t="shared" si="824"/>
        <v>0</v>
      </c>
      <c r="Z530" s="18">
        <f t="shared" si="824"/>
        <v>0</v>
      </c>
      <c r="AA530" s="18">
        <f t="shared" si="824"/>
        <v>0</v>
      </c>
      <c r="AB530" s="18">
        <f t="shared" si="815"/>
        <v>1513.3</v>
      </c>
      <c r="AC530" s="18">
        <f t="shared" si="816"/>
        <v>1513.3</v>
      </c>
      <c r="AD530" s="18">
        <f t="shared" si="817"/>
        <v>1513.3</v>
      </c>
      <c r="AE530" s="18">
        <f t="shared" si="824"/>
        <v>0</v>
      </c>
      <c r="AF530" s="31"/>
      <c r="AG530" s="22"/>
      <c r="AH530" s="2"/>
    </row>
    <row r="531" spans="1:34" ht="47.25" x14ac:dyDescent="0.25">
      <c r="A531" s="36" t="s">
        <v>143</v>
      </c>
      <c r="B531" s="32">
        <v>240</v>
      </c>
      <c r="C531" s="36"/>
      <c r="D531" s="36"/>
      <c r="E531" s="14" t="s">
        <v>586</v>
      </c>
      <c r="F531" s="18">
        <f t="shared" si="822"/>
        <v>1513.3</v>
      </c>
      <c r="G531" s="18">
        <f t="shared" si="822"/>
        <v>1513.3</v>
      </c>
      <c r="H531" s="18">
        <f t="shared" si="822"/>
        <v>1513.3</v>
      </c>
      <c r="I531" s="18">
        <f t="shared" si="822"/>
        <v>0</v>
      </c>
      <c r="J531" s="18">
        <f t="shared" si="822"/>
        <v>0</v>
      </c>
      <c r="K531" s="18">
        <f t="shared" si="822"/>
        <v>0</v>
      </c>
      <c r="L531" s="18">
        <f t="shared" si="752"/>
        <v>1513.3</v>
      </c>
      <c r="M531" s="18">
        <f t="shared" si="753"/>
        <v>1513.3</v>
      </c>
      <c r="N531" s="18">
        <f t="shared" si="754"/>
        <v>1513.3</v>
      </c>
      <c r="O531" s="18">
        <f t="shared" si="823"/>
        <v>0</v>
      </c>
      <c r="P531" s="18">
        <f t="shared" si="823"/>
        <v>0</v>
      </c>
      <c r="Q531" s="18">
        <f t="shared" si="823"/>
        <v>0</v>
      </c>
      <c r="R531" s="18">
        <f t="shared" si="732"/>
        <v>1513.3</v>
      </c>
      <c r="S531" s="18">
        <f t="shared" si="733"/>
        <v>1513.3</v>
      </c>
      <c r="T531" s="18">
        <f t="shared" si="734"/>
        <v>1513.3</v>
      </c>
      <c r="U531" s="18">
        <f t="shared" si="824"/>
        <v>0</v>
      </c>
      <c r="V531" s="18">
        <f t="shared" si="735"/>
        <v>1513.3</v>
      </c>
      <c r="W531" s="18">
        <f t="shared" si="736"/>
        <v>1513.3</v>
      </c>
      <c r="X531" s="18">
        <f t="shared" si="737"/>
        <v>1513.3</v>
      </c>
      <c r="Y531" s="18">
        <f t="shared" si="824"/>
        <v>0</v>
      </c>
      <c r="Z531" s="18">
        <f t="shared" si="824"/>
        <v>0</v>
      </c>
      <c r="AA531" s="18">
        <f t="shared" si="824"/>
        <v>0</v>
      </c>
      <c r="AB531" s="18">
        <f t="shared" si="815"/>
        <v>1513.3</v>
      </c>
      <c r="AC531" s="18">
        <f t="shared" si="816"/>
        <v>1513.3</v>
      </c>
      <c r="AD531" s="18">
        <f t="shared" si="817"/>
        <v>1513.3</v>
      </c>
      <c r="AE531" s="18">
        <f t="shared" si="824"/>
        <v>0</v>
      </c>
      <c r="AF531" s="31"/>
      <c r="AG531" s="22"/>
      <c r="AH531" s="2"/>
    </row>
    <row r="532" spans="1:34" ht="31.5" x14ac:dyDescent="0.25">
      <c r="A532" s="36" t="s">
        <v>143</v>
      </c>
      <c r="B532" s="32">
        <v>240</v>
      </c>
      <c r="C532" s="36" t="s">
        <v>61</v>
      </c>
      <c r="D532" s="36" t="s">
        <v>142</v>
      </c>
      <c r="E532" s="14" t="s">
        <v>569</v>
      </c>
      <c r="F532" s="18">
        <v>1513.3</v>
      </c>
      <c r="G532" s="18">
        <v>1513.3</v>
      </c>
      <c r="H532" s="18">
        <v>1513.3</v>
      </c>
      <c r="I532" s="18"/>
      <c r="J532" s="18"/>
      <c r="K532" s="18"/>
      <c r="L532" s="18">
        <f t="shared" si="752"/>
        <v>1513.3</v>
      </c>
      <c r="M532" s="18">
        <f t="shared" si="753"/>
        <v>1513.3</v>
      </c>
      <c r="N532" s="18">
        <f t="shared" si="754"/>
        <v>1513.3</v>
      </c>
      <c r="O532" s="18"/>
      <c r="P532" s="18"/>
      <c r="Q532" s="18"/>
      <c r="R532" s="18">
        <f t="shared" si="732"/>
        <v>1513.3</v>
      </c>
      <c r="S532" s="18">
        <f t="shared" si="733"/>
        <v>1513.3</v>
      </c>
      <c r="T532" s="18">
        <f t="shared" si="734"/>
        <v>1513.3</v>
      </c>
      <c r="U532" s="18"/>
      <c r="V532" s="18">
        <f t="shared" si="735"/>
        <v>1513.3</v>
      </c>
      <c r="W532" s="18">
        <f t="shared" si="736"/>
        <v>1513.3</v>
      </c>
      <c r="X532" s="18">
        <f t="shared" si="737"/>
        <v>1513.3</v>
      </c>
      <c r="Y532" s="18"/>
      <c r="Z532" s="18"/>
      <c r="AA532" s="18"/>
      <c r="AB532" s="18">
        <f t="shared" si="815"/>
        <v>1513.3</v>
      </c>
      <c r="AC532" s="18">
        <f t="shared" si="816"/>
        <v>1513.3</v>
      </c>
      <c r="AD532" s="18">
        <f t="shared" si="817"/>
        <v>1513.3</v>
      </c>
      <c r="AE532" s="18"/>
      <c r="AF532" s="31"/>
      <c r="AG532" s="22"/>
      <c r="AH532" s="2"/>
    </row>
    <row r="533" spans="1:34" ht="47.25" x14ac:dyDescent="0.25">
      <c r="A533" s="36" t="s">
        <v>143</v>
      </c>
      <c r="B533" s="32">
        <v>600</v>
      </c>
      <c r="C533" s="36"/>
      <c r="D533" s="36"/>
      <c r="E533" s="14" t="s">
        <v>581</v>
      </c>
      <c r="F533" s="18">
        <f t="shared" ref="F533:K534" si="825">F534</f>
        <v>1118</v>
      </c>
      <c r="G533" s="18">
        <f t="shared" si="825"/>
        <v>1118</v>
      </c>
      <c r="H533" s="18">
        <f t="shared" si="825"/>
        <v>1118</v>
      </c>
      <c r="I533" s="18">
        <f t="shared" si="825"/>
        <v>0</v>
      </c>
      <c r="J533" s="18">
        <f t="shared" si="825"/>
        <v>0</v>
      </c>
      <c r="K533" s="18">
        <f t="shared" si="825"/>
        <v>0</v>
      </c>
      <c r="L533" s="18">
        <f t="shared" si="752"/>
        <v>1118</v>
      </c>
      <c r="M533" s="18">
        <f t="shared" si="753"/>
        <v>1118</v>
      </c>
      <c r="N533" s="18">
        <f t="shared" si="754"/>
        <v>1118</v>
      </c>
      <c r="O533" s="18">
        <f t="shared" ref="O533:Q534" si="826">O534</f>
        <v>0</v>
      </c>
      <c r="P533" s="18">
        <f t="shared" si="826"/>
        <v>0</v>
      </c>
      <c r="Q533" s="18">
        <f t="shared" si="826"/>
        <v>0</v>
      </c>
      <c r="R533" s="18">
        <f t="shared" ref="R533:R596" si="827">L533+O533</f>
        <v>1118</v>
      </c>
      <c r="S533" s="18">
        <f t="shared" ref="S533:S596" si="828">M533+P533</f>
        <v>1118</v>
      </c>
      <c r="T533" s="18">
        <f t="shared" ref="T533:T596" si="829">N533+Q533</f>
        <v>1118</v>
      </c>
      <c r="U533" s="18">
        <f t="shared" ref="U533:AE534" si="830">U534</f>
        <v>0</v>
      </c>
      <c r="V533" s="18">
        <f t="shared" ref="V533:V596" si="831">R533+U533</f>
        <v>1118</v>
      </c>
      <c r="W533" s="18">
        <f t="shared" ref="W533:W596" si="832">S533</f>
        <v>1118</v>
      </c>
      <c r="X533" s="18">
        <f t="shared" ref="X533:X596" si="833">T533</f>
        <v>1118</v>
      </c>
      <c r="Y533" s="18">
        <f t="shared" si="830"/>
        <v>0</v>
      </c>
      <c r="Z533" s="18">
        <f t="shared" si="830"/>
        <v>0</v>
      </c>
      <c r="AA533" s="18">
        <f t="shared" si="830"/>
        <v>0</v>
      </c>
      <c r="AB533" s="18">
        <f t="shared" si="815"/>
        <v>1118</v>
      </c>
      <c r="AC533" s="18">
        <f t="shared" si="816"/>
        <v>1118</v>
      </c>
      <c r="AD533" s="18">
        <f t="shared" si="817"/>
        <v>1118</v>
      </c>
      <c r="AE533" s="18">
        <f t="shared" si="830"/>
        <v>0</v>
      </c>
      <c r="AF533" s="31"/>
      <c r="AG533" s="22"/>
      <c r="AH533" s="2"/>
    </row>
    <row r="534" spans="1:34" x14ac:dyDescent="0.25">
      <c r="A534" s="36" t="s">
        <v>143</v>
      </c>
      <c r="B534" s="32">
        <v>620</v>
      </c>
      <c r="C534" s="36"/>
      <c r="D534" s="36"/>
      <c r="E534" s="14" t="s">
        <v>596</v>
      </c>
      <c r="F534" s="18">
        <f t="shared" si="825"/>
        <v>1118</v>
      </c>
      <c r="G534" s="18">
        <f t="shared" si="825"/>
        <v>1118</v>
      </c>
      <c r="H534" s="18">
        <f t="shared" si="825"/>
        <v>1118</v>
      </c>
      <c r="I534" s="18">
        <f t="shared" si="825"/>
        <v>0</v>
      </c>
      <c r="J534" s="18">
        <f t="shared" si="825"/>
        <v>0</v>
      </c>
      <c r="K534" s="18">
        <f t="shared" si="825"/>
        <v>0</v>
      </c>
      <c r="L534" s="18">
        <f t="shared" si="752"/>
        <v>1118</v>
      </c>
      <c r="M534" s="18">
        <f t="shared" si="753"/>
        <v>1118</v>
      </c>
      <c r="N534" s="18">
        <f t="shared" si="754"/>
        <v>1118</v>
      </c>
      <c r="O534" s="18">
        <f t="shared" si="826"/>
        <v>0</v>
      </c>
      <c r="P534" s="18">
        <f t="shared" si="826"/>
        <v>0</v>
      </c>
      <c r="Q534" s="18">
        <f t="shared" si="826"/>
        <v>0</v>
      </c>
      <c r="R534" s="18">
        <f t="shared" si="827"/>
        <v>1118</v>
      </c>
      <c r="S534" s="18">
        <f t="shared" si="828"/>
        <v>1118</v>
      </c>
      <c r="T534" s="18">
        <f t="shared" si="829"/>
        <v>1118</v>
      </c>
      <c r="U534" s="18">
        <f t="shared" si="830"/>
        <v>0</v>
      </c>
      <c r="V534" s="18">
        <f t="shared" si="831"/>
        <v>1118</v>
      </c>
      <c r="W534" s="18">
        <f t="shared" si="832"/>
        <v>1118</v>
      </c>
      <c r="X534" s="18">
        <f t="shared" si="833"/>
        <v>1118</v>
      </c>
      <c r="Y534" s="18">
        <f t="shared" si="830"/>
        <v>0</v>
      </c>
      <c r="Z534" s="18">
        <f t="shared" si="830"/>
        <v>0</v>
      </c>
      <c r="AA534" s="18">
        <f t="shared" si="830"/>
        <v>0</v>
      </c>
      <c r="AB534" s="18">
        <f t="shared" si="815"/>
        <v>1118</v>
      </c>
      <c r="AC534" s="18">
        <f t="shared" si="816"/>
        <v>1118</v>
      </c>
      <c r="AD534" s="18">
        <f t="shared" si="817"/>
        <v>1118</v>
      </c>
      <c r="AE534" s="18">
        <f t="shared" si="830"/>
        <v>0</v>
      </c>
      <c r="AF534" s="31"/>
      <c r="AG534" s="22"/>
      <c r="AH534" s="2"/>
    </row>
    <row r="535" spans="1:34" x14ac:dyDescent="0.25">
      <c r="A535" s="36" t="s">
        <v>143</v>
      </c>
      <c r="B535" s="32">
        <v>620</v>
      </c>
      <c r="C535" s="36" t="s">
        <v>24</v>
      </c>
      <c r="D535" s="36" t="s">
        <v>5</v>
      </c>
      <c r="E535" s="14" t="s">
        <v>563</v>
      </c>
      <c r="F535" s="18">
        <v>1118</v>
      </c>
      <c r="G535" s="18">
        <v>1118</v>
      </c>
      <c r="H535" s="18">
        <v>1118</v>
      </c>
      <c r="I535" s="18"/>
      <c r="J535" s="18"/>
      <c r="K535" s="18"/>
      <c r="L535" s="18">
        <f t="shared" si="752"/>
        <v>1118</v>
      </c>
      <c r="M535" s="18">
        <f t="shared" si="753"/>
        <v>1118</v>
      </c>
      <c r="N535" s="18">
        <f t="shared" si="754"/>
        <v>1118</v>
      </c>
      <c r="O535" s="18"/>
      <c r="P535" s="18"/>
      <c r="Q535" s="18"/>
      <c r="R535" s="18">
        <f t="shared" si="827"/>
        <v>1118</v>
      </c>
      <c r="S535" s="18">
        <f t="shared" si="828"/>
        <v>1118</v>
      </c>
      <c r="T535" s="18">
        <f t="shared" si="829"/>
        <v>1118</v>
      </c>
      <c r="U535" s="18"/>
      <c r="V535" s="18">
        <f t="shared" si="831"/>
        <v>1118</v>
      </c>
      <c r="W535" s="18">
        <f t="shared" si="832"/>
        <v>1118</v>
      </c>
      <c r="X535" s="18">
        <f t="shared" si="833"/>
        <v>1118</v>
      </c>
      <c r="Y535" s="18"/>
      <c r="Z535" s="18"/>
      <c r="AA535" s="18"/>
      <c r="AB535" s="18">
        <f t="shared" si="815"/>
        <v>1118</v>
      </c>
      <c r="AC535" s="18">
        <f t="shared" si="816"/>
        <v>1118</v>
      </c>
      <c r="AD535" s="18">
        <f t="shared" si="817"/>
        <v>1118</v>
      </c>
      <c r="AE535" s="18"/>
      <c r="AF535" s="31"/>
      <c r="AG535" s="22"/>
      <c r="AH535" s="2"/>
    </row>
    <row r="536" spans="1:34" ht="63" x14ac:dyDescent="0.25">
      <c r="A536" s="36" t="s">
        <v>144</v>
      </c>
      <c r="B536" s="32"/>
      <c r="C536" s="36"/>
      <c r="D536" s="36"/>
      <c r="E536" s="14" t="s">
        <v>684</v>
      </c>
      <c r="F536" s="18">
        <f t="shared" ref="F536:K538" si="834">F537</f>
        <v>181.9</v>
      </c>
      <c r="G536" s="18">
        <f t="shared" si="834"/>
        <v>181.9</v>
      </c>
      <c r="H536" s="18">
        <f t="shared" si="834"/>
        <v>181.9</v>
      </c>
      <c r="I536" s="18">
        <f t="shared" si="834"/>
        <v>0</v>
      </c>
      <c r="J536" s="18">
        <f t="shared" si="834"/>
        <v>0</v>
      </c>
      <c r="K536" s="18">
        <f t="shared" si="834"/>
        <v>0</v>
      </c>
      <c r="L536" s="18">
        <f t="shared" si="752"/>
        <v>181.9</v>
      </c>
      <c r="M536" s="18">
        <f t="shared" si="753"/>
        <v>181.9</v>
      </c>
      <c r="N536" s="18">
        <f t="shared" si="754"/>
        <v>181.9</v>
      </c>
      <c r="O536" s="18">
        <f t="shared" ref="O536:Q538" si="835">O537</f>
        <v>0</v>
      </c>
      <c r="P536" s="18">
        <f t="shared" si="835"/>
        <v>0</v>
      </c>
      <c r="Q536" s="18">
        <f t="shared" si="835"/>
        <v>0</v>
      </c>
      <c r="R536" s="18">
        <f t="shared" si="827"/>
        <v>181.9</v>
      </c>
      <c r="S536" s="18">
        <f t="shared" si="828"/>
        <v>181.9</v>
      </c>
      <c r="T536" s="18">
        <f t="shared" si="829"/>
        <v>181.9</v>
      </c>
      <c r="U536" s="18">
        <f t="shared" ref="U536:AE538" si="836">U537</f>
        <v>0</v>
      </c>
      <c r="V536" s="18">
        <f t="shared" si="831"/>
        <v>181.9</v>
      </c>
      <c r="W536" s="18">
        <f t="shared" si="832"/>
        <v>181.9</v>
      </c>
      <c r="X536" s="18">
        <f t="shared" si="833"/>
        <v>181.9</v>
      </c>
      <c r="Y536" s="18">
        <f t="shared" si="836"/>
        <v>0</v>
      </c>
      <c r="Z536" s="18">
        <f t="shared" si="836"/>
        <v>0</v>
      </c>
      <c r="AA536" s="18">
        <f t="shared" si="836"/>
        <v>0</v>
      </c>
      <c r="AB536" s="18">
        <f t="shared" si="815"/>
        <v>181.9</v>
      </c>
      <c r="AC536" s="18">
        <f t="shared" si="816"/>
        <v>181.9</v>
      </c>
      <c r="AD536" s="18">
        <f t="shared" si="817"/>
        <v>181.9</v>
      </c>
      <c r="AE536" s="18">
        <f t="shared" si="836"/>
        <v>0</v>
      </c>
      <c r="AF536" s="31"/>
      <c r="AG536" s="22"/>
      <c r="AH536" s="2"/>
    </row>
    <row r="537" spans="1:34" ht="47.25" x14ac:dyDescent="0.25">
      <c r="A537" s="36" t="s">
        <v>144</v>
      </c>
      <c r="B537" s="32">
        <v>600</v>
      </c>
      <c r="C537" s="36"/>
      <c r="D537" s="36"/>
      <c r="E537" s="14" t="s">
        <v>581</v>
      </c>
      <c r="F537" s="18">
        <f t="shared" si="834"/>
        <v>181.9</v>
      </c>
      <c r="G537" s="18">
        <f t="shared" si="834"/>
        <v>181.9</v>
      </c>
      <c r="H537" s="18">
        <f t="shared" si="834"/>
        <v>181.9</v>
      </c>
      <c r="I537" s="18">
        <f t="shared" si="834"/>
        <v>0</v>
      </c>
      <c r="J537" s="18">
        <f t="shared" si="834"/>
        <v>0</v>
      </c>
      <c r="K537" s="18">
        <f t="shared" si="834"/>
        <v>0</v>
      </c>
      <c r="L537" s="18">
        <f t="shared" si="752"/>
        <v>181.9</v>
      </c>
      <c r="M537" s="18">
        <f t="shared" si="753"/>
        <v>181.9</v>
      </c>
      <c r="N537" s="18">
        <f t="shared" si="754"/>
        <v>181.9</v>
      </c>
      <c r="O537" s="18">
        <f t="shared" si="835"/>
        <v>0</v>
      </c>
      <c r="P537" s="18">
        <f t="shared" si="835"/>
        <v>0</v>
      </c>
      <c r="Q537" s="18">
        <f t="shared" si="835"/>
        <v>0</v>
      </c>
      <c r="R537" s="18">
        <f t="shared" si="827"/>
        <v>181.9</v>
      </c>
      <c r="S537" s="18">
        <f t="shared" si="828"/>
        <v>181.9</v>
      </c>
      <c r="T537" s="18">
        <f t="shared" si="829"/>
        <v>181.9</v>
      </c>
      <c r="U537" s="18">
        <f t="shared" si="836"/>
        <v>0</v>
      </c>
      <c r="V537" s="18">
        <f t="shared" si="831"/>
        <v>181.9</v>
      </c>
      <c r="W537" s="18">
        <f t="shared" si="832"/>
        <v>181.9</v>
      </c>
      <c r="X537" s="18">
        <f t="shared" si="833"/>
        <v>181.9</v>
      </c>
      <c r="Y537" s="18">
        <f t="shared" si="836"/>
        <v>0</v>
      </c>
      <c r="Z537" s="18">
        <f t="shared" si="836"/>
        <v>0</v>
      </c>
      <c r="AA537" s="18">
        <f t="shared" si="836"/>
        <v>0</v>
      </c>
      <c r="AB537" s="18">
        <f t="shared" si="815"/>
        <v>181.9</v>
      </c>
      <c r="AC537" s="18">
        <f t="shared" si="816"/>
        <v>181.9</v>
      </c>
      <c r="AD537" s="18">
        <f t="shared" si="817"/>
        <v>181.9</v>
      </c>
      <c r="AE537" s="18">
        <f t="shared" si="836"/>
        <v>0</v>
      </c>
      <c r="AF537" s="31"/>
      <c r="AG537" s="22"/>
      <c r="AH537" s="2"/>
    </row>
    <row r="538" spans="1:34" ht="47.25" x14ac:dyDescent="0.25">
      <c r="A538" s="36" t="s">
        <v>144</v>
      </c>
      <c r="B538" s="32">
        <v>630</v>
      </c>
      <c r="C538" s="36"/>
      <c r="D538" s="36"/>
      <c r="E538" s="14" t="s">
        <v>597</v>
      </c>
      <c r="F538" s="18">
        <f t="shared" si="834"/>
        <v>181.9</v>
      </c>
      <c r="G538" s="18">
        <f t="shared" si="834"/>
        <v>181.9</v>
      </c>
      <c r="H538" s="18">
        <f t="shared" si="834"/>
        <v>181.9</v>
      </c>
      <c r="I538" s="18">
        <f t="shared" si="834"/>
        <v>0</v>
      </c>
      <c r="J538" s="18">
        <f t="shared" si="834"/>
        <v>0</v>
      </c>
      <c r="K538" s="18">
        <f t="shared" si="834"/>
        <v>0</v>
      </c>
      <c r="L538" s="18">
        <f t="shared" si="752"/>
        <v>181.9</v>
      </c>
      <c r="M538" s="18">
        <f t="shared" si="753"/>
        <v>181.9</v>
      </c>
      <c r="N538" s="18">
        <f t="shared" si="754"/>
        <v>181.9</v>
      </c>
      <c r="O538" s="18">
        <f t="shared" si="835"/>
        <v>0</v>
      </c>
      <c r="P538" s="18">
        <f t="shared" si="835"/>
        <v>0</v>
      </c>
      <c r="Q538" s="18">
        <f t="shared" si="835"/>
        <v>0</v>
      </c>
      <c r="R538" s="18">
        <f t="shared" si="827"/>
        <v>181.9</v>
      </c>
      <c r="S538" s="18">
        <f t="shared" si="828"/>
        <v>181.9</v>
      </c>
      <c r="T538" s="18">
        <f t="shared" si="829"/>
        <v>181.9</v>
      </c>
      <c r="U538" s="18">
        <f t="shared" si="836"/>
        <v>0</v>
      </c>
      <c r="V538" s="18">
        <f t="shared" si="831"/>
        <v>181.9</v>
      </c>
      <c r="W538" s="18">
        <f t="shared" si="832"/>
        <v>181.9</v>
      </c>
      <c r="X538" s="18">
        <f t="shared" si="833"/>
        <v>181.9</v>
      </c>
      <c r="Y538" s="18">
        <f t="shared" si="836"/>
        <v>0</v>
      </c>
      <c r="Z538" s="18">
        <f t="shared" si="836"/>
        <v>0</v>
      </c>
      <c r="AA538" s="18">
        <f t="shared" si="836"/>
        <v>0</v>
      </c>
      <c r="AB538" s="18">
        <f t="shared" si="815"/>
        <v>181.9</v>
      </c>
      <c r="AC538" s="18">
        <f t="shared" si="816"/>
        <v>181.9</v>
      </c>
      <c r="AD538" s="18">
        <f t="shared" si="817"/>
        <v>181.9</v>
      </c>
      <c r="AE538" s="18">
        <f t="shared" si="836"/>
        <v>0</v>
      </c>
      <c r="AF538" s="31"/>
      <c r="AG538" s="22"/>
      <c r="AH538" s="2"/>
    </row>
    <row r="539" spans="1:34" ht="31.5" x14ac:dyDescent="0.25">
      <c r="A539" s="36" t="s">
        <v>144</v>
      </c>
      <c r="B539" s="32">
        <v>630</v>
      </c>
      <c r="C539" s="36" t="s">
        <v>61</v>
      </c>
      <c r="D539" s="36" t="s">
        <v>142</v>
      </c>
      <c r="E539" s="14" t="s">
        <v>569</v>
      </c>
      <c r="F539" s="18">
        <v>181.9</v>
      </c>
      <c r="G539" s="18">
        <v>181.9</v>
      </c>
      <c r="H539" s="18">
        <v>181.9</v>
      </c>
      <c r="I539" s="18"/>
      <c r="J539" s="18"/>
      <c r="K539" s="18"/>
      <c r="L539" s="18">
        <f t="shared" si="752"/>
        <v>181.9</v>
      </c>
      <c r="M539" s="18">
        <f t="shared" si="753"/>
        <v>181.9</v>
      </c>
      <c r="N539" s="18">
        <f t="shared" si="754"/>
        <v>181.9</v>
      </c>
      <c r="O539" s="18"/>
      <c r="P539" s="18"/>
      <c r="Q539" s="18"/>
      <c r="R539" s="18">
        <f t="shared" si="827"/>
        <v>181.9</v>
      </c>
      <c r="S539" s="18">
        <f t="shared" si="828"/>
        <v>181.9</v>
      </c>
      <c r="T539" s="18">
        <f t="shared" si="829"/>
        <v>181.9</v>
      </c>
      <c r="U539" s="18"/>
      <c r="V539" s="18">
        <f t="shared" si="831"/>
        <v>181.9</v>
      </c>
      <c r="W539" s="18">
        <f t="shared" si="832"/>
        <v>181.9</v>
      </c>
      <c r="X539" s="18">
        <f t="shared" si="833"/>
        <v>181.9</v>
      </c>
      <c r="Y539" s="18"/>
      <c r="Z539" s="18"/>
      <c r="AA539" s="18"/>
      <c r="AB539" s="18">
        <f t="shared" si="815"/>
        <v>181.9</v>
      </c>
      <c r="AC539" s="18">
        <f t="shared" si="816"/>
        <v>181.9</v>
      </c>
      <c r="AD539" s="18">
        <f t="shared" si="817"/>
        <v>181.9</v>
      </c>
      <c r="AE539" s="18"/>
      <c r="AF539" s="31"/>
      <c r="AG539" s="22"/>
      <c r="AH539" s="2"/>
    </row>
    <row r="540" spans="1:34" ht="31.5" x14ac:dyDescent="0.25">
      <c r="A540" s="36" t="s">
        <v>145</v>
      </c>
      <c r="B540" s="32"/>
      <c r="C540" s="36"/>
      <c r="D540" s="36"/>
      <c r="E540" s="14" t="s">
        <v>1083</v>
      </c>
      <c r="F540" s="18">
        <f t="shared" ref="F540:K542" si="837">F541</f>
        <v>287.39999999999998</v>
      </c>
      <c r="G540" s="18">
        <f t="shared" si="837"/>
        <v>287.39999999999998</v>
      </c>
      <c r="H540" s="18">
        <f t="shared" si="837"/>
        <v>287.39999999999998</v>
      </c>
      <c r="I540" s="18">
        <f t="shared" si="837"/>
        <v>0</v>
      </c>
      <c r="J540" s="18">
        <f t="shared" si="837"/>
        <v>0</v>
      </c>
      <c r="K540" s="18">
        <f t="shared" si="837"/>
        <v>0</v>
      </c>
      <c r="L540" s="18">
        <f t="shared" si="752"/>
        <v>287.39999999999998</v>
      </c>
      <c r="M540" s="18">
        <f t="shared" si="753"/>
        <v>287.39999999999998</v>
      </c>
      <c r="N540" s="18">
        <f t="shared" si="754"/>
        <v>287.39999999999998</v>
      </c>
      <c r="O540" s="18">
        <f t="shared" ref="O540:Q542" si="838">O541</f>
        <v>0</v>
      </c>
      <c r="P540" s="18">
        <f t="shared" si="838"/>
        <v>0</v>
      </c>
      <c r="Q540" s="18">
        <f t="shared" si="838"/>
        <v>0</v>
      </c>
      <c r="R540" s="18">
        <f t="shared" si="827"/>
        <v>287.39999999999998</v>
      </c>
      <c r="S540" s="18">
        <f t="shared" si="828"/>
        <v>287.39999999999998</v>
      </c>
      <c r="T540" s="18">
        <f t="shared" si="829"/>
        <v>287.39999999999998</v>
      </c>
      <c r="U540" s="18">
        <f t="shared" ref="U540:AE542" si="839">U541</f>
        <v>0</v>
      </c>
      <c r="V540" s="18">
        <f t="shared" si="831"/>
        <v>287.39999999999998</v>
      </c>
      <c r="W540" s="18">
        <f t="shared" si="832"/>
        <v>287.39999999999998</v>
      </c>
      <c r="X540" s="18">
        <f t="shared" si="833"/>
        <v>287.39999999999998</v>
      </c>
      <c r="Y540" s="18">
        <f t="shared" si="839"/>
        <v>0</v>
      </c>
      <c r="Z540" s="18">
        <f t="shared" si="839"/>
        <v>0</v>
      </c>
      <c r="AA540" s="18">
        <f t="shared" si="839"/>
        <v>0</v>
      </c>
      <c r="AB540" s="18">
        <f t="shared" si="815"/>
        <v>287.39999999999998</v>
      </c>
      <c r="AC540" s="18">
        <f t="shared" si="816"/>
        <v>287.39999999999998</v>
      </c>
      <c r="AD540" s="18">
        <f t="shared" si="817"/>
        <v>287.39999999999998</v>
      </c>
      <c r="AE540" s="18">
        <f t="shared" si="839"/>
        <v>0</v>
      </c>
      <c r="AF540" s="31"/>
      <c r="AG540" s="22"/>
      <c r="AH540" s="2"/>
    </row>
    <row r="541" spans="1:34" ht="31.5" x14ac:dyDescent="0.25">
      <c r="A541" s="36" t="s">
        <v>145</v>
      </c>
      <c r="B541" s="32">
        <v>300</v>
      </c>
      <c r="C541" s="36"/>
      <c r="D541" s="36"/>
      <c r="E541" s="14" t="s">
        <v>579</v>
      </c>
      <c r="F541" s="18">
        <f t="shared" si="837"/>
        <v>287.39999999999998</v>
      </c>
      <c r="G541" s="18">
        <f t="shared" si="837"/>
        <v>287.39999999999998</v>
      </c>
      <c r="H541" s="18">
        <f t="shared" si="837"/>
        <v>287.39999999999998</v>
      </c>
      <c r="I541" s="18">
        <f t="shared" si="837"/>
        <v>0</v>
      </c>
      <c r="J541" s="18">
        <f t="shared" si="837"/>
        <v>0</v>
      </c>
      <c r="K541" s="18">
        <f t="shared" si="837"/>
        <v>0</v>
      </c>
      <c r="L541" s="18">
        <f t="shared" si="752"/>
        <v>287.39999999999998</v>
      </c>
      <c r="M541" s="18">
        <f t="shared" si="753"/>
        <v>287.39999999999998</v>
      </c>
      <c r="N541" s="18">
        <f t="shared" si="754"/>
        <v>287.39999999999998</v>
      </c>
      <c r="O541" s="18">
        <f t="shared" si="838"/>
        <v>0</v>
      </c>
      <c r="P541" s="18">
        <f t="shared" si="838"/>
        <v>0</v>
      </c>
      <c r="Q541" s="18">
        <f t="shared" si="838"/>
        <v>0</v>
      </c>
      <c r="R541" s="18">
        <f t="shared" si="827"/>
        <v>287.39999999999998</v>
      </c>
      <c r="S541" s="18">
        <f t="shared" si="828"/>
        <v>287.39999999999998</v>
      </c>
      <c r="T541" s="18">
        <f t="shared" si="829"/>
        <v>287.39999999999998</v>
      </c>
      <c r="U541" s="18">
        <f t="shared" si="839"/>
        <v>0</v>
      </c>
      <c r="V541" s="18">
        <f t="shared" si="831"/>
        <v>287.39999999999998</v>
      </c>
      <c r="W541" s="18">
        <f t="shared" si="832"/>
        <v>287.39999999999998</v>
      </c>
      <c r="X541" s="18">
        <f t="shared" si="833"/>
        <v>287.39999999999998</v>
      </c>
      <c r="Y541" s="18">
        <f t="shared" si="839"/>
        <v>0</v>
      </c>
      <c r="Z541" s="18">
        <f t="shared" si="839"/>
        <v>0</v>
      </c>
      <c r="AA541" s="18">
        <f t="shared" si="839"/>
        <v>0</v>
      </c>
      <c r="AB541" s="18">
        <f t="shared" si="815"/>
        <v>287.39999999999998</v>
      </c>
      <c r="AC541" s="18">
        <f t="shared" si="816"/>
        <v>287.39999999999998</v>
      </c>
      <c r="AD541" s="18">
        <f t="shared" si="817"/>
        <v>287.39999999999998</v>
      </c>
      <c r="AE541" s="18">
        <f t="shared" si="839"/>
        <v>0</v>
      </c>
      <c r="AF541" s="31"/>
      <c r="AG541" s="22"/>
      <c r="AH541" s="2"/>
    </row>
    <row r="542" spans="1:34" x14ac:dyDescent="0.25">
      <c r="A542" s="36" t="s">
        <v>145</v>
      </c>
      <c r="B542" s="32">
        <v>350</v>
      </c>
      <c r="C542" s="36"/>
      <c r="D542" s="36"/>
      <c r="E542" s="14" t="s">
        <v>591</v>
      </c>
      <c r="F542" s="18">
        <f t="shared" si="837"/>
        <v>287.39999999999998</v>
      </c>
      <c r="G542" s="18">
        <f t="shared" si="837"/>
        <v>287.39999999999998</v>
      </c>
      <c r="H542" s="18">
        <f t="shared" si="837"/>
        <v>287.39999999999998</v>
      </c>
      <c r="I542" s="18">
        <f t="shared" si="837"/>
        <v>0</v>
      </c>
      <c r="J542" s="18">
        <f t="shared" si="837"/>
        <v>0</v>
      </c>
      <c r="K542" s="18">
        <f t="shared" si="837"/>
        <v>0</v>
      </c>
      <c r="L542" s="18">
        <f t="shared" si="752"/>
        <v>287.39999999999998</v>
      </c>
      <c r="M542" s="18">
        <f t="shared" si="753"/>
        <v>287.39999999999998</v>
      </c>
      <c r="N542" s="18">
        <f t="shared" si="754"/>
        <v>287.39999999999998</v>
      </c>
      <c r="O542" s="18">
        <f t="shared" si="838"/>
        <v>0</v>
      </c>
      <c r="P542" s="18">
        <f t="shared" si="838"/>
        <v>0</v>
      </c>
      <c r="Q542" s="18">
        <f t="shared" si="838"/>
        <v>0</v>
      </c>
      <c r="R542" s="18">
        <f t="shared" si="827"/>
        <v>287.39999999999998</v>
      </c>
      <c r="S542" s="18">
        <f t="shared" si="828"/>
        <v>287.39999999999998</v>
      </c>
      <c r="T542" s="18">
        <f t="shared" si="829"/>
        <v>287.39999999999998</v>
      </c>
      <c r="U542" s="18">
        <f t="shared" si="839"/>
        <v>0</v>
      </c>
      <c r="V542" s="18">
        <f t="shared" si="831"/>
        <v>287.39999999999998</v>
      </c>
      <c r="W542" s="18">
        <f t="shared" si="832"/>
        <v>287.39999999999998</v>
      </c>
      <c r="X542" s="18">
        <f t="shared" si="833"/>
        <v>287.39999999999998</v>
      </c>
      <c r="Y542" s="18">
        <f t="shared" si="839"/>
        <v>0</v>
      </c>
      <c r="Z542" s="18">
        <f t="shared" si="839"/>
        <v>0</v>
      </c>
      <c r="AA542" s="18">
        <f t="shared" si="839"/>
        <v>0</v>
      </c>
      <c r="AB542" s="18">
        <f t="shared" si="815"/>
        <v>287.39999999999998</v>
      </c>
      <c r="AC542" s="18">
        <f t="shared" si="816"/>
        <v>287.39999999999998</v>
      </c>
      <c r="AD542" s="18">
        <f t="shared" si="817"/>
        <v>287.39999999999998</v>
      </c>
      <c r="AE542" s="18">
        <f t="shared" si="839"/>
        <v>0</v>
      </c>
      <c r="AF542" s="31"/>
      <c r="AG542" s="22"/>
      <c r="AH542" s="2"/>
    </row>
    <row r="543" spans="1:34" x14ac:dyDescent="0.25">
      <c r="A543" s="36" t="s">
        <v>145</v>
      </c>
      <c r="B543" s="32">
        <v>350</v>
      </c>
      <c r="C543" s="36" t="s">
        <v>61</v>
      </c>
      <c r="D543" s="36" t="s">
        <v>20</v>
      </c>
      <c r="E543" s="14" t="s">
        <v>567</v>
      </c>
      <c r="F543" s="18">
        <v>287.39999999999998</v>
      </c>
      <c r="G543" s="18">
        <v>287.39999999999998</v>
      </c>
      <c r="H543" s="18">
        <v>287.39999999999998</v>
      </c>
      <c r="I543" s="18"/>
      <c r="J543" s="18"/>
      <c r="K543" s="18"/>
      <c r="L543" s="18">
        <f t="shared" si="752"/>
        <v>287.39999999999998</v>
      </c>
      <c r="M543" s="18">
        <f t="shared" si="753"/>
        <v>287.39999999999998</v>
      </c>
      <c r="N543" s="18">
        <f t="shared" si="754"/>
        <v>287.39999999999998</v>
      </c>
      <c r="O543" s="18"/>
      <c r="P543" s="18"/>
      <c r="Q543" s="18"/>
      <c r="R543" s="18">
        <f t="shared" si="827"/>
        <v>287.39999999999998</v>
      </c>
      <c r="S543" s="18">
        <f t="shared" si="828"/>
        <v>287.39999999999998</v>
      </c>
      <c r="T543" s="18">
        <f t="shared" si="829"/>
        <v>287.39999999999998</v>
      </c>
      <c r="U543" s="18"/>
      <c r="V543" s="18">
        <f t="shared" si="831"/>
        <v>287.39999999999998</v>
      </c>
      <c r="W543" s="18">
        <f t="shared" si="832"/>
        <v>287.39999999999998</v>
      </c>
      <c r="X543" s="18">
        <f t="shared" si="833"/>
        <v>287.39999999999998</v>
      </c>
      <c r="Y543" s="18"/>
      <c r="Z543" s="18"/>
      <c r="AA543" s="18"/>
      <c r="AB543" s="18">
        <f t="shared" si="815"/>
        <v>287.39999999999998</v>
      </c>
      <c r="AC543" s="18">
        <f t="shared" si="816"/>
        <v>287.39999999999998</v>
      </c>
      <c r="AD543" s="18">
        <f t="shared" si="817"/>
        <v>287.39999999999998</v>
      </c>
      <c r="AE543" s="18"/>
      <c r="AF543" s="31"/>
      <c r="AG543" s="22"/>
      <c r="AH543" s="2"/>
    </row>
    <row r="544" spans="1:34" s="10" customFormat="1" ht="31.5" x14ac:dyDescent="0.25">
      <c r="A544" s="9" t="s">
        <v>149</v>
      </c>
      <c r="B544" s="16"/>
      <c r="C544" s="9"/>
      <c r="D544" s="9"/>
      <c r="E544" s="15" t="s">
        <v>1084</v>
      </c>
      <c r="F544" s="17">
        <f t="shared" ref="F544:K544" si="840">F545</f>
        <v>19684.8</v>
      </c>
      <c r="G544" s="17">
        <f t="shared" si="840"/>
        <v>22139.9</v>
      </c>
      <c r="H544" s="17">
        <f t="shared" si="840"/>
        <v>26219.9</v>
      </c>
      <c r="I544" s="17">
        <f t="shared" si="840"/>
        <v>0</v>
      </c>
      <c r="J544" s="17">
        <f t="shared" si="840"/>
        <v>0</v>
      </c>
      <c r="K544" s="17">
        <f t="shared" si="840"/>
        <v>0</v>
      </c>
      <c r="L544" s="17">
        <f t="shared" si="752"/>
        <v>19684.8</v>
      </c>
      <c r="M544" s="17">
        <f t="shared" si="753"/>
        <v>22139.9</v>
      </c>
      <c r="N544" s="17">
        <f t="shared" si="754"/>
        <v>26219.9</v>
      </c>
      <c r="O544" s="17">
        <f t="shared" ref="O544:Q544" si="841">O545</f>
        <v>0</v>
      </c>
      <c r="P544" s="17">
        <f t="shared" si="841"/>
        <v>0</v>
      </c>
      <c r="Q544" s="17">
        <f t="shared" si="841"/>
        <v>0</v>
      </c>
      <c r="R544" s="17">
        <f t="shared" si="827"/>
        <v>19684.8</v>
      </c>
      <c r="S544" s="17">
        <f t="shared" si="828"/>
        <v>22139.9</v>
      </c>
      <c r="T544" s="17">
        <f t="shared" si="829"/>
        <v>26219.9</v>
      </c>
      <c r="U544" s="17">
        <f t="shared" ref="U544:AE544" si="842">U545</f>
        <v>0</v>
      </c>
      <c r="V544" s="17">
        <f t="shared" si="831"/>
        <v>19684.8</v>
      </c>
      <c r="W544" s="17">
        <f t="shared" si="832"/>
        <v>22139.9</v>
      </c>
      <c r="X544" s="17">
        <f t="shared" si="833"/>
        <v>26219.9</v>
      </c>
      <c r="Y544" s="17">
        <f t="shared" si="842"/>
        <v>0</v>
      </c>
      <c r="Z544" s="17">
        <f t="shared" si="842"/>
        <v>0</v>
      </c>
      <c r="AA544" s="17">
        <f t="shared" si="842"/>
        <v>0</v>
      </c>
      <c r="AB544" s="17">
        <f t="shared" si="815"/>
        <v>19684.8</v>
      </c>
      <c r="AC544" s="17">
        <f t="shared" si="816"/>
        <v>22139.9</v>
      </c>
      <c r="AD544" s="17">
        <f t="shared" si="817"/>
        <v>26219.9</v>
      </c>
      <c r="AE544" s="17">
        <f t="shared" si="842"/>
        <v>0</v>
      </c>
      <c r="AF544" s="30"/>
      <c r="AG544" s="25"/>
    </row>
    <row r="545" spans="1:34" ht="94.5" x14ac:dyDescent="0.25">
      <c r="A545" s="36" t="s">
        <v>150</v>
      </c>
      <c r="B545" s="32"/>
      <c r="C545" s="36"/>
      <c r="D545" s="36"/>
      <c r="E545" s="14" t="s">
        <v>1085</v>
      </c>
      <c r="F545" s="18">
        <f t="shared" ref="F545:K545" si="843">F546+F557</f>
        <v>19684.8</v>
      </c>
      <c r="G545" s="18">
        <f t="shared" si="843"/>
        <v>22139.9</v>
      </c>
      <c r="H545" s="18">
        <f t="shared" si="843"/>
        <v>26219.9</v>
      </c>
      <c r="I545" s="18">
        <f t="shared" si="843"/>
        <v>0</v>
      </c>
      <c r="J545" s="18">
        <f t="shared" si="843"/>
        <v>0</v>
      </c>
      <c r="K545" s="18">
        <f t="shared" si="843"/>
        <v>0</v>
      </c>
      <c r="L545" s="18">
        <f t="shared" si="752"/>
        <v>19684.8</v>
      </c>
      <c r="M545" s="18">
        <f t="shared" si="753"/>
        <v>22139.9</v>
      </c>
      <c r="N545" s="18">
        <f t="shared" si="754"/>
        <v>26219.9</v>
      </c>
      <c r="O545" s="18">
        <f t="shared" ref="O545:Q545" si="844">O546+O557</f>
        <v>0</v>
      </c>
      <c r="P545" s="18">
        <f t="shared" si="844"/>
        <v>0</v>
      </c>
      <c r="Q545" s="18">
        <f t="shared" si="844"/>
        <v>0</v>
      </c>
      <c r="R545" s="18">
        <f t="shared" si="827"/>
        <v>19684.8</v>
      </c>
      <c r="S545" s="18">
        <f t="shared" si="828"/>
        <v>22139.9</v>
      </c>
      <c r="T545" s="18">
        <f t="shared" si="829"/>
        <v>26219.9</v>
      </c>
      <c r="U545" s="18">
        <f t="shared" ref="U545:AE545" si="845">U546+U557</f>
        <v>0</v>
      </c>
      <c r="V545" s="18">
        <f t="shared" si="831"/>
        <v>19684.8</v>
      </c>
      <c r="W545" s="18">
        <f t="shared" si="832"/>
        <v>22139.9</v>
      </c>
      <c r="X545" s="18">
        <f t="shared" si="833"/>
        <v>26219.9</v>
      </c>
      <c r="Y545" s="18">
        <f t="shared" ref="Y545:AA545" si="846">Y546+Y557</f>
        <v>0</v>
      </c>
      <c r="Z545" s="18">
        <f t="shared" si="846"/>
        <v>0</v>
      </c>
      <c r="AA545" s="18">
        <f t="shared" si="846"/>
        <v>0</v>
      </c>
      <c r="AB545" s="18">
        <f t="shared" si="815"/>
        <v>19684.8</v>
      </c>
      <c r="AC545" s="18">
        <f t="shared" si="816"/>
        <v>22139.9</v>
      </c>
      <c r="AD545" s="18">
        <f t="shared" si="817"/>
        <v>26219.9</v>
      </c>
      <c r="AE545" s="18">
        <f t="shared" si="845"/>
        <v>0</v>
      </c>
      <c r="AF545" s="31"/>
      <c r="AG545" s="22"/>
      <c r="AH545" s="2"/>
    </row>
    <row r="546" spans="1:34" ht="47.25" x14ac:dyDescent="0.25">
      <c r="A546" s="36" t="s">
        <v>147</v>
      </c>
      <c r="B546" s="32"/>
      <c r="C546" s="36"/>
      <c r="D546" s="36"/>
      <c r="E546" s="14" t="s">
        <v>685</v>
      </c>
      <c r="F546" s="18">
        <f t="shared" ref="F546:K546" si="847">F547</f>
        <v>18344.099999999999</v>
      </c>
      <c r="G546" s="18">
        <f t="shared" si="847"/>
        <v>20799.2</v>
      </c>
      <c r="H546" s="18">
        <f t="shared" si="847"/>
        <v>24879.200000000001</v>
      </c>
      <c r="I546" s="18">
        <f t="shared" si="847"/>
        <v>0</v>
      </c>
      <c r="J546" s="18">
        <f t="shared" si="847"/>
        <v>0</v>
      </c>
      <c r="K546" s="18">
        <f t="shared" si="847"/>
        <v>0</v>
      </c>
      <c r="L546" s="18">
        <f t="shared" si="752"/>
        <v>18344.099999999999</v>
      </c>
      <c r="M546" s="18">
        <f t="shared" si="753"/>
        <v>20799.2</v>
      </c>
      <c r="N546" s="18">
        <f t="shared" si="754"/>
        <v>24879.200000000001</v>
      </c>
      <c r="O546" s="18">
        <f t="shared" ref="O546:Q546" si="848">O547</f>
        <v>0</v>
      </c>
      <c r="P546" s="18">
        <f t="shared" si="848"/>
        <v>0</v>
      </c>
      <c r="Q546" s="18">
        <f t="shared" si="848"/>
        <v>0</v>
      </c>
      <c r="R546" s="18">
        <f t="shared" si="827"/>
        <v>18344.099999999999</v>
      </c>
      <c r="S546" s="18">
        <f t="shared" si="828"/>
        <v>20799.2</v>
      </c>
      <c r="T546" s="18">
        <f t="shared" si="829"/>
        <v>24879.200000000001</v>
      </c>
      <c r="U546" s="18">
        <f t="shared" ref="U546:AE546" si="849">U547</f>
        <v>0</v>
      </c>
      <c r="V546" s="18">
        <f t="shared" si="831"/>
        <v>18344.099999999999</v>
      </c>
      <c r="W546" s="18">
        <f t="shared" si="832"/>
        <v>20799.2</v>
      </c>
      <c r="X546" s="18">
        <f t="shared" si="833"/>
        <v>24879.200000000001</v>
      </c>
      <c r="Y546" s="18">
        <f t="shared" si="849"/>
        <v>0</v>
      </c>
      <c r="Z546" s="18">
        <f t="shared" si="849"/>
        <v>0</v>
      </c>
      <c r="AA546" s="18">
        <f t="shared" si="849"/>
        <v>0</v>
      </c>
      <c r="AB546" s="18">
        <f t="shared" si="815"/>
        <v>18344.099999999999</v>
      </c>
      <c r="AC546" s="18">
        <f t="shared" si="816"/>
        <v>20799.2</v>
      </c>
      <c r="AD546" s="18">
        <f t="shared" si="817"/>
        <v>24879.200000000001</v>
      </c>
      <c r="AE546" s="18">
        <f t="shared" si="849"/>
        <v>0</v>
      </c>
      <c r="AF546" s="31"/>
      <c r="AG546" s="22"/>
      <c r="AH546" s="2"/>
    </row>
    <row r="547" spans="1:34" ht="47.25" x14ac:dyDescent="0.25">
      <c r="A547" s="36" t="s">
        <v>147</v>
      </c>
      <c r="B547" s="32">
        <v>600</v>
      </c>
      <c r="C547" s="36"/>
      <c r="D547" s="36"/>
      <c r="E547" s="14" t="s">
        <v>581</v>
      </c>
      <c r="F547" s="18">
        <f t="shared" ref="F547:K547" si="850">F548+F552</f>
        <v>18344.099999999999</v>
      </c>
      <c r="G547" s="18">
        <f t="shared" si="850"/>
        <v>20799.2</v>
      </c>
      <c r="H547" s="18">
        <f t="shared" si="850"/>
        <v>24879.200000000001</v>
      </c>
      <c r="I547" s="18">
        <f t="shared" si="850"/>
        <v>0</v>
      </c>
      <c r="J547" s="18">
        <f t="shared" si="850"/>
        <v>0</v>
      </c>
      <c r="K547" s="18">
        <f t="shared" si="850"/>
        <v>0</v>
      </c>
      <c r="L547" s="18">
        <f t="shared" si="752"/>
        <v>18344.099999999999</v>
      </c>
      <c r="M547" s="18">
        <f t="shared" si="753"/>
        <v>20799.2</v>
      </c>
      <c r="N547" s="18">
        <f t="shared" si="754"/>
        <v>24879.200000000001</v>
      </c>
      <c r="O547" s="18">
        <f t="shared" ref="O547:Q547" si="851">O548+O552</f>
        <v>0</v>
      </c>
      <c r="P547" s="18">
        <f t="shared" si="851"/>
        <v>0</v>
      </c>
      <c r="Q547" s="18">
        <f t="shared" si="851"/>
        <v>0</v>
      </c>
      <c r="R547" s="18">
        <f t="shared" si="827"/>
        <v>18344.099999999999</v>
      </c>
      <c r="S547" s="18">
        <f t="shared" si="828"/>
        <v>20799.2</v>
      </c>
      <c r="T547" s="18">
        <f t="shared" si="829"/>
        <v>24879.200000000001</v>
      </c>
      <c r="U547" s="18">
        <f t="shared" ref="U547:AE547" si="852">U548+U552</f>
        <v>0</v>
      </c>
      <c r="V547" s="18">
        <f t="shared" si="831"/>
        <v>18344.099999999999</v>
      </c>
      <c r="W547" s="18">
        <f t="shared" si="832"/>
        <v>20799.2</v>
      </c>
      <c r="X547" s="18">
        <f t="shared" si="833"/>
        <v>24879.200000000001</v>
      </c>
      <c r="Y547" s="18">
        <f t="shared" ref="Y547:AA547" si="853">Y548+Y552</f>
        <v>0</v>
      </c>
      <c r="Z547" s="18">
        <f t="shared" si="853"/>
        <v>0</v>
      </c>
      <c r="AA547" s="18">
        <f t="shared" si="853"/>
        <v>0</v>
      </c>
      <c r="AB547" s="18">
        <f t="shared" si="815"/>
        <v>18344.099999999999</v>
      </c>
      <c r="AC547" s="18">
        <f t="shared" si="816"/>
        <v>20799.2</v>
      </c>
      <c r="AD547" s="18">
        <f t="shared" si="817"/>
        <v>24879.200000000001</v>
      </c>
      <c r="AE547" s="18">
        <f t="shared" si="852"/>
        <v>0</v>
      </c>
      <c r="AF547" s="31"/>
      <c r="AG547" s="22"/>
      <c r="AH547" s="2"/>
    </row>
    <row r="548" spans="1:34" x14ac:dyDescent="0.25">
      <c r="A548" s="36" t="s">
        <v>147</v>
      </c>
      <c r="B548" s="32">
        <v>610</v>
      </c>
      <c r="C548" s="36"/>
      <c r="D548" s="36"/>
      <c r="E548" s="14" t="s">
        <v>595</v>
      </c>
      <c r="F548" s="18">
        <f t="shared" ref="F548:K548" si="854">F549+F550+F551</f>
        <v>5927.4</v>
      </c>
      <c r="G548" s="18">
        <f t="shared" si="854"/>
        <v>5876.2</v>
      </c>
      <c r="H548" s="18">
        <f t="shared" si="854"/>
        <v>363.3</v>
      </c>
      <c r="I548" s="18">
        <f t="shared" si="854"/>
        <v>0</v>
      </c>
      <c r="J548" s="18">
        <f t="shared" si="854"/>
        <v>0</v>
      </c>
      <c r="K548" s="18">
        <f t="shared" si="854"/>
        <v>0</v>
      </c>
      <c r="L548" s="18">
        <f t="shared" si="752"/>
        <v>5927.4</v>
      </c>
      <c r="M548" s="18">
        <f t="shared" si="753"/>
        <v>5876.2</v>
      </c>
      <c r="N548" s="18">
        <f t="shared" si="754"/>
        <v>363.3</v>
      </c>
      <c r="O548" s="18">
        <f t="shared" ref="O548:Q548" si="855">O549+O550+O551</f>
        <v>0</v>
      </c>
      <c r="P548" s="18">
        <f t="shared" si="855"/>
        <v>0</v>
      </c>
      <c r="Q548" s="18">
        <f t="shared" si="855"/>
        <v>0</v>
      </c>
      <c r="R548" s="18">
        <f t="shared" si="827"/>
        <v>5927.4</v>
      </c>
      <c r="S548" s="18">
        <f t="shared" si="828"/>
        <v>5876.2</v>
      </c>
      <c r="T548" s="18">
        <f t="shared" si="829"/>
        <v>363.3</v>
      </c>
      <c r="U548" s="18">
        <f t="shared" ref="U548:AE548" si="856">U549+U550+U551</f>
        <v>0</v>
      </c>
      <c r="V548" s="18">
        <f t="shared" si="831"/>
        <v>5927.4</v>
      </c>
      <c r="W548" s="18">
        <f t="shared" si="832"/>
        <v>5876.2</v>
      </c>
      <c r="X548" s="18">
        <f t="shared" si="833"/>
        <v>363.3</v>
      </c>
      <c r="Y548" s="18">
        <f t="shared" ref="Y548:AA548" si="857">Y549+Y550+Y551</f>
        <v>0</v>
      </c>
      <c r="Z548" s="18">
        <f t="shared" si="857"/>
        <v>0</v>
      </c>
      <c r="AA548" s="18">
        <f t="shared" si="857"/>
        <v>0</v>
      </c>
      <c r="AB548" s="18">
        <f t="shared" si="815"/>
        <v>5927.4</v>
      </c>
      <c r="AC548" s="18">
        <f t="shared" si="816"/>
        <v>5876.2</v>
      </c>
      <c r="AD548" s="18">
        <f t="shared" si="817"/>
        <v>363.3</v>
      </c>
      <c r="AE548" s="18">
        <f t="shared" si="856"/>
        <v>0</v>
      </c>
      <c r="AF548" s="31"/>
      <c r="AG548" s="22"/>
      <c r="AH548" s="2"/>
    </row>
    <row r="549" spans="1:34" x14ac:dyDescent="0.25">
      <c r="A549" s="36" t="s">
        <v>147</v>
      </c>
      <c r="B549" s="32">
        <v>610</v>
      </c>
      <c r="C549" s="36" t="s">
        <v>28</v>
      </c>
      <c r="D549" s="36" t="s">
        <v>112</v>
      </c>
      <c r="E549" s="14" t="s">
        <v>558</v>
      </c>
      <c r="F549" s="18">
        <v>2613.1999999999998</v>
      </c>
      <c r="G549" s="18">
        <v>4506.8999999999996</v>
      </c>
      <c r="H549" s="18">
        <v>0</v>
      </c>
      <c r="I549" s="18"/>
      <c r="J549" s="18"/>
      <c r="K549" s="18"/>
      <c r="L549" s="18">
        <f t="shared" ref="L549:L612" si="858">F549+I549</f>
        <v>2613.1999999999998</v>
      </c>
      <c r="M549" s="18">
        <f t="shared" ref="M549:M612" si="859">G549+J549</f>
        <v>4506.8999999999996</v>
      </c>
      <c r="N549" s="18">
        <f t="shared" ref="N549:N612" si="860">H549+K549</f>
        <v>0</v>
      </c>
      <c r="O549" s="18"/>
      <c r="P549" s="18"/>
      <c r="Q549" s="18"/>
      <c r="R549" s="18">
        <f t="shared" si="827"/>
        <v>2613.1999999999998</v>
      </c>
      <c r="S549" s="18">
        <f t="shared" si="828"/>
        <v>4506.8999999999996</v>
      </c>
      <c r="T549" s="18">
        <f t="shared" si="829"/>
        <v>0</v>
      </c>
      <c r="U549" s="18"/>
      <c r="V549" s="18">
        <f t="shared" si="831"/>
        <v>2613.1999999999998</v>
      </c>
      <c r="W549" s="18">
        <f t="shared" si="832"/>
        <v>4506.8999999999996</v>
      </c>
      <c r="X549" s="18">
        <f t="shared" si="833"/>
        <v>0</v>
      </c>
      <c r="Y549" s="18"/>
      <c r="Z549" s="18"/>
      <c r="AA549" s="18"/>
      <c r="AB549" s="18">
        <f t="shared" si="815"/>
        <v>2613.1999999999998</v>
      </c>
      <c r="AC549" s="18">
        <f t="shared" si="816"/>
        <v>4506.8999999999996</v>
      </c>
      <c r="AD549" s="18">
        <f t="shared" si="817"/>
        <v>0</v>
      </c>
      <c r="AE549" s="18"/>
      <c r="AF549" s="31"/>
      <c r="AG549" s="22"/>
      <c r="AH549" s="2"/>
    </row>
    <row r="550" spans="1:34" x14ac:dyDescent="0.25">
      <c r="A550" s="36" t="s">
        <v>147</v>
      </c>
      <c r="B550" s="32">
        <v>610</v>
      </c>
      <c r="C550" s="36" t="s">
        <v>24</v>
      </c>
      <c r="D550" s="36" t="s">
        <v>5</v>
      </c>
      <c r="E550" s="14" t="s">
        <v>563</v>
      </c>
      <c r="F550" s="18">
        <v>1830.3</v>
      </c>
      <c r="G550" s="18">
        <v>1369.3</v>
      </c>
      <c r="H550" s="18">
        <v>363.3</v>
      </c>
      <c r="I550" s="18"/>
      <c r="J550" s="18"/>
      <c r="K550" s="18"/>
      <c r="L550" s="18">
        <f t="shared" si="858"/>
        <v>1830.3</v>
      </c>
      <c r="M550" s="18">
        <f t="shared" si="859"/>
        <v>1369.3</v>
      </c>
      <c r="N550" s="18">
        <f t="shared" si="860"/>
        <v>363.3</v>
      </c>
      <c r="O550" s="18"/>
      <c r="P550" s="18"/>
      <c r="Q550" s="18"/>
      <c r="R550" s="18">
        <f t="shared" si="827"/>
        <v>1830.3</v>
      </c>
      <c r="S550" s="18">
        <f t="shared" si="828"/>
        <v>1369.3</v>
      </c>
      <c r="T550" s="18">
        <f t="shared" si="829"/>
        <v>363.3</v>
      </c>
      <c r="U550" s="18"/>
      <c r="V550" s="18">
        <f t="shared" si="831"/>
        <v>1830.3</v>
      </c>
      <c r="W550" s="18">
        <f t="shared" si="832"/>
        <v>1369.3</v>
      </c>
      <c r="X550" s="18">
        <f t="shared" si="833"/>
        <v>363.3</v>
      </c>
      <c r="Y550" s="18"/>
      <c r="Z550" s="18"/>
      <c r="AA550" s="18"/>
      <c r="AB550" s="18">
        <f t="shared" si="815"/>
        <v>1830.3</v>
      </c>
      <c r="AC550" s="18">
        <f t="shared" si="816"/>
        <v>1369.3</v>
      </c>
      <c r="AD550" s="18">
        <f t="shared" si="817"/>
        <v>363.3</v>
      </c>
      <c r="AE550" s="18"/>
      <c r="AF550" s="31"/>
      <c r="AG550" s="22"/>
      <c r="AH550" s="2"/>
    </row>
    <row r="551" spans="1:34" x14ac:dyDescent="0.25">
      <c r="A551" s="36" t="s">
        <v>147</v>
      </c>
      <c r="B551" s="32">
        <v>610</v>
      </c>
      <c r="C551" s="36" t="s">
        <v>105</v>
      </c>
      <c r="D551" s="36" t="s">
        <v>5</v>
      </c>
      <c r="E551" s="14" t="s">
        <v>570</v>
      </c>
      <c r="F551" s="18">
        <v>1483.9</v>
      </c>
      <c r="G551" s="18">
        <v>0</v>
      </c>
      <c r="H551" s="18">
        <v>0</v>
      </c>
      <c r="I551" s="18"/>
      <c r="J551" s="18"/>
      <c r="K551" s="18"/>
      <c r="L551" s="18">
        <f t="shared" si="858"/>
        <v>1483.9</v>
      </c>
      <c r="M551" s="18">
        <f t="shared" si="859"/>
        <v>0</v>
      </c>
      <c r="N551" s="18">
        <f t="shared" si="860"/>
        <v>0</v>
      </c>
      <c r="O551" s="18"/>
      <c r="P551" s="18"/>
      <c r="Q551" s="18"/>
      <c r="R551" s="18">
        <f t="shared" si="827"/>
        <v>1483.9</v>
      </c>
      <c r="S551" s="18">
        <f t="shared" si="828"/>
        <v>0</v>
      </c>
      <c r="T551" s="18">
        <f t="shared" si="829"/>
        <v>0</v>
      </c>
      <c r="U551" s="18"/>
      <c r="V551" s="18">
        <f t="shared" si="831"/>
        <v>1483.9</v>
      </c>
      <c r="W551" s="18">
        <f t="shared" si="832"/>
        <v>0</v>
      </c>
      <c r="X551" s="18">
        <f t="shared" si="833"/>
        <v>0</v>
      </c>
      <c r="Y551" s="18"/>
      <c r="Z551" s="18"/>
      <c r="AA551" s="18"/>
      <c r="AB551" s="18">
        <f t="shared" si="815"/>
        <v>1483.9</v>
      </c>
      <c r="AC551" s="18">
        <f t="shared" si="816"/>
        <v>0</v>
      </c>
      <c r="AD551" s="18">
        <f t="shared" si="817"/>
        <v>0</v>
      </c>
      <c r="AE551" s="18"/>
      <c r="AF551" s="31"/>
      <c r="AG551" s="22"/>
      <c r="AH551" s="2"/>
    </row>
    <row r="552" spans="1:34" x14ac:dyDescent="0.25">
      <c r="A552" s="36" t="s">
        <v>147</v>
      </c>
      <c r="B552" s="32">
        <v>620</v>
      </c>
      <c r="C552" s="36"/>
      <c r="D552" s="36"/>
      <c r="E552" s="14" t="s">
        <v>596</v>
      </c>
      <c r="F552" s="18">
        <f t="shared" ref="F552:K552" si="861">F553+F554+F555+F556</f>
        <v>12416.7</v>
      </c>
      <c r="G552" s="18">
        <f t="shared" si="861"/>
        <v>14923</v>
      </c>
      <c r="H552" s="18">
        <f t="shared" si="861"/>
        <v>24515.9</v>
      </c>
      <c r="I552" s="18">
        <f t="shared" si="861"/>
        <v>0</v>
      </c>
      <c r="J552" s="18">
        <f t="shared" si="861"/>
        <v>0</v>
      </c>
      <c r="K552" s="18">
        <f t="shared" si="861"/>
        <v>0</v>
      </c>
      <c r="L552" s="18">
        <f t="shared" si="858"/>
        <v>12416.7</v>
      </c>
      <c r="M552" s="18">
        <f t="shared" si="859"/>
        <v>14923</v>
      </c>
      <c r="N552" s="18">
        <f t="shared" si="860"/>
        <v>24515.9</v>
      </c>
      <c r="O552" s="18">
        <f t="shared" ref="O552:Q552" si="862">O553+O554+O555+O556</f>
        <v>0</v>
      </c>
      <c r="P552" s="18">
        <f t="shared" si="862"/>
        <v>0</v>
      </c>
      <c r="Q552" s="18">
        <f t="shared" si="862"/>
        <v>0</v>
      </c>
      <c r="R552" s="18">
        <f t="shared" si="827"/>
        <v>12416.7</v>
      </c>
      <c r="S552" s="18">
        <f t="shared" si="828"/>
        <v>14923</v>
      </c>
      <c r="T552" s="18">
        <f t="shared" si="829"/>
        <v>24515.9</v>
      </c>
      <c r="U552" s="18">
        <f t="shared" ref="U552:AE552" si="863">U553+U554+U555+U556</f>
        <v>0</v>
      </c>
      <c r="V552" s="18">
        <f t="shared" si="831"/>
        <v>12416.7</v>
      </c>
      <c r="W552" s="18">
        <f t="shared" si="832"/>
        <v>14923</v>
      </c>
      <c r="X552" s="18">
        <f t="shared" si="833"/>
        <v>24515.9</v>
      </c>
      <c r="Y552" s="18">
        <f t="shared" ref="Y552:AA552" si="864">Y553+Y554+Y555+Y556</f>
        <v>0</v>
      </c>
      <c r="Z552" s="18">
        <f t="shared" si="864"/>
        <v>0</v>
      </c>
      <c r="AA552" s="18">
        <f t="shared" si="864"/>
        <v>0</v>
      </c>
      <c r="AB552" s="18">
        <f t="shared" si="815"/>
        <v>12416.7</v>
      </c>
      <c r="AC552" s="18">
        <f t="shared" si="816"/>
        <v>14923</v>
      </c>
      <c r="AD552" s="18">
        <f t="shared" si="817"/>
        <v>24515.9</v>
      </c>
      <c r="AE552" s="18">
        <f t="shared" si="863"/>
        <v>0</v>
      </c>
      <c r="AF552" s="31"/>
      <c r="AG552" s="22"/>
      <c r="AH552" s="2"/>
    </row>
    <row r="553" spans="1:34" x14ac:dyDescent="0.25">
      <c r="A553" s="36" t="s">
        <v>147</v>
      </c>
      <c r="B553" s="32">
        <v>620</v>
      </c>
      <c r="C553" s="36" t="s">
        <v>28</v>
      </c>
      <c r="D553" s="36" t="s">
        <v>112</v>
      </c>
      <c r="E553" s="14" t="s">
        <v>558</v>
      </c>
      <c r="F553" s="18">
        <v>10790.1</v>
      </c>
      <c r="G553" s="18">
        <v>12298.9</v>
      </c>
      <c r="H553" s="18">
        <v>13112.5</v>
      </c>
      <c r="I553" s="18"/>
      <c r="J553" s="18"/>
      <c r="K553" s="18"/>
      <c r="L553" s="18">
        <f t="shared" si="858"/>
        <v>10790.1</v>
      </c>
      <c r="M553" s="18">
        <f t="shared" si="859"/>
        <v>12298.9</v>
      </c>
      <c r="N553" s="18">
        <f t="shared" si="860"/>
        <v>13112.5</v>
      </c>
      <c r="O553" s="18"/>
      <c r="P553" s="18"/>
      <c r="Q553" s="18"/>
      <c r="R553" s="18">
        <f t="shared" si="827"/>
        <v>10790.1</v>
      </c>
      <c r="S553" s="18">
        <f t="shared" si="828"/>
        <v>12298.9</v>
      </c>
      <c r="T553" s="18">
        <f t="shared" si="829"/>
        <v>13112.5</v>
      </c>
      <c r="U553" s="18"/>
      <c r="V553" s="18">
        <f t="shared" si="831"/>
        <v>10790.1</v>
      </c>
      <c r="W553" s="18">
        <f t="shared" si="832"/>
        <v>12298.9</v>
      </c>
      <c r="X553" s="18">
        <f t="shared" si="833"/>
        <v>13112.5</v>
      </c>
      <c r="Y553" s="18"/>
      <c r="Z553" s="18"/>
      <c r="AA553" s="18"/>
      <c r="AB553" s="18">
        <f t="shared" si="815"/>
        <v>10790.1</v>
      </c>
      <c r="AC553" s="18">
        <f t="shared" si="816"/>
        <v>12298.9</v>
      </c>
      <c r="AD553" s="18">
        <f t="shared" si="817"/>
        <v>13112.5</v>
      </c>
      <c r="AE553" s="18"/>
      <c r="AF553" s="31"/>
      <c r="AG553" s="22"/>
      <c r="AH553" s="2"/>
    </row>
    <row r="554" spans="1:34" x14ac:dyDescent="0.25">
      <c r="A554" s="36" t="s">
        <v>147</v>
      </c>
      <c r="B554" s="32">
        <v>620</v>
      </c>
      <c r="C554" s="36" t="s">
        <v>28</v>
      </c>
      <c r="D554" s="36" t="s">
        <v>20</v>
      </c>
      <c r="E554" s="14" t="s">
        <v>559</v>
      </c>
      <c r="F554" s="18">
        <v>0</v>
      </c>
      <c r="G554" s="18">
        <v>0</v>
      </c>
      <c r="H554" s="18">
        <v>4730.8999999999996</v>
      </c>
      <c r="I554" s="18"/>
      <c r="J554" s="18"/>
      <c r="K554" s="18"/>
      <c r="L554" s="18">
        <f t="shared" si="858"/>
        <v>0</v>
      </c>
      <c r="M554" s="18">
        <f t="shared" si="859"/>
        <v>0</v>
      </c>
      <c r="N554" s="18">
        <f t="shared" si="860"/>
        <v>4730.8999999999996</v>
      </c>
      <c r="O554" s="18"/>
      <c r="P554" s="18"/>
      <c r="Q554" s="18"/>
      <c r="R554" s="18">
        <f t="shared" si="827"/>
        <v>0</v>
      </c>
      <c r="S554" s="18">
        <f t="shared" si="828"/>
        <v>0</v>
      </c>
      <c r="T554" s="18">
        <f t="shared" si="829"/>
        <v>4730.8999999999996</v>
      </c>
      <c r="U554" s="18"/>
      <c r="V554" s="18">
        <f t="shared" si="831"/>
        <v>0</v>
      </c>
      <c r="W554" s="18">
        <f t="shared" si="832"/>
        <v>0</v>
      </c>
      <c r="X554" s="18">
        <f t="shared" si="833"/>
        <v>4730.8999999999996</v>
      </c>
      <c r="Y554" s="18"/>
      <c r="Z554" s="18"/>
      <c r="AA554" s="18"/>
      <c r="AB554" s="18">
        <f t="shared" si="815"/>
        <v>0</v>
      </c>
      <c r="AC554" s="18">
        <f t="shared" si="816"/>
        <v>0</v>
      </c>
      <c r="AD554" s="18">
        <f t="shared" si="817"/>
        <v>4730.8999999999996</v>
      </c>
      <c r="AE554" s="18"/>
      <c r="AF554" s="31"/>
      <c r="AG554" s="22"/>
      <c r="AH554" s="2"/>
    </row>
    <row r="555" spans="1:34" x14ac:dyDescent="0.25">
      <c r="A555" s="36" t="s">
        <v>147</v>
      </c>
      <c r="B555" s="32">
        <v>620</v>
      </c>
      <c r="C555" s="36" t="s">
        <v>24</v>
      </c>
      <c r="D555" s="36" t="s">
        <v>5</v>
      </c>
      <c r="E555" s="14" t="s">
        <v>563</v>
      </c>
      <c r="F555" s="18">
        <v>1626.6</v>
      </c>
      <c r="G555" s="18">
        <v>1140.2</v>
      </c>
      <c r="H555" s="18">
        <v>5188.6000000000004</v>
      </c>
      <c r="I555" s="18"/>
      <c r="J555" s="18"/>
      <c r="K555" s="18"/>
      <c r="L555" s="18">
        <f t="shared" si="858"/>
        <v>1626.6</v>
      </c>
      <c r="M555" s="18">
        <f t="shared" si="859"/>
        <v>1140.2</v>
      </c>
      <c r="N555" s="18">
        <f t="shared" si="860"/>
        <v>5188.6000000000004</v>
      </c>
      <c r="O555" s="18"/>
      <c r="P555" s="18"/>
      <c r="Q555" s="18"/>
      <c r="R555" s="18">
        <f t="shared" si="827"/>
        <v>1626.6</v>
      </c>
      <c r="S555" s="18">
        <f t="shared" si="828"/>
        <v>1140.2</v>
      </c>
      <c r="T555" s="18">
        <f t="shared" si="829"/>
        <v>5188.6000000000004</v>
      </c>
      <c r="U555" s="18"/>
      <c r="V555" s="18">
        <f t="shared" si="831"/>
        <v>1626.6</v>
      </c>
      <c r="W555" s="18">
        <f t="shared" si="832"/>
        <v>1140.2</v>
      </c>
      <c r="X555" s="18">
        <f t="shared" si="833"/>
        <v>5188.6000000000004</v>
      </c>
      <c r="Y555" s="18"/>
      <c r="Z555" s="18"/>
      <c r="AA555" s="18"/>
      <c r="AB555" s="18">
        <f t="shared" si="815"/>
        <v>1626.6</v>
      </c>
      <c r="AC555" s="18">
        <f t="shared" si="816"/>
        <v>1140.2</v>
      </c>
      <c r="AD555" s="18">
        <f t="shared" si="817"/>
        <v>5188.6000000000004</v>
      </c>
      <c r="AE555" s="18"/>
      <c r="AF555" s="31"/>
      <c r="AG555" s="22"/>
      <c r="AH555" s="2"/>
    </row>
    <row r="556" spans="1:34" x14ac:dyDescent="0.25">
      <c r="A556" s="36" t="s">
        <v>147</v>
      </c>
      <c r="B556" s="32">
        <v>620</v>
      </c>
      <c r="C556" s="36" t="s">
        <v>105</v>
      </c>
      <c r="D556" s="36" t="s">
        <v>5</v>
      </c>
      <c r="E556" s="14" t="s">
        <v>570</v>
      </c>
      <c r="F556" s="18">
        <v>0</v>
      </c>
      <c r="G556" s="18">
        <v>1483.9</v>
      </c>
      <c r="H556" s="18">
        <v>1483.9</v>
      </c>
      <c r="I556" s="18"/>
      <c r="J556" s="18"/>
      <c r="K556" s="18"/>
      <c r="L556" s="18">
        <f t="shared" si="858"/>
        <v>0</v>
      </c>
      <c r="M556" s="18">
        <f t="shared" si="859"/>
        <v>1483.9</v>
      </c>
      <c r="N556" s="18">
        <f t="shared" si="860"/>
        <v>1483.9</v>
      </c>
      <c r="O556" s="18"/>
      <c r="P556" s="18"/>
      <c r="Q556" s="18"/>
      <c r="R556" s="18">
        <f t="shared" si="827"/>
        <v>0</v>
      </c>
      <c r="S556" s="18">
        <f t="shared" si="828"/>
        <v>1483.9</v>
      </c>
      <c r="T556" s="18">
        <f t="shared" si="829"/>
        <v>1483.9</v>
      </c>
      <c r="U556" s="18"/>
      <c r="V556" s="18">
        <f t="shared" si="831"/>
        <v>0</v>
      </c>
      <c r="W556" s="18">
        <f t="shared" si="832"/>
        <v>1483.9</v>
      </c>
      <c r="X556" s="18">
        <f t="shared" si="833"/>
        <v>1483.9</v>
      </c>
      <c r="Y556" s="18"/>
      <c r="Z556" s="18"/>
      <c r="AA556" s="18"/>
      <c r="AB556" s="18">
        <f t="shared" si="815"/>
        <v>0</v>
      </c>
      <c r="AC556" s="18">
        <f t="shared" si="816"/>
        <v>1483.9</v>
      </c>
      <c r="AD556" s="18">
        <f t="shared" si="817"/>
        <v>1483.9</v>
      </c>
      <c r="AE556" s="18"/>
      <c r="AF556" s="31"/>
      <c r="AG556" s="22"/>
      <c r="AH556" s="2"/>
    </row>
    <row r="557" spans="1:34" x14ac:dyDescent="0.25">
      <c r="A557" s="36" t="s">
        <v>148</v>
      </c>
      <c r="B557" s="32"/>
      <c r="C557" s="36"/>
      <c r="D557" s="36"/>
      <c r="E557" s="14" t="s">
        <v>686</v>
      </c>
      <c r="F557" s="18">
        <f t="shared" ref="F557:K559" si="865">F558</f>
        <v>1340.7</v>
      </c>
      <c r="G557" s="18">
        <f t="shared" si="865"/>
        <v>1340.7</v>
      </c>
      <c r="H557" s="18">
        <f t="shared" si="865"/>
        <v>1340.7</v>
      </c>
      <c r="I557" s="18">
        <f t="shared" si="865"/>
        <v>0</v>
      </c>
      <c r="J557" s="18">
        <f t="shared" si="865"/>
        <v>0</v>
      </c>
      <c r="K557" s="18">
        <f t="shared" si="865"/>
        <v>0</v>
      </c>
      <c r="L557" s="18">
        <f t="shared" si="858"/>
        <v>1340.7</v>
      </c>
      <c r="M557" s="18">
        <f t="shared" si="859"/>
        <v>1340.7</v>
      </c>
      <c r="N557" s="18">
        <f t="shared" si="860"/>
        <v>1340.7</v>
      </c>
      <c r="O557" s="18">
        <f t="shared" ref="O557:Q559" si="866">O558</f>
        <v>0</v>
      </c>
      <c r="P557" s="18">
        <f t="shared" si="866"/>
        <v>0</v>
      </c>
      <c r="Q557" s="18">
        <f t="shared" si="866"/>
        <v>0</v>
      </c>
      <c r="R557" s="18">
        <f t="shared" si="827"/>
        <v>1340.7</v>
      </c>
      <c r="S557" s="18">
        <f t="shared" si="828"/>
        <v>1340.7</v>
      </c>
      <c r="T557" s="18">
        <f t="shared" si="829"/>
        <v>1340.7</v>
      </c>
      <c r="U557" s="18">
        <f t="shared" ref="U557:AE559" si="867">U558</f>
        <v>0</v>
      </c>
      <c r="V557" s="18">
        <f t="shared" si="831"/>
        <v>1340.7</v>
      </c>
      <c r="W557" s="18">
        <f t="shared" si="832"/>
        <v>1340.7</v>
      </c>
      <c r="X557" s="18">
        <f t="shared" si="833"/>
        <v>1340.7</v>
      </c>
      <c r="Y557" s="18">
        <f t="shared" si="867"/>
        <v>0</v>
      </c>
      <c r="Z557" s="18">
        <f t="shared" si="867"/>
        <v>0</v>
      </c>
      <c r="AA557" s="18">
        <f t="shared" si="867"/>
        <v>0</v>
      </c>
      <c r="AB557" s="18">
        <f t="shared" si="815"/>
        <v>1340.7</v>
      </c>
      <c r="AC557" s="18">
        <f t="shared" si="816"/>
        <v>1340.7</v>
      </c>
      <c r="AD557" s="18">
        <f t="shared" si="817"/>
        <v>1340.7</v>
      </c>
      <c r="AE557" s="18">
        <f t="shared" si="867"/>
        <v>0</v>
      </c>
      <c r="AF557" s="31"/>
      <c r="AG557" s="22"/>
      <c r="AH557" s="2"/>
    </row>
    <row r="558" spans="1:34" ht="47.25" x14ac:dyDescent="0.25">
      <c r="A558" s="36" t="s">
        <v>148</v>
      </c>
      <c r="B558" s="32">
        <v>200</v>
      </c>
      <c r="C558" s="36"/>
      <c r="D558" s="36"/>
      <c r="E558" s="14" t="s">
        <v>578</v>
      </c>
      <c r="F558" s="18">
        <f t="shared" si="865"/>
        <v>1340.7</v>
      </c>
      <c r="G558" s="18">
        <f t="shared" si="865"/>
        <v>1340.7</v>
      </c>
      <c r="H558" s="18">
        <f t="shared" si="865"/>
        <v>1340.7</v>
      </c>
      <c r="I558" s="18">
        <f t="shared" si="865"/>
        <v>0</v>
      </c>
      <c r="J558" s="18">
        <f t="shared" si="865"/>
        <v>0</v>
      </c>
      <c r="K558" s="18">
        <f t="shared" si="865"/>
        <v>0</v>
      </c>
      <c r="L558" s="18">
        <f t="shared" si="858"/>
        <v>1340.7</v>
      </c>
      <c r="M558" s="18">
        <f t="shared" si="859"/>
        <v>1340.7</v>
      </c>
      <c r="N558" s="18">
        <f t="shared" si="860"/>
        <v>1340.7</v>
      </c>
      <c r="O558" s="18">
        <f t="shared" si="866"/>
        <v>0</v>
      </c>
      <c r="P558" s="18">
        <f t="shared" si="866"/>
        <v>0</v>
      </c>
      <c r="Q558" s="18">
        <f t="shared" si="866"/>
        <v>0</v>
      </c>
      <c r="R558" s="18">
        <f t="shared" si="827"/>
        <v>1340.7</v>
      </c>
      <c r="S558" s="18">
        <f t="shared" si="828"/>
        <v>1340.7</v>
      </c>
      <c r="T558" s="18">
        <f t="shared" si="829"/>
        <v>1340.7</v>
      </c>
      <c r="U558" s="18">
        <f t="shared" si="867"/>
        <v>0</v>
      </c>
      <c r="V558" s="18">
        <f t="shared" si="831"/>
        <v>1340.7</v>
      </c>
      <c r="W558" s="18">
        <f t="shared" si="832"/>
        <v>1340.7</v>
      </c>
      <c r="X558" s="18">
        <f t="shared" si="833"/>
        <v>1340.7</v>
      </c>
      <c r="Y558" s="18">
        <f t="shared" si="867"/>
        <v>0</v>
      </c>
      <c r="Z558" s="18">
        <f t="shared" si="867"/>
        <v>0</v>
      </c>
      <c r="AA558" s="18">
        <f t="shared" si="867"/>
        <v>0</v>
      </c>
      <c r="AB558" s="18">
        <f t="shared" si="815"/>
        <v>1340.7</v>
      </c>
      <c r="AC558" s="18">
        <f t="shared" si="816"/>
        <v>1340.7</v>
      </c>
      <c r="AD558" s="18">
        <f t="shared" si="817"/>
        <v>1340.7</v>
      </c>
      <c r="AE558" s="18">
        <f t="shared" si="867"/>
        <v>0</v>
      </c>
      <c r="AF558" s="31"/>
      <c r="AG558" s="22"/>
      <c r="AH558" s="2"/>
    </row>
    <row r="559" spans="1:34" ht="47.25" x14ac:dyDescent="0.25">
      <c r="A559" s="36" t="s">
        <v>148</v>
      </c>
      <c r="B559" s="32">
        <v>240</v>
      </c>
      <c r="C559" s="36"/>
      <c r="D559" s="36"/>
      <c r="E559" s="14" t="s">
        <v>586</v>
      </c>
      <c r="F559" s="18">
        <f t="shared" si="865"/>
        <v>1340.7</v>
      </c>
      <c r="G559" s="18">
        <f t="shared" si="865"/>
        <v>1340.7</v>
      </c>
      <c r="H559" s="18">
        <f t="shared" si="865"/>
        <v>1340.7</v>
      </c>
      <c r="I559" s="18">
        <f t="shared" si="865"/>
        <v>0</v>
      </c>
      <c r="J559" s="18">
        <f t="shared" si="865"/>
        <v>0</v>
      </c>
      <c r="K559" s="18">
        <f t="shared" si="865"/>
        <v>0</v>
      </c>
      <c r="L559" s="18">
        <f t="shared" si="858"/>
        <v>1340.7</v>
      </c>
      <c r="M559" s="18">
        <f t="shared" si="859"/>
        <v>1340.7</v>
      </c>
      <c r="N559" s="18">
        <f t="shared" si="860"/>
        <v>1340.7</v>
      </c>
      <c r="O559" s="18">
        <f t="shared" si="866"/>
        <v>0</v>
      </c>
      <c r="P559" s="18">
        <f t="shared" si="866"/>
        <v>0</v>
      </c>
      <c r="Q559" s="18">
        <f t="shared" si="866"/>
        <v>0</v>
      </c>
      <c r="R559" s="18">
        <f t="shared" si="827"/>
        <v>1340.7</v>
      </c>
      <c r="S559" s="18">
        <f t="shared" si="828"/>
        <v>1340.7</v>
      </c>
      <c r="T559" s="18">
        <f t="shared" si="829"/>
        <v>1340.7</v>
      </c>
      <c r="U559" s="18">
        <f t="shared" si="867"/>
        <v>0</v>
      </c>
      <c r="V559" s="18">
        <f t="shared" si="831"/>
        <v>1340.7</v>
      </c>
      <c r="W559" s="18">
        <f t="shared" si="832"/>
        <v>1340.7</v>
      </c>
      <c r="X559" s="18">
        <f t="shared" si="833"/>
        <v>1340.7</v>
      </c>
      <c r="Y559" s="18">
        <f t="shared" si="867"/>
        <v>0</v>
      </c>
      <c r="Z559" s="18">
        <f t="shared" si="867"/>
        <v>0</v>
      </c>
      <c r="AA559" s="18">
        <f t="shared" si="867"/>
        <v>0</v>
      </c>
      <c r="AB559" s="18">
        <f t="shared" si="815"/>
        <v>1340.7</v>
      </c>
      <c r="AC559" s="18">
        <f t="shared" si="816"/>
        <v>1340.7</v>
      </c>
      <c r="AD559" s="18">
        <f t="shared" si="817"/>
        <v>1340.7</v>
      </c>
      <c r="AE559" s="18">
        <f t="shared" si="867"/>
        <v>0</v>
      </c>
      <c r="AF559" s="31"/>
      <c r="AG559" s="22"/>
      <c r="AH559" s="2"/>
    </row>
    <row r="560" spans="1:34" ht="31.5" x14ac:dyDescent="0.25">
      <c r="A560" s="36" t="s">
        <v>148</v>
      </c>
      <c r="B560" s="32">
        <v>240</v>
      </c>
      <c r="C560" s="36" t="s">
        <v>61</v>
      </c>
      <c r="D560" s="36" t="s">
        <v>142</v>
      </c>
      <c r="E560" s="14" t="s">
        <v>569</v>
      </c>
      <c r="F560" s="18">
        <v>1340.7</v>
      </c>
      <c r="G560" s="18">
        <v>1340.7</v>
      </c>
      <c r="H560" s="18">
        <v>1340.7</v>
      </c>
      <c r="I560" s="18"/>
      <c r="J560" s="18"/>
      <c r="K560" s="18"/>
      <c r="L560" s="18">
        <f t="shared" si="858"/>
        <v>1340.7</v>
      </c>
      <c r="M560" s="18">
        <f t="shared" si="859"/>
        <v>1340.7</v>
      </c>
      <c r="N560" s="18">
        <f t="shared" si="860"/>
        <v>1340.7</v>
      </c>
      <c r="O560" s="18"/>
      <c r="P560" s="18"/>
      <c r="Q560" s="18"/>
      <c r="R560" s="18">
        <f t="shared" si="827"/>
        <v>1340.7</v>
      </c>
      <c r="S560" s="18">
        <f t="shared" si="828"/>
        <v>1340.7</v>
      </c>
      <c r="T560" s="18">
        <f t="shared" si="829"/>
        <v>1340.7</v>
      </c>
      <c r="U560" s="18"/>
      <c r="V560" s="18">
        <f t="shared" si="831"/>
        <v>1340.7</v>
      </c>
      <c r="W560" s="18">
        <f t="shared" si="832"/>
        <v>1340.7</v>
      </c>
      <c r="X560" s="18">
        <f t="shared" si="833"/>
        <v>1340.7</v>
      </c>
      <c r="Y560" s="18"/>
      <c r="Z560" s="18"/>
      <c r="AA560" s="18"/>
      <c r="AB560" s="18">
        <f t="shared" si="815"/>
        <v>1340.7</v>
      </c>
      <c r="AC560" s="18">
        <f t="shared" si="816"/>
        <v>1340.7</v>
      </c>
      <c r="AD560" s="18">
        <f t="shared" si="817"/>
        <v>1340.7</v>
      </c>
      <c r="AE560" s="18"/>
      <c r="AF560" s="31"/>
      <c r="AG560" s="22"/>
      <c r="AH560" s="2"/>
    </row>
    <row r="561" spans="1:34" s="10" customFormat="1" ht="31.5" x14ac:dyDescent="0.25">
      <c r="A561" s="9" t="s">
        <v>153</v>
      </c>
      <c r="B561" s="16"/>
      <c r="C561" s="9"/>
      <c r="D561" s="9"/>
      <c r="E561" s="15" t="s">
        <v>1086</v>
      </c>
      <c r="F561" s="17">
        <f>F562+F570+F575</f>
        <v>33578.400000000001</v>
      </c>
      <c r="G561" s="17">
        <f>G562+G570+G575</f>
        <v>33578.400000000001</v>
      </c>
      <c r="H561" s="17">
        <f>H562+H570+H575</f>
        <v>33578.400000000001</v>
      </c>
      <c r="I561" s="17">
        <f t="shared" ref="I561:K561" si="868">I562+I570+I575</f>
        <v>0</v>
      </c>
      <c r="J561" s="17">
        <f t="shared" si="868"/>
        <v>0</v>
      </c>
      <c r="K561" s="17">
        <f t="shared" si="868"/>
        <v>0</v>
      </c>
      <c r="L561" s="17">
        <f t="shared" si="858"/>
        <v>33578.400000000001</v>
      </c>
      <c r="M561" s="17">
        <f t="shared" si="859"/>
        <v>33578.400000000001</v>
      </c>
      <c r="N561" s="17">
        <f t="shared" si="860"/>
        <v>33578.400000000001</v>
      </c>
      <c r="O561" s="17">
        <f t="shared" ref="O561:Q561" si="869">O562+O570+O575</f>
        <v>0</v>
      </c>
      <c r="P561" s="17">
        <f t="shared" si="869"/>
        <v>0</v>
      </c>
      <c r="Q561" s="17">
        <f t="shared" si="869"/>
        <v>0</v>
      </c>
      <c r="R561" s="17">
        <f t="shared" si="827"/>
        <v>33578.400000000001</v>
      </c>
      <c r="S561" s="17">
        <f t="shared" si="828"/>
        <v>33578.400000000001</v>
      </c>
      <c r="T561" s="17">
        <f t="shared" si="829"/>
        <v>33578.400000000001</v>
      </c>
      <c r="U561" s="17">
        <f>U562+U570+U575</f>
        <v>0</v>
      </c>
      <c r="V561" s="17">
        <f t="shared" si="831"/>
        <v>33578.400000000001</v>
      </c>
      <c r="W561" s="17">
        <f t="shared" si="832"/>
        <v>33578.400000000001</v>
      </c>
      <c r="X561" s="17">
        <f t="shared" si="833"/>
        <v>33578.400000000001</v>
      </c>
      <c r="Y561" s="17">
        <f t="shared" ref="Y561:AA561" si="870">Y562+Y570+Y575</f>
        <v>0</v>
      </c>
      <c r="Z561" s="17">
        <f t="shared" si="870"/>
        <v>0</v>
      </c>
      <c r="AA561" s="17">
        <f t="shared" si="870"/>
        <v>0</v>
      </c>
      <c r="AB561" s="17">
        <f t="shared" si="815"/>
        <v>33578.400000000001</v>
      </c>
      <c r="AC561" s="17">
        <f t="shared" si="816"/>
        <v>33578.400000000001</v>
      </c>
      <c r="AD561" s="17">
        <f t="shared" si="817"/>
        <v>33578.400000000001</v>
      </c>
      <c r="AE561" s="17">
        <f>AE562+AE570+AE575</f>
        <v>0</v>
      </c>
      <c r="AF561" s="30"/>
      <c r="AG561" s="25"/>
    </row>
    <row r="562" spans="1:34" ht="63" x14ac:dyDescent="0.25">
      <c r="A562" s="36" t="s">
        <v>154</v>
      </c>
      <c r="B562" s="32"/>
      <c r="C562" s="36"/>
      <c r="D562" s="36"/>
      <c r="E562" s="14" t="s">
        <v>937</v>
      </c>
      <c r="F562" s="18">
        <f t="shared" ref="F562:K562" si="871">F563</f>
        <v>31510.600000000002</v>
      </c>
      <c r="G562" s="18">
        <f t="shared" si="871"/>
        <v>31510.600000000002</v>
      </c>
      <c r="H562" s="18">
        <f t="shared" si="871"/>
        <v>31510.600000000002</v>
      </c>
      <c r="I562" s="18">
        <f t="shared" si="871"/>
        <v>0</v>
      </c>
      <c r="J562" s="18">
        <f t="shared" si="871"/>
        <v>0</v>
      </c>
      <c r="K562" s="18">
        <f t="shared" si="871"/>
        <v>0</v>
      </c>
      <c r="L562" s="18">
        <f t="shared" si="858"/>
        <v>31510.600000000002</v>
      </c>
      <c r="M562" s="18">
        <f t="shared" si="859"/>
        <v>31510.600000000002</v>
      </c>
      <c r="N562" s="18">
        <f t="shared" si="860"/>
        <v>31510.600000000002</v>
      </c>
      <c r="O562" s="18">
        <f t="shared" ref="O562:Q562" si="872">O563</f>
        <v>0</v>
      </c>
      <c r="P562" s="18">
        <f t="shared" si="872"/>
        <v>0</v>
      </c>
      <c r="Q562" s="18">
        <f t="shared" si="872"/>
        <v>0</v>
      </c>
      <c r="R562" s="18">
        <f t="shared" si="827"/>
        <v>31510.600000000002</v>
      </c>
      <c r="S562" s="18">
        <f t="shared" si="828"/>
        <v>31510.600000000002</v>
      </c>
      <c r="T562" s="18">
        <f t="shared" si="829"/>
        <v>31510.600000000002</v>
      </c>
      <c r="U562" s="18">
        <f t="shared" ref="U562:AE562" si="873">U563</f>
        <v>0</v>
      </c>
      <c r="V562" s="18">
        <f t="shared" si="831"/>
        <v>31510.600000000002</v>
      </c>
      <c r="W562" s="18">
        <f t="shared" si="832"/>
        <v>31510.600000000002</v>
      </c>
      <c r="X562" s="18">
        <f t="shared" si="833"/>
        <v>31510.600000000002</v>
      </c>
      <c r="Y562" s="18">
        <f t="shared" si="873"/>
        <v>0</v>
      </c>
      <c r="Z562" s="18">
        <f t="shared" si="873"/>
        <v>0</v>
      </c>
      <c r="AA562" s="18">
        <f t="shared" si="873"/>
        <v>0</v>
      </c>
      <c r="AB562" s="18">
        <f t="shared" si="815"/>
        <v>31510.600000000002</v>
      </c>
      <c r="AC562" s="18">
        <f t="shared" si="816"/>
        <v>31510.600000000002</v>
      </c>
      <c r="AD562" s="18">
        <f t="shared" si="817"/>
        <v>31510.600000000002</v>
      </c>
      <c r="AE562" s="18">
        <f t="shared" si="873"/>
        <v>0</v>
      </c>
      <c r="AF562" s="31"/>
      <c r="AG562" s="22"/>
      <c r="AH562" s="2"/>
    </row>
    <row r="563" spans="1:34" ht="47.25" x14ac:dyDescent="0.25">
      <c r="A563" s="36" t="s">
        <v>152</v>
      </c>
      <c r="B563" s="32"/>
      <c r="C563" s="36"/>
      <c r="D563" s="36"/>
      <c r="E563" s="14" t="s">
        <v>687</v>
      </c>
      <c r="F563" s="18">
        <f t="shared" ref="F563:K563" si="874">F564+F567</f>
        <v>31510.600000000002</v>
      </c>
      <c r="G563" s="18">
        <f t="shared" si="874"/>
        <v>31510.600000000002</v>
      </c>
      <c r="H563" s="18">
        <f t="shared" si="874"/>
        <v>31510.600000000002</v>
      </c>
      <c r="I563" s="18">
        <f t="shared" si="874"/>
        <v>0</v>
      </c>
      <c r="J563" s="18">
        <f t="shared" si="874"/>
        <v>0</v>
      </c>
      <c r="K563" s="18">
        <f t="shared" si="874"/>
        <v>0</v>
      </c>
      <c r="L563" s="18">
        <f t="shared" si="858"/>
        <v>31510.600000000002</v>
      </c>
      <c r="M563" s="18">
        <f t="shared" si="859"/>
        <v>31510.600000000002</v>
      </c>
      <c r="N563" s="18">
        <f t="shared" si="860"/>
        <v>31510.600000000002</v>
      </c>
      <c r="O563" s="18">
        <f t="shared" ref="O563:Q563" si="875">O564+O567</f>
        <v>0</v>
      </c>
      <c r="P563" s="18">
        <f t="shared" si="875"/>
        <v>0</v>
      </c>
      <c r="Q563" s="18">
        <f t="shared" si="875"/>
        <v>0</v>
      </c>
      <c r="R563" s="18">
        <f t="shared" si="827"/>
        <v>31510.600000000002</v>
      </c>
      <c r="S563" s="18">
        <f t="shared" si="828"/>
        <v>31510.600000000002</v>
      </c>
      <c r="T563" s="18">
        <f t="shared" si="829"/>
        <v>31510.600000000002</v>
      </c>
      <c r="U563" s="18">
        <f t="shared" ref="U563:AE563" si="876">U564+U567</f>
        <v>0</v>
      </c>
      <c r="V563" s="18">
        <f t="shared" si="831"/>
        <v>31510.600000000002</v>
      </c>
      <c r="W563" s="18">
        <f t="shared" si="832"/>
        <v>31510.600000000002</v>
      </c>
      <c r="X563" s="18">
        <f t="shared" si="833"/>
        <v>31510.600000000002</v>
      </c>
      <c r="Y563" s="18">
        <f t="shared" ref="Y563:AA563" si="877">Y564+Y567</f>
        <v>0</v>
      </c>
      <c r="Z563" s="18">
        <f t="shared" si="877"/>
        <v>0</v>
      </c>
      <c r="AA563" s="18">
        <f t="shared" si="877"/>
        <v>0</v>
      </c>
      <c r="AB563" s="18">
        <f t="shared" si="815"/>
        <v>31510.600000000002</v>
      </c>
      <c r="AC563" s="18">
        <f t="shared" si="816"/>
        <v>31510.600000000002</v>
      </c>
      <c r="AD563" s="18">
        <f t="shared" si="817"/>
        <v>31510.600000000002</v>
      </c>
      <c r="AE563" s="18">
        <f t="shared" si="876"/>
        <v>0</v>
      </c>
      <c r="AF563" s="31"/>
      <c r="AG563" s="22"/>
      <c r="AH563" s="2"/>
    </row>
    <row r="564" spans="1:34" ht="94.5" x14ac:dyDescent="0.25">
      <c r="A564" s="36" t="s">
        <v>152</v>
      </c>
      <c r="B564" s="32">
        <v>100</v>
      </c>
      <c r="C564" s="36"/>
      <c r="D564" s="36"/>
      <c r="E564" s="14" t="s">
        <v>577</v>
      </c>
      <c r="F564" s="18">
        <f t="shared" ref="F564:K565" si="878">F565</f>
        <v>29343.9</v>
      </c>
      <c r="G564" s="18">
        <f t="shared" si="878"/>
        <v>29343.9</v>
      </c>
      <c r="H564" s="18">
        <f t="shared" si="878"/>
        <v>29343.9</v>
      </c>
      <c r="I564" s="18">
        <f t="shared" si="878"/>
        <v>0</v>
      </c>
      <c r="J564" s="18">
        <f t="shared" si="878"/>
        <v>0</v>
      </c>
      <c r="K564" s="18">
        <f t="shared" si="878"/>
        <v>0</v>
      </c>
      <c r="L564" s="18">
        <f t="shared" si="858"/>
        <v>29343.9</v>
      </c>
      <c r="M564" s="18">
        <f t="shared" si="859"/>
        <v>29343.9</v>
      </c>
      <c r="N564" s="18">
        <f t="shared" si="860"/>
        <v>29343.9</v>
      </c>
      <c r="O564" s="18">
        <f t="shared" ref="O564:Q565" si="879">O565</f>
        <v>0</v>
      </c>
      <c r="P564" s="18">
        <f t="shared" si="879"/>
        <v>0</v>
      </c>
      <c r="Q564" s="18">
        <f t="shared" si="879"/>
        <v>0</v>
      </c>
      <c r="R564" s="18">
        <f t="shared" si="827"/>
        <v>29343.9</v>
      </c>
      <c r="S564" s="18">
        <f t="shared" si="828"/>
        <v>29343.9</v>
      </c>
      <c r="T564" s="18">
        <f t="shared" si="829"/>
        <v>29343.9</v>
      </c>
      <c r="U564" s="18">
        <f t="shared" ref="U564:AE565" si="880">U565</f>
        <v>0</v>
      </c>
      <c r="V564" s="18">
        <f t="shared" si="831"/>
        <v>29343.9</v>
      </c>
      <c r="W564" s="18">
        <f t="shared" si="832"/>
        <v>29343.9</v>
      </c>
      <c r="X564" s="18">
        <f t="shared" si="833"/>
        <v>29343.9</v>
      </c>
      <c r="Y564" s="18">
        <f t="shared" si="880"/>
        <v>0</v>
      </c>
      <c r="Z564" s="18">
        <f t="shared" si="880"/>
        <v>0</v>
      </c>
      <c r="AA564" s="18">
        <f t="shared" si="880"/>
        <v>0</v>
      </c>
      <c r="AB564" s="18">
        <f t="shared" si="815"/>
        <v>29343.9</v>
      </c>
      <c r="AC564" s="18">
        <f t="shared" si="816"/>
        <v>29343.9</v>
      </c>
      <c r="AD564" s="18">
        <f t="shared" si="817"/>
        <v>29343.9</v>
      </c>
      <c r="AE564" s="18">
        <f t="shared" si="880"/>
        <v>0</v>
      </c>
      <c r="AF564" s="31"/>
      <c r="AG564" s="22"/>
      <c r="AH564" s="2"/>
    </row>
    <row r="565" spans="1:34" ht="31.5" x14ac:dyDescent="0.25">
      <c r="A565" s="36" t="s">
        <v>152</v>
      </c>
      <c r="B565" s="32">
        <v>120</v>
      </c>
      <c r="C565" s="36"/>
      <c r="D565" s="36"/>
      <c r="E565" s="14" t="s">
        <v>585</v>
      </c>
      <c r="F565" s="18">
        <f t="shared" si="878"/>
        <v>29343.9</v>
      </c>
      <c r="G565" s="18">
        <f t="shared" si="878"/>
        <v>29343.9</v>
      </c>
      <c r="H565" s="18">
        <f t="shared" si="878"/>
        <v>29343.9</v>
      </c>
      <c r="I565" s="18">
        <f t="shared" si="878"/>
        <v>0</v>
      </c>
      <c r="J565" s="18">
        <f t="shared" si="878"/>
        <v>0</v>
      </c>
      <c r="K565" s="18">
        <f t="shared" si="878"/>
        <v>0</v>
      </c>
      <c r="L565" s="18">
        <f t="shared" si="858"/>
        <v>29343.9</v>
      </c>
      <c r="M565" s="18">
        <f t="shared" si="859"/>
        <v>29343.9</v>
      </c>
      <c r="N565" s="18">
        <f t="shared" si="860"/>
        <v>29343.9</v>
      </c>
      <c r="O565" s="18">
        <f t="shared" si="879"/>
        <v>0</v>
      </c>
      <c r="P565" s="18">
        <f t="shared" si="879"/>
        <v>0</v>
      </c>
      <c r="Q565" s="18">
        <f t="shared" si="879"/>
        <v>0</v>
      </c>
      <c r="R565" s="18">
        <f t="shared" si="827"/>
        <v>29343.9</v>
      </c>
      <c r="S565" s="18">
        <f t="shared" si="828"/>
        <v>29343.9</v>
      </c>
      <c r="T565" s="18">
        <f t="shared" si="829"/>
        <v>29343.9</v>
      </c>
      <c r="U565" s="18">
        <f t="shared" si="880"/>
        <v>0</v>
      </c>
      <c r="V565" s="18">
        <f t="shared" si="831"/>
        <v>29343.9</v>
      </c>
      <c r="W565" s="18">
        <f t="shared" si="832"/>
        <v>29343.9</v>
      </c>
      <c r="X565" s="18">
        <f t="shared" si="833"/>
        <v>29343.9</v>
      </c>
      <c r="Y565" s="18">
        <f t="shared" si="880"/>
        <v>0</v>
      </c>
      <c r="Z565" s="18">
        <f t="shared" si="880"/>
        <v>0</v>
      </c>
      <c r="AA565" s="18">
        <f t="shared" si="880"/>
        <v>0</v>
      </c>
      <c r="AB565" s="18">
        <f t="shared" si="815"/>
        <v>29343.9</v>
      </c>
      <c r="AC565" s="18">
        <f t="shared" si="816"/>
        <v>29343.9</v>
      </c>
      <c r="AD565" s="18">
        <f t="shared" si="817"/>
        <v>29343.9</v>
      </c>
      <c r="AE565" s="18">
        <f t="shared" si="880"/>
        <v>0</v>
      </c>
      <c r="AF565" s="31"/>
      <c r="AG565" s="22"/>
      <c r="AH565" s="2"/>
    </row>
    <row r="566" spans="1:34" ht="78.75" x14ac:dyDescent="0.25">
      <c r="A566" s="36" t="s">
        <v>152</v>
      </c>
      <c r="B566" s="32">
        <v>120</v>
      </c>
      <c r="C566" s="36" t="s">
        <v>5</v>
      </c>
      <c r="D566" s="36" t="s">
        <v>151</v>
      </c>
      <c r="E566" s="14" t="s">
        <v>539</v>
      </c>
      <c r="F566" s="18">
        <v>29343.9</v>
      </c>
      <c r="G566" s="18">
        <v>29343.9</v>
      </c>
      <c r="H566" s="18">
        <v>29343.9</v>
      </c>
      <c r="I566" s="18"/>
      <c r="J566" s="18"/>
      <c r="K566" s="18"/>
      <c r="L566" s="18">
        <f t="shared" si="858"/>
        <v>29343.9</v>
      </c>
      <c r="M566" s="18">
        <f t="shared" si="859"/>
        <v>29343.9</v>
      </c>
      <c r="N566" s="18">
        <f t="shared" si="860"/>
        <v>29343.9</v>
      </c>
      <c r="O566" s="18"/>
      <c r="P566" s="18"/>
      <c r="Q566" s="18"/>
      <c r="R566" s="18">
        <f t="shared" si="827"/>
        <v>29343.9</v>
      </c>
      <c r="S566" s="18">
        <f t="shared" si="828"/>
        <v>29343.9</v>
      </c>
      <c r="T566" s="18">
        <f t="shared" si="829"/>
        <v>29343.9</v>
      </c>
      <c r="U566" s="18"/>
      <c r="V566" s="18">
        <f t="shared" si="831"/>
        <v>29343.9</v>
      </c>
      <c r="W566" s="18">
        <f t="shared" si="832"/>
        <v>29343.9</v>
      </c>
      <c r="X566" s="18">
        <f t="shared" si="833"/>
        <v>29343.9</v>
      </c>
      <c r="Y566" s="18"/>
      <c r="Z566" s="18"/>
      <c r="AA566" s="18"/>
      <c r="AB566" s="18">
        <f t="shared" si="815"/>
        <v>29343.9</v>
      </c>
      <c r="AC566" s="18">
        <f t="shared" si="816"/>
        <v>29343.9</v>
      </c>
      <c r="AD566" s="18">
        <f t="shared" si="817"/>
        <v>29343.9</v>
      </c>
      <c r="AE566" s="18"/>
      <c r="AF566" s="31"/>
      <c r="AG566" s="22"/>
      <c r="AH566" s="2"/>
    </row>
    <row r="567" spans="1:34" ht="47.25" x14ac:dyDescent="0.25">
      <c r="A567" s="36" t="s">
        <v>152</v>
      </c>
      <c r="B567" s="32">
        <v>200</v>
      </c>
      <c r="C567" s="36"/>
      <c r="D567" s="36"/>
      <c r="E567" s="14" t="s">
        <v>578</v>
      </c>
      <c r="F567" s="18">
        <f t="shared" ref="F567:K568" si="881">F568</f>
        <v>2166.6999999999998</v>
      </c>
      <c r="G567" s="18">
        <f t="shared" si="881"/>
        <v>2166.6999999999998</v>
      </c>
      <c r="H567" s="18">
        <f t="shared" si="881"/>
        <v>2166.6999999999998</v>
      </c>
      <c r="I567" s="18">
        <f t="shared" si="881"/>
        <v>0</v>
      </c>
      <c r="J567" s="18">
        <f t="shared" si="881"/>
        <v>0</v>
      </c>
      <c r="K567" s="18">
        <f t="shared" si="881"/>
        <v>0</v>
      </c>
      <c r="L567" s="18">
        <f t="shared" si="858"/>
        <v>2166.6999999999998</v>
      </c>
      <c r="M567" s="18">
        <f t="shared" si="859"/>
        <v>2166.6999999999998</v>
      </c>
      <c r="N567" s="18">
        <f t="shared" si="860"/>
        <v>2166.6999999999998</v>
      </c>
      <c r="O567" s="18">
        <f t="shared" ref="O567:Q568" si="882">O568</f>
        <v>0</v>
      </c>
      <c r="P567" s="18">
        <f t="shared" si="882"/>
        <v>0</v>
      </c>
      <c r="Q567" s="18">
        <f t="shared" si="882"/>
        <v>0</v>
      </c>
      <c r="R567" s="18">
        <f t="shared" si="827"/>
        <v>2166.6999999999998</v>
      </c>
      <c r="S567" s="18">
        <f t="shared" si="828"/>
        <v>2166.6999999999998</v>
      </c>
      <c r="T567" s="18">
        <f t="shared" si="829"/>
        <v>2166.6999999999998</v>
      </c>
      <c r="U567" s="18">
        <f t="shared" ref="U567:AE568" si="883">U568</f>
        <v>0</v>
      </c>
      <c r="V567" s="18">
        <f t="shared" si="831"/>
        <v>2166.6999999999998</v>
      </c>
      <c r="W567" s="18">
        <f t="shared" si="832"/>
        <v>2166.6999999999998</v>
      </c>
      <c r="X567" s="18">
        <f t="shared" si="833"/>
        <v>2166.6999999999998</v>
      </c>
      <c r="Y567" s="18">
        <f t="shared" si="883"/>
        <v>0</v>
      </c>
      <c r="Z567" s="18">
        <f t="shared" si="883"/>
        <v>0</v>
      </c>
      <c r="AA567" s="18">
        <f t="shared" si="883"/>
        <v>0</v>
      </c>
      <c r="AB567" s="18">
        <f t="shared" si="815"/>
        <v>2166.6999999999998</v>
      </c>
      <c r="AC567" s="18">
        <f t="shared" si="816"/>
        <v>2166.6999999999998</v>
      </c>
      <c r="AD567" s="18">
        <f t="shared" si="817"/>
        <v>2166.6999999999998</v>
      </c>
      <c r="AE567" s="18">
        <f t="shared" si="883"/>
        <v>0</v>
      </c>
      <c r="AF567" s="31"/>
      <c r="AG567" s="22"/>
      <c r="AH567" s="2"/>
    </row>
    <row r="568" spans="1:34" ht="47.25" x14ac:dyDescent="0.25">
      <c r="A568" s="36" t="s">
        <v>152</v>
      </c>
      <c r="B568" s="32">
        <v>240</v>
      </c>
      <c r="C568" s="36"/>
      <c r="D568" s="36"/>
      <c r="E568" s="14" t="s">
        <v>586</v>
      </c>
      <c r="F568" s="18">
        <f t="shared" si="881"/>
        <v>2166.6999999999998</v>
      </c>
      <c r="G568" s="18">
        <f t="shared" si="881"/>
        <v>2166.6999999999998</v>
      </c>
      <c r="H568" s="18">
        <f t="shared" si="881"/>
        <v>2166.6999999999998</v>
      </c>
      <c r="I568" s="18">
        <f t="shared" si="881"/>
        <v>0</v>
      </c>
      <c r="J568" s="18">
        <f t="shared" si="881"/>
        <v>0</v>
      </c>
      <c r="K568" s="18">
        <f t="shared" si="881"/>
        <v>0</v>
      </c>
      <c r="L568" s="18">
        <f t="shared" si="858"/>
        <v>2166.6999999999998</v>
      </c>
      <c r="M568" s="18">
        <f t="shared" si="859"/>
        <v>2166.6999999999998</v>
      </c>
      <c r="N568" s="18">
        <f t="shared" si="860"/>
        <v>2166.6999999999998</v>
      </c>
      <c r="O568" s="18">
        <f t="shared" si="882"/>
        <v>0</v>
      </c>
      <c r="P568" s="18">
        <f t="shared" si="882"/>
        <v>0</v>
      </c>
      <c r="Q568" s="18">
        <f t="shared" si="882"/>
        <v>0</v>
      </c>
      <c r="R568" s="18">
        <f t="shared" si="827"/>
        <v>2166.6999999999998</v>
      </c>
      <c r="S568" s="18">
        <f t="shared" si="828"/>
        <v>2166.6999999999998</v>
      </c>
      <c r="T568" s="18">
        <f t="shared" si="829"/>
        <v>2166.6999999999998</v>
      </c>
      <c r="U568" s="18">
        <f t="shared" si="883"/>
        <v>0</v>
      </c>
      <c r="V568" s="18">
        <f t="shared" si="831"/>
        <v>2166.6999999999998</v>
      </c>
      <c r="W568" s="18">
        <f t="shared" si="832"/>
        <v>2166.6999999999998</v>
      </c>
      <c r="X568" s="18">
        <f t="shared" si="833"/>
        <v>2166.6999999999998</v>
      </c>
      <c r="Y568" s="18">
        <f t="shared" si="883"/>
        <v>0</v>
      </c>
      <c r="Z568" s="18">
        <f t="shared" si="883"/>
        <v>0</v>
      </c>
      <c r="AA568" s="18">
        <f t="shared" si="883"/>
        <v>0</v>
      </c>
      <c r="AB568" s="18">
        <f t="shared" si="815"/>
        <v>2166.6999999999998</v>
      </c>
      <c r="AC568" s="18">
        <f t="shared" si="816"/>
        <v>2166.6999999999998</v>
      </c>
      <c r="AD568" s="18">
        <f t="shared" si="817"/>
        <v>2166.6999999999998</v>
      </c>
      <c r="AE568" s="18">
        <f t="shared" si="883"/>
        <v>0</v>
      </c>
      <c r="AF568" s="31"/>
      <c r="AG568" s="22"/>
      <c r="AH568" s="2"/>
    </row>
    <row r="569" spans="1:34" ht="78.75" x14ac:dyDescent="0.25">
      <c r="A569" s="36" t="s">
        <v>152</v>
      </c>
      <c r="B569" s="32">
        <v>240</v>
      </c>
      <c r="C569" s="36" t="s">
        <v>5</v>
      </c>
      <c r="D569" s="36" t="s">
        <v>151</v>
      </c>
      <c r="E569" s="14" t="s">
        <v>539</v>
      </c>
      <c r="F569" s="18">
        <v>2166.6999999999998</v>
      </c>
      <c r="G569" s="18">
        <v>2166.6999999999998</v>
      </c>
      <c r="H569" s="18">
        <v>2166.6999999999998</v>
      </c>
      <c r="I569" s="18"/>
      <c r="J569" s="18"/>
      <c r="K569" s="18"/>
      <c r="L569" s="18">
        <f t="shared" si="858"/>
        <v>2166.6999999999998</v>
      </c>
      <c r="M569" s="18">
        <f t="shared" si="859"/>
        <v>2166.6999999999998</v>
      </c>
      <c r="N569" s="18">
        <f t="shared" si="860"/>
        <v>2166.6999999999998</v>
      </c>
      <c r="O569" s="18"/>
      <c r="P569" s="18"/>
      <c r="Q569" s="18"/>
      <c r="R569" s="18">
        <f t="shared" si="827"/>
        <v>2166.6999999999998</v>
      </c>
      <c r="S569" s="18">
        <f t="shared" si="828"/>
        <v>2166.6999999999998</v>
      </c>
      <c r="T569" s="18">
        <f t="shared" si="829"/>
        <v>2166.6999999999998</v>
      </c>
      <c r="U569" s="18"/>
      <c r="V569" s="18">
        <f t="shared" si="831"/>
        <v>2166.6999999999998</v>
      </c>
      <c r="W569" s="18">
        <f t="shared" si="832"/>
        <v>2166.6999999999998</v>
      </c>
      <c r="X569" s="18">
        <f t="shared" si="833"/>
        <v>2166.6999999999998</v>
      </c>
      <c r="Y569" s="18"/>
      <c r="Z569" s="18"/>
      <c r="AA569" s="18"/>
      <c r="AB569" s="18">
        <f t="shared" si="815"/>
        <v>2166.6999999999998</v>
      </c>
      <c r="AC569" s="18">
        <f t="shared" si="816"/>
        <v>2166.6999999999998</v>
      </c>
      <c r="AD569" s="18">
        <f t="shared" si="817"/>
        <v>2166.6999999999998</v>
      </c>
      <c r="AE569" s="18"/>
      <c r="AF569" s="31"/>
      <c r="AG569" s="22"/>
      <c r="AH569" s="2"/>
    </row>
    <row r="570" spans="1:34" ht="31.5" x14ac:dyDescent="0.25">
      <c r="A570" s="36" t="s">
        <v>156</v>
      </c>
      <c r="B570" s="32"/>
      <c r="C570" s="36"/>
      <c r="D570" s="36"/>
      <c r="E570" s="14" t="s">
        <v>938</v>
      </c>
      <c r="F570" s="18">
        <f>F571</f>
        <v>489.4</v>
      </c>
      <c r="G570" s="18">
        <f t="shared" ref="G570:AE573" si="884">G571</f>
        <v>489.4</v>
      </c>
      <c r="H570" s="18">
        <f t="shared" si="884"/>
        <v>489.4</v>
      </c>
      <c r="I570" s="18">
        <f t="shared" si="884"/>
        <v>0</v>
      </c>
      <c r="J570" s="18">
        <f t="shared" si="884"/>
        <v>0</v>
      </c>
      <c r="K570" s="18">
        <f t="shared" si="884"/>
        <v>0</v>
      </c>
      <c r="L570" s="18">
        <f t="shared" si="858"/>
        <v>489.4</v>
      </c>
      <c r="M570" s="18">
        <f t="shared" si="859"/>
        <v>489.4</v>
      </c>
      <c r="N570" s="18">
        <f t="shared" si="860"/>
        <v>489.4</v>
      </c>
      <c r="O570" s="18">
        <f t="shared" si="884"/>
        <v>0</v>
      </c>
      <c r="P570" s="18">
        <f t="shared" si="884"/>
        <v>0</v>
      </c>
      <c r="Q570" s="18">
        <f t="shared" si="884"/>
        <v>0</v>
      </c>
      <c r="R570" s="18">
        <f t="shared" si="827"/>
        <v>489.4</v>
      </c>
      <c r="S570" s="18">
        <f t="shared" si="828"/>
        <v>489.4</v>
      </c>
      <c r="T570" s="18">
        <f t="shared" si="829"/>
        <v>489.4</v>
      </c>
      <c r="U570" s="18">
        <f t="shared" si="884"/>
        <v>0</v>
      </c>
      <c r="V570" s="18">
        <f t="shared" si="831"/>
        <v>489.4</v>
      </c>
      <c r="W570" s="18">
        <f t="shared" si="832"/>
        <v>489.4</v>
      </c>
      <c r="X570" s="18">
        <f t="shared" si="833"/>
        <v>489.4</v>
      </c>
      <c r="Y570" s="18">
        <f t="shared" si="884"/>
        <v>0</v>
      </c>
      <c r="Z570" s="18">
        <f t="shared" si="884"/>
        <v>0</v>
      </c>
      <c r="AA570" s="18">
        <f t="shared" si="884"/>
        <v>0</v>
      </c>
      <c r="AB570" s="18">
        <f t="shared" si="815"/>
        <v>489.4</v>
      </c>
      <c r="AC570" s="18">
        <f t="shared" si="816"/>
        <v>489.4</v>
      </c>
      <c r="AD570" s="18">
        <f t="shared" si="817"/>
        <v>489.4</v>
      </c>
      <c r="AE570" s="18">
        <f t="shared" si="884"/>
        <v>0</v>
      </c>
      <c r="AF570" s="31"/>
      <c r="AG570" s="22"/>
      <c r="AH570" s="2"/>
    </row>
    <row r="571" spans="1:34" ht="31.5" x14ac:dyDescent="0.25">
      <c r="A571" s="36" t="s">
        <v>155</v>
      </c>
      <c r="B571" s="32"/>
      <c r="C571" s="36"/>
      <c r="D571" s="36"/>
      <c r="E571" s="14" t="s">
        <v>688</v>
      </c>
      <c r="F571" s="18">
        <f t="shared" ref="F571:H573" si="885">F572</f>
        <v>489.4</v>
      </c>
      <c r="G571" s="18">
        <f t="shared" si="885"/>
        <v>489.4</v>
      </c>
      <c r="H571" s="18">
        <f t="shared" si="885"/>
        <v>489.4</v>
      </c>
      <c r="I571" s="18">
        <f t="shared" si="884"/>
        <v>0</v>
      </c>
      <c r="J571" s="18">
        <f t="shared" si="884"/>
        <v>0</v>
      </c>
      <c r="K571" s="18">
        <f t="shared" si="884"/>
        <v>0</v>
      </c>
      <c r="L571" s="18">
        <f t="shared" si="858"/>
        <v>489.4</v>
      </c>
      <c r="M571" s="18">
        <f t="shared" si="859"/>
        <v>489.4</v>
      </c>
      <c r="N571" s="18">
        <f t="shared" si="860"/>
        <v>489.4</v>
      </c>
      <c r="O571" s="18">
        <f t="shared" si="884"/>
        <v>0</v>
      </c>
      <c r="P571" s="18">
        <f t="shared" si="884"/>
        <v>0</v>
      </c>
      <c r="Q571" s="18">
        <f t="shared" si="884"/>
        <v>0</v>
      </c>
      <c r="R571" s="18">
        <f t="shared" si="827"/>
        <v>489.4</v>
      </c>
      <c r="S571" s="18">
        <f t="shared" si="828"/>
        <v>489.4</v>
      </c>
      <c r="T571" s="18">
        <f t="shared" si="829"/>
        <v>489.4</v>
      </c>
      <c r="U571" s="18">
        <f t="shared" ref="U571:AE573" si="886">U572</f>
        <v>0</v>
      </c>
      <c r="V571" s="18">
        <f t="shared" si="831"/>
        <v>489.4</v>
      </c>
      <c r="W571" s="18">
        <f t="shared" si="832"/>
        <v>489.4</v>
      </c>
      <c r="X571" s="18">
        <f t="shared" si="833"/>
        <v>489.4</v>
      </c>
      <c r="Y571" s="18">
        <f t="shared" si="886"/>
        <v>0</v>
      </c>
      <c r="Z571" s="18">
        <f t="shared" si="886"/>
        <v>0</v>
      </c>
      <c r="AA571" s="18">
        <f t="shared" si="886"/>
        <v>0</v>
      </c>
      <c r="AB571" s="18">
        <f t="shared" si="815"/>
        <v>489.4</v>
      </c>
      <c r="AC571" s="18">
        <f t="shared" si="816"/>
        <v>489.4</v>
      </c>
      <c r="AD571" s="18">
        <f t="shared" si="817"/>
        <v>489.4</v>
      </c>
      <c r="AE571" s="18">
        <f t="shared" si="886"/>
        <v>0</v>
      </c>
      <c r="AF571" s="31"/>
      <c r="AG571" s="22"/>
      <c r="AH571" s="2"/>
    </row>
    <row r="572" spans="1:34" ht="47.25" x14ac:dyDescent="0.25">
      <c r="A572" s="36" t="s">
        <v>155</v>
      </c>
      <c r="B572" s="32">
        <v>600</v>
      </c>
      <c r="C572" s="36"/>
      <c r="D572" s="36"/>
      <c r="E572" s="14" t="s">
        <v>581</v>
      </c>
      <c r="F572" s="18">
        <f t="shared" si="885"/>
        <v>489.4</v>
      </c>
      <c r="G572" s="18">
        <f t="shared" si="885"/>
        <v>489.4</v>
      </c>
      <c r="H572" s="18">
        <f t="shared" si="885"/>
        <v>489.4</v>
      </c>
      <c r="I572" s="18">
        <f t="shared" si="884"/>
        <v>0</v>
      </c>
      <c r="J572" s="18">
        <f t="shared" si="884"/>
        <v>0</v>
      </c>
      <c r="K572" s="18">
        <f t="shared" si="884"/>
        <v>0</v>
      </c>
      <c r="L572" s="18">
        <f t="shared" si="858"/>
        <v>489.4</v>
      </c>
      <c r="M572" s="18">
        <f t="shared" si="859"/>
        <v>489.4</v>
      </c>
      <c r="N572" s="18">
        <f t="shared" si="860"/>
        <v>489.4</v>
      </c>
      <c r="O572" s="18">
        <f t="shared" si="884"/>
        <v>0</v>
      </c>
      <c r="P572" s="18">
        <f t="shared" si="884"/>
        <v>0</v>
      </c>
      <c r="Q572" s="18">
        <f t="shared" si="884"/>
        <v>0</v>
      </c>
      <c r="R572" s="18">
        <f t="shared" si="827"/>
        <v>489.4</v>
      </c>
      <c r="S572" s="18">
        <f t="shared" si="828"/>
        <v>489.4</v>
      </c>
      <c r="T572" s="18">
        <f t="shared" si="829"/>
        <v>489.4</v>
      </c>
      <c r="U572" s="18">
        <f t="shared" si="886"/>
        <v>0</v>
      </c>
      <c r="V572" s="18">
        <f t="shared" si="831"/>
        <v>489.4</v>
      </c>
      <c r="W572" s="18">
        <f t="shared" si="832"/>
        <v>489.4</v>
      </c>
      <c r="X572" s="18">
        <f t="shared" si="833"/>
        <v>489.4</v>
      </c>
      <c r="Y572" s="18">
        <f t="shared" si="886"/>
        <v>0</v>
      </c>
      <c r="Z572" s="18">
        <f t="shared" si="886"/>
        <v>0</v>
      </c>
      <c r="AA572" s="18">
        <f t="shared" si="886"/>
        <v>0</v>
      </c>
      <c r="AB572" s="18">
        <f t="shared" si="815"/>
        <v>489.4</v>
      </c>
      <c r="AC572" s="18">
        <f t="shared" si="816"/>
        <v>489.4</v>
      </c>
      <c r="AD572" s="18">
        <f t="shared" si="817"/>
        <v>489.4</v>
      </c>
      <c r="AE572" s="18">
        <f t="shared" si="886"/>
        <v>0</v>
      </c>
      <c r="AF572" s="31"/>
      <c r="AG572" s="22"/>
      <c r="AH572" s="2"/>
    </row>
    <row r="573" spans="1:34" x14ac:dyDescent="0.25">
      <c r="A573" s="36" t="s">
        <v>155</v>
      </c>
      <c r="B573" s="32">
        <v>610</v>
      </c>
      <c r="C573" s="36"/>
      <c r="D573" s="36"/>
      <c r="E573" s="14" t="s">
        <v>595</v>
      </c>
      <c r="F573" s="18">
        <f t="shared" si="885"/>
        <v>489.4</v>
      </c>
      <c r="G573" s="18">
        <f t="shared" si="885"/>
        <v>489.4</v>
      </c>
      <c r="H573" s="18">
        <f t="shared" si="885"/>
        <v>489.4</v>
      </c>
      <c r="I573" s="18">
        <f t="shared" si="884"/>
        <v>0</v>
      </c>
      <c r="J573" s="18">
        <f t="shared" si="884"/>
        <v>0</v>
      </c>
      <c r="K573" s="18">
        <f t="shared" si="884"/>
        <v>0</v>
      </c>
      <c r="L573" s="18">
        <f t="shared" si="858"/>
        <v>489.4</v>
      </c>
      <c r="M573" s="18">
        <f t="shared" si="859"/>
        <v>489.4</v>
      </c>
      <c r="N573" s="18">
        <f t="shared" si="860"/>
        <v>489.4</v>
      </c>
      <c r="O573" s="18">
        <f t="shared" si="884"/>
        <v>0</v>
      </c>
      <c r="P573" s="18">
        <f t="shared" si="884"/>
        <v>0</v>
      </c>
      <c r="Q573" s="18">
        <f t="shared" si="884"/>
        <v>0</v>
      </c>
      <c r="R573" s="18">
        <f t="shared" si="827"/>
        <v>489.4</v>
      </c>
      <c r="S573" s="18">
        <f t="shared" si="828"/>
        <v>489.4</v>
      </c>
      <c r="T573" s="18">
        <f t="shared" si="829"/>
        <v>489.4</v>
      </c>
      <c r="U573" s="18">
        <f t="shared" si="886"/>
        <v>0</v>
      </c>
      <c r="V573" s="18">
        <f t="shared" si="831"/>
        <v>489.4</v>
      </c>
      <c r="W573" s="18">
        <f t="shared" si="832"/>
        <v>489.4</v>
      </c>
      <c r="X573" s="18">
        <f t="shared" si="833"/>
        <v>489.4</v>
      </c>
      <c r="Y573" s="18">
        <f t="shared" si="886"/>
        <v>0</v>
      </c>
      <c r="Z573" s="18">
        <f t="shared" si="886"/>
        <v>0</v>
      </c>
      <c r="AA573" s="18">
        <f t="shared" si="886"/>
        <v>0</v>
      </c>
      <c r="AB573" s="18">
        <f t="shared" si="815"/>
        <v>489.4</v>
      </c>
      <c r="AC573" s="18">
        <f t="shared" si="816"/>
        <v>489.4</v>
      </c>
      <c r="AD573" s="18">
        <f t="shared" si="817"/>
        <v>489.4</v>
      </c>
      <c r="AE573" s="18">
        <f t="shared" si="886"/>
        <v>0</v>
      </c>
      <c r="AF573" s="31"/>
      <c r="AG573" s="22"/>
      <c r="AH573" s="2"/>
    </row>
    <row r="574" spans="1:34" x14ac:dyDescent="0.25">
      <c r="A574" s="36" t="s">
        <v>155</v>
      </c>
      <c r="B574" s="32">
        <v>610</v>
      </c>
      <c r="C574" s="36" t="s">
        <v>28</v>
      </c>
      <c r="D574" s="36" t="s">
        <v>30</v>
      </c>
      <c r="E574" s="14" t="s">
        <v>562</v>
      </c>
      <c r="F574" s="18">
        <v>489.4</v>
      </c>
      <c r="G574" s="18">
        <v>489.4</v>
      </c>
      <c r="H574" s="18">
        <v>489.4</v>
      </c>
      <c r="I574" s="18"/>
      <c r="J574" s="18"/>
      <c r="K574" s="18"/>
      <c r="L574" s="18">
        <f t="shared" si="858"/>
        <v>489.4</v>
      </c>
      <c r="M574" s="18">
        <f t="shared" si="859"/>
        <v>489.4</v>
      </c>
      <c r="N574" s="18">
        <f t="shared" si="860"/>
        <v>489.4</v>
      </c>
      <c r="O574" s="18"/>
      <c r="P574" s="18"/>
      <c r="Q574" s="18"/>
      <c r="R574" s="18">
        <f t="shared" si="827"/>
        <v>489.4</v>
      </c>
      <c r="S574" s="18">
        <f t="shared" si="828"/>
        <v>489.4</v>
      </c>
      <c r="T574" s="18">
        <f t="shared" si="829"/>
        <v>489.4</v>
      </c>
      <c r="U574" s="18"/>
      <c r="V574" s="18">
        <f t="shared" si="831"/>
        <v>489.4</v>
      </c>
      <c r="W574" s="18">
        <f t="shared" si="832"/>
        <v>489.4</v>
      </c>
      <c r="X574" s="18">
        <f t="shared" si="833"/>
        <v>489.4</v>
      </c>
      <c r="Y574" s="18"/>
      <c r="Z574" s="18"/>
      <c r="AA574" s="18"/>
      <c r="AB574" s="18">
        <f t="shared" si="815"/>
        <v>489.4</v>
      </c>
      <c r="AC574" s="18">
        <f t="shared" si="816"/>
        <v>489.4</v>
      </c>
      <c r="AD574" s="18">
        <f t="shared" si="817"/>
        <v>489.4</v>
      </c>
      <c r="AE574" s="18"/>
      <c r="AF574" s="31"/>
      <c r="AG574" s="22"/>
      <c r="AH574" s="2"/>
    </row>
    <row r="575" spans="1:34" ht="63" x14ac:dyDescent="0.25">
      <c r="A575" s="36" t="s">
        <v>158</v>
      </c>
      <c r="B575" s="32"/>
      <c r="C575" s="36"/>
      <c r="D575" s="36"/>
      <c r="E575" s="14" t="s">
        <v>1087</v>
      </c>
      <c r="F575" s="18">
        <f t="shared" ref="F575:K575" si="887">F576</f>
        <v>1578.3999999999999</v>
      </c>
      <c r="G575" s="18">
        <f t="shared" si="887"/>
        <v>1578.3999999999999</v>
      </c>
      <c r="H575" s="18">
        <f t="shared" si="887"/>
        <v>1578.3999999999999</v>
      </c>
      <c r="I575" s="18">
        <f t="shared" si="887"/>
        <v>0</v>
      </c>
      <c r="J575" s="18">
        <f t="shared" si="887"/>
        <v>0</v>
      </c>
      <c r="K575" s="18">
        <f t="shared" si="887"/>
        <v>0</v>
      </c>
      <c r="L575" s="18">
        <f t="shared" si="858"/>
        <v>1578.3999999999999</v>
      </c>
      <c r="M575" s="18">
        <f t="shared" si="859"/>
        <v>1578.3999999999999</v>
      </c>
      <c r="N575" s="18">
        <f t="shared" si="860"/>
        <v>1578.3999999999999</v>
      </c>
      <c r="O575" s="18">
        <f t="shared" ref="O575:Q575" si="888">O576</f>
        <v>0</v>
      </c>
      <c r="P575" s="18">
        <f t="shared" si="888"/>
        <v>0</v>
      </c>
      <c r="Q575" s="18">
        <f t="shared" si="888"/>
        <v>0</v>
      </c>
      <c r="R575" s="18">
        <f t="shared" si="827"/>
        <v>1578.3999999999999</v>
      </c>
      <c r="S575" s="18">
        <f t="shared" si="828"/>
        <v>1578.3999999999999</v>
      </c>
      <c r="T575" s="18">
        <f t="shared" si="829"/>
        <v>1578.3999999999999</v>
      </c>
      <c r="U575" s="18">
        <f t="shared" ref="U575:AE575" si="889">U576</f>
        <v>0</v>
      </c>
      <c r="V575" s="18">
        <f t="shared" si="831"/>
        <v>1578.3999999999999</v>
      </c>
      <c r="W575" s="18">
        <f t="shared" si="832"/>
        <v>1578.3999999999999</v>
      </c>
      <c r="X575" s="18">
        <f t="shared" si="833"/>
        <v>1578.3999999999999</v>
      </c>
      <c r="Y575" s="18">
        <f t="shared" si="889"/>
        <v>0</v>
      </c>
      <c r="Z575" s="18">
        <f t="shared" si="889"/>
        <v>0</v>
      </c>
      <c r="AA575" s="18">
        <f t="shared" si="889"/>
        <v>0</v>
      </c>
      <c r="AB575" s="18">
        <f t="shared" si="815"/>
        <v>1578.3999999999999</v>
      </c>
      <c r="AC575" s="18">
        <f t="shared" si="816"/>
        <v>1578.3999999999999</v>
      </c>
      <c r="AD575" s="18">
        <f t="shared" si="817"/>
        <v>1578.3999999999999</v>
      </c>
      <c r="AE575" s="18">
        <f t="shared" si="889"/>
        <v>0</v>
      </c>
      <c r="AF575" s="31"/>
      <c r="AG575" s="22"/>
      <c r="AH575" s="2"/>
    </row>
    <row r="576" spans="1:34" ht="47.25" x14ac:dyDescent="0.25">
      <c r="A576" s="36" t="s">
        <v>157</v>
      </c>
      <c r="B576" s="32"/>
      <c r="C576" s="36"/>
      <c r="D576" s="36"/>
      <c r="E576" s="14" t="s">
        <v>813</v>
      </c>
      <c r="F576" s="18">
        <f t="shared" ref="F576:K576" si="890">F577+F580</f>
        <v>1578.3999999999999</v>
      </c>
      <c r="G576" s="18">
        <f t="shared" si="890"/>
        <v>1578.3999999999999</v>
      </c>
      <c r="H576" s="18">
        <f t="shared" si="890"/>
        <v>1578.3999999999999</v>
      </c>
      <c r="I576" s="18">
        <f t="shared" si="890"/>
        <v>0</v>
      </c>
      <c r="J576" s="18">
        <f t="shared" si="890"/>
        <v>0</v>
      </c>
      <c r="K576" s="18">
        <f t="shared" si="890"/>
        <v>0</v>
      </c>
      <c r="L576" s="18">
        <f t="shared" si="858"/>
        <v>1578.3999999999999</v>
      </c>
      <c r="M576" s="18">
        <f t="shared" si="859"/>
        <v>1578.3999999999999</v>
      </c>
      <c r="N576" s="18">
        <f t="shared" si="860"/>
        <v>1578.3999999999999</v>
      </c>
      <c r="O576" s="18">
        <f t="shared" ref="O576:Q576" si="891">O577+O580</f>
        <v>0</v>
      </c>
      <c r="P576" s="18">
        <f t="shared" si="891"/>
        <v>0</v>
      </c>
      <c r="Q576" s="18">
        <f t="shared" si="891"/>
        <v>0</v>
      </c>
      <c r="R576" s="18">
        <f t="shared" si="827"/>
        <v>1578.3999999999999</v>
      </c>
      <c r="S576" s="18">
        <f t="shared" si="828"/>
        <v>1578.3999999999999</v>
      </c>
      <c r="T576" s="18">
        <f t="shared" si="829"/>
        <v>1578.3999999999999</v>
      </c>
      <c r="U576" s="18">
        <f t="shared" ref="U576:AE576" si="892">U577+U580</f>
        <v>0</v>
      </c>
      <c r="V576" s="18">
        <f t="shared" si="831"/>
        <v>1578.3999999999999</v>
      </c>
      <c r="W576" s="18">
        <f t="shared" si="832"/>
        <v>1578.3999999999999</v>
      </c>
      <c r="X576" s="18">
        <f t="shared" si="833"/>
        <v>1578.3999999999999</v>
      </c>
      <c r="Y576" s="18">
        <f t="shared" ref="Y576:AA576" si="893">Y577+Y580</f>
        <v>0</v>
      </c>
      <c r="Z576" s="18">
        <f t="shared" si="893"/>
        <v>0</v>
      </c>
      <c r="AA576" s="18">
        <f t="shared" si="893"/>
        <v>0</v>
      </c>
      <c r="AB576" s="18">
        <f t="shared" si="815"/>
        <v>1578.3999999999999</v>
      </c>
      <c r="AC576" s="18">
        <f t="shared" si="816"/>
        <v>1578.3999999999999</v>
      </c>
      <c r="AD576" s="18">
        <f t="shared" si="817"/>
        <v>1578.3999999999999</v>
      </c>
      <c r="AE576" s="18">
        <f t="shared" si="892"/>
        <v>0</v>
      </c>
      <c r="AF576" s="31"/>
      <c r="AG576" s="22"/>
      <c r="AH576" s="2"/>
    </row>
    <row r="577" spans="1:34" ht="47.25" x14ac:dyDescent="0.25">
      <c r="A577" s="36" t="s">
        <v>157</v>
      </c>
      <c r="B577" s="32">
        <v>200</v>
      </c>
      <c r="C577" s="36"/>
      <c r="D577" s="36"/>
      <c r="E577" s="14" t="s">
        <v>578</v>
      </c>
      <c r="F577" s="18">
        <f t="shared" ref="F577:K578" si="894">F578</f>
        <v>159.80000000000001</v>
      </c>
      <c r="G577" s="18">
        <f t="shared" si="894"/>
        <v>159.80000000000001</v>
      </c>
      <c r="H577" s="18">
        <f t="shared" si="894"/>
        <v>159.80000000000001</v>
      </c>
      <c r="I577" s="18">
        <f t="shared" si="894"/>
        <v>0</v>
      </c>
      <c r="J577" s="18">
        <f t="shared" si="894"/>
        <v>0</v>
      </c>
      <c r="K577" s="18">
        <f t="shared" si="894"/>
        <v>0</v>
      </c>
      <c r="L577" s="18">
        <f t="shared" si="858"/>
        <v>159.80000000000001</v>
      </c>
      <c r="M577" s="18">
        <f t="shared" si="859"/>
        <v>159.80000000000001</v>
      </c>
      <c r="N577" s="18">
        <f t="shared" si="860"/>
        <v>159.80000000000001</v>
      </c>
      <c r="O577" s="18">
        <f t="shared" ref="O577:Q578" si="895">O578</f>
        <v>0</v>
      </c>
      <c r="P577" s="18">
        <f t="shared" si="895"/>
        <v>0</v>
      </c>
      <c r="Q577" s="18">
        <f t="shared" si="895"/>
        <v>0</v>
      </c>
      <c r="R577" s="18">
        <f t="shared" si="827"/>
        <v>159.80000000000001</v>
      </c>
      <c r="S577" s="18">
        <f t="shared" si="828"/>
        <v>159.80000000000001</v>
      </c>
      <c r="T577" s="18">
        <f t="shared" si="829"/>
        <v>159.80000000000001</v>
      </c>
      <c r="U577" s="18">
        <f t="shared" ref="U577:AE578" si="896">U578</f>
        <v>0</v>
      </c>
      <c r="V577" s="18">
        <f t="shared" si="831"/>
        <v>159.80000000000001</v>
      </c>
      <c r="W577" s="18">
        <f t="shared" si="832"/>
        <v>159.80000000000001</v>
      </c>
      <c r="X577" s="18">
        <f t="shared" si="833"/>
        <v>159.80000000000001</v>
      </c>
      <c r="Y577" s="18">
        <f t="shared" si="896"/>
        <v>0</v>
      </c>
      <c r="Z577" s="18">
        <f t="shared" si="896"/>
        <v>0</v>
      </c>
      <c r="AA577" s="18">
        <f t="shared" si="896"/>
        <v>0</v>
      </c>
      <c r="AB577" s="18">
        <f t="shared" si="815"/>
        <v>159.80000000000001</v>
      </c>
      <c r="AC577" s="18">
        <f t="shared" si="816"/>
        <v>159.80000000000001</v>
      </c>
      <c r="AD577" s="18">
        <f t="shared" si="817"/>
        <v>159.80000000000001</v>
      </c>
      <c r="AE577" s="18">
        <f t="shared" si="896"/>
        <v>0</v>
      </c>
      <c r="AF577" s="31"/>
      <c r="AG577" s="22"/>
      <c r="AH577" s="2"/>
    </row>
    <row r="578" spans="1:34" ht="47.25" x14ac:dyDescent="0.25">
      <c r="A578" s="36" t="s">
        <v>157</v>
      </c>
      <c r="B578" s="32">
        <v>240</v>
      </c>
      <c r="C578" s="36"/>
      <c r="D578" s="36"/>
      <c r="E578" s="14" t="s">
        <v>586</v>
      </c>
      <c r="F578" s="18">
        <f t="shared" si="894"/>
        <v>159.80000000000001</v>
      </c>
      <c r="G578" s="18">
        <f t="shared" si="894"/>
        <v>159.80000000000001</v>
      </c>
      <c r="H578" s="18">
        <f t="shared" si="894"/>
        <v>159.80000000000001</v>
      </c>
      <c r="I578" s="18">
        <f t="shared" si="894"/>
        <v>0</v>
      </c>
      <c r="J578" s="18">
        <f t="shared" si="894"/>
        <v>0</v>
      </c>
      <c r="K578" s="18">
        <f t="shared" si="894"/>
        <v>0</v>
      </c>
      <c r="L578" s="18">
        <f t="shared" si="858"/>
        <v>159.80000000000001</v>
      </c>
      <c r="M578" s="18">
        <f t="shared" si="859"/>
        <v>159.80000000000001</v>
      </c>
      <c r="N578" s="18">
        <f t="shared" si="860"/>
        <v>159.80000000000001</v>
      </c>
      <c r="O578" s="18">
        <f t="shared" si="895"/>
        <v>0</v>
      </c>
      <c r="P578" s="18">
        <f t="shared" si="895"/>
        <v>0</v>
      </c>
      <c r="Q578" s="18">
        <f t="shared" si="895"/>
        <v>0</v>
      </c>
      <c r="R578" s="18">
        <f t="shared" si="827"/>
        <v>159.80000000000001</v>
      </c>
      <c r="S578" s="18">
        <f t="shared" si="828"/>
        <v>159.80000000000001</v>
      </c>
      <c r="T578" s="18">
        <f t="shared" si="829"/>
        <v>159.80000000000001</v>
      </c>
      <c r="U578" s="18">
        <f t="shared" si="896"/>
        <v>0</v>
      </c>
      <c r="V578" s="18">
        <f t="shared" si="831"/>
        <v>159.80000000000001</v>
      </c>
      <c r="W578" s="18">
        <f t="shared" si="832"/>
        <v>159.80000000000001</v>
      </c>
      <c r="X578" s="18">
        <f t="shared" si="833"/>
        <v>159.80000000000001</v>
      </c>
      <c r="Y578" s="18">
        <f t="shared" si="896"/>
        <v>0</v>
      </c>
      <c r="Z578" s="18">
        <f t="shared" si="896"/>
        <v>0</v>
      </c>
      <c r="AA578" s="18">
        <f t="shared" si="896"/>
        <v>0</v>
      </c>
      <c r="AB578" s="18">
        <f t="shared" si="815"/>
        <v>159.80000000000001</v>
      </c>
      <c r="AC578" s="18">
        <f t="shared" si="816"/>
        <v>159.80000000000001</v>
      </c>
      <c r="AD578" s="18">
        <f t="shared" si="817"/>
        <v>159.80000000000001</v>
      </c>
      <c r="AE578" s="18">
        <f t="shared" si="896"/>
        <v>0</v>
      </c>
      <c r="AF578" s="31"/>
      <c r="AG578" s="22"/>
      <c r="AH578" s="2"/>
    </row>
    <row r="579" spans="1:34" ht="31.5" x14ac:dyDescent="0.25">
      <c r="A579" s="36" t="s">
        <v>157</v>
      </c>
      <c r="B579" s="32">
        <v>240</v>
      </c>
      <c r="C579" s="36" t="s">
        <v>61</v>
      </c>
      <c r="D579" s="36" t="s">
        <v>142</v>
      </c>
      <c r="E579" s="14" t="s">
        <v>569</v>
      </c>
      <c r="F579" s="18">
        <v>159.80000000000001</v>
      </c>
      <c r="G579" s="18">
        <v>159.80000000000001</v>
      </c>
      <c r="H579" s="18">
        <v>159.80000000000001</v>
      </c>
      <c r="I579" s="18"/>
      <c r="J579" s="18"/>
      <c r="K579" s="18"/>
      <c r="L579" s="18">
        <f t="shared" si="858"/>
        <v>159.80000000000001</v>
      </c>
      <c r="M579" s="18">
        <f t="shared" si="859"/>
        <v>159.80000000000001</v>
      </c>
      <c r="N579" s="18">
        <f t="shared" si="860"/>
        <v>159.80000000000001</v>
      </c>
      <c r="O579" s="18"/>
      <c r="P579" s="18"/>
      <c r="Q579" s="18"/>
      <c r="R579" s="18">
        <f t="shared" si="827"/>
        <v>159.80000000000001</v>
      </c>
      <c r="S579" s="18">
        <f t="shared" si="828"/>
        <v>159.80000000000001</v>
      </c>
      <c r="T579" s="18">
        <f t="shared" si="829"/>
        <v>159.80000000000001</v>
      </c>
      <c r="U579" s="18"/>
      <c r="V579" s="18">
        <f t="shared" si="831"/>
        <v>159.80000000000001</v>
      </c>
      <c r="W579" s="18">
        <f t="shared" si="832"/>
        <v>159.80000000000001</v>
      </c>
      <c r="X579" s="18">
        <f t="shared" si="833"/>
        <v>159.80000000000001</v>
      </c>
      <c r="Y579" s="18"/>
      <c r="Z579" s="18"/>
      <c r="AA579" s="18"/>
      <c r="AB579" s="18">
        <f t="shared" si="815"/>
        <v>159.80000000000001</v>
      </c>
      <c r="AC579" s="18">
        <f t="shared" si="816"/>
        <v>159.80000000000001</v>
      </c>
      <c r="AD579" s="18">
        <f t="shared" si="817"/>
        <v>159.80000000000001</v>
      </c>
      <c r="AE579" s="18"/>
      <c r="AF579" s="31"/>
      <c r="AG579" s="22"/>
      <c r="AH579" s="2"/>
    </row>
    <row r="580" spans="1:34" ht="47.25" x14ac:dyDescent="0.25">
      <c r="A580" s="36" t="s">
        <v>157</v>
      </c>
      <c r="B580" s="32">
        <v>600</v>
      </c>
      <c r="C580" s="36"/>
      <c r="D580" s="36"/>
      <c r="E580" s="14" t="s">
        <v>581</v>
      </c>
      <c r="F580" s="18">
        <f t="shared" ref="F580:K581" si="897">F581</f>
        <v>1418.6</v>
      </c>
      <c r="G580" s="18">
        <f t="shared" si="897"/>
        <v>1418.6</v>
      </c>
      <c r="H580" s="18">
        <f t="shared" si="897"/>
        <v>1418.6</v>
      </c>
      <c r="I580" s="18">
        <f t="shared" si="897"/>
        <v>0</v>
      </c>
      <c r="J580" s="18">
        <f t="shared" si="897"/>
        <v>0</v>
      </c>
      <c r="K580" s="18">
        <f t="shared" si="897"/>
        <v>0</v>
      </c>
      <c r="L580" s="18">
        <f t="shared" si="858"/>
        <v>1418.6</v>
      </c>
      <c r="M580" s="18">
        <f t="shared" si="859"/>
        <v>1418.6</v>
      </c>
      <c r="N580" s="18">
        <f t="shared" si="860"/>
        <v>1418.6</v>
      </c>
      <c r="O580" s="18">
        <f t="shared" ref="O580:Q581" si="898">O581</f>
        <v>0</v>
      </c>
      <c r="P580" s="18">
        <f t="shared" si="898"/>
        <v>0</v>
      </c>
      <c r="Q580" s="18">
        <f t="shared" si="898"/>
        <v>0</v>
      </c>
      <c r="R580" s="18">
        <f t="shared" si="827"/>
        <v>1418.6</v>
      </c>
      <c r="S580" s="18">
        <f t="shared" si="828"/>
        <v>1418.6</v>
      </c>
      <c r="T580" s="18">
        <f t="shared" si="829"/>
        <v>1418.6</v>
      </c>
      <c r="U580" s="18">
        <f t="shared" ref="U580:AE581" si="899">U581</f>
        <v>0</v>
      </c>
      <c r="V580" s="18">
        <f t="shared" si="831"/>
        <v>1418.6</v>
      </c>
      <c r="W580" s="18">
        <f t="shared" si="832"/>
        <v>1418.6</v>
      </c>
      <c r="X580" s="18">
        <f t="shared" si="833"/>
        <v>1418.6</v>
      </c>
      <c r="Y580" s="18">
        <f t="shared" si="899"/>
        <v>0</v>
      </c>
      <c r="Z580" s="18">
        <f t="shared" si="899"/>
        <v>0</v>
      </c>
      <c r="AA580" s="18">
        <f t="shared" si="899"/>
        <v>0</v>
      </c>
      <c r="AB580" s="18">
        <f t="shared" si="815"/>
        <v>1418.6</v>
      </c>
      <c r="AC580" s="18">
        <f t="shared" si="816"/>
        <v>1418.6</v>
      </c>
      <c r="AD580" s="18">
        <f t="shared" si="817"/>
        <v>1418.6</v>
      </c>
      <c r="AE580" s="18">
        <f t="shared" si="899"/>
        <v>0</v>
      </c>
      <c r="AF580" s="31"/>
      <c r="AG580" s="22"/>
      <c r="AH580" s="2"/>
    </row>
    <row r="581" spans="1:34" ht="47.25" x14ac:dyDescent="0.25">
      <c r="A581" s="36" t="s">
        <v>157</v>
      </c>
      <c r="B581" s="32">
        <v>630</v>
      </c>
      <c r="C581" s="36"/>
      <c r="D581" s="36"/>
      <c r="E581" s="14" t="s">
        <v>597</v>
      </c>
      <c r="F581" s="18">
        <f t="shared" si="897"/>
        <v>1418.6</v>
      </c>
      <c r="G581" s="18">
        <f t="shared" si="897"/>
        <v>1418.6</v>
      </c>
      <c r="H581" s="18">
        <f t="shared" si="897"/>
        <v>1418.6</v>
      </c>
      <c r="I581" s="18">
        <f t="shared" si="897"/>
        <v>0</v>
      </c>
      <c r="J581" s="18">
        <f t="shared" si="897"/>
        <v>0</v>
      </c>
      <c r="K581" s="18">
        <f t="shared" si="897"/>
        <v>0</v>
      </c>
      <c r="L581" s="18">
        <f t="shared" si="858"/>
        <v>1418.6</v>
      </c>
      <c r="M581" s="18">
        <f t="shared" si="859"/>
        <v>1418.6</v>
      </c>
      <c r="N581" s="18">
        <f t="shared" si="860"/>
        <v>1418.6</v>
      </c>
      <c r="O581" s="18">
        <f t="shared" si="898"/>
        <v>0</v>
      </c>
      <c r="P581" s="18">
        <f t="shared" si="898"/>
        <v>0</v>
      </c>
      <c r="Q581" s="18">
        <f t="shared" si="898"/>
        <v>0</v>
      </c>
      <c r="R581" s="18">
        <f t="shared" si="827"/>
        <v>1418.6</v>
      </c>
      <c r="S581" s="18">
        <f t="shared" si="828"/>
        <v>1418.6</v>
      </c>
      <c r="T581" s="18">
        <f t="shared" si="829"/>
        <v>1418.6</v>
      </c>
      <c r="U581" s="18">
        <f t="shared" si="899"/>
        <v>0</v>
      </c>
      <c r="V581" s="18">
        <f t="shared" si="831"/>
        <v>1418.6</v>
      </c>
      <c r="W581" s="18">
        <f t="shared" si="832"/>
        <v>1418.6</v>
      </c>
      <c r="X581" s="18">
        <f t="shared" si="833"/>
        <v>1418.6</v>
      </c>
      <c r="Y581" s="18">
        <f t="shared" si="899"/>
        <v>0</v>
      </c>
      <c r="Z581" s="18">
        <f t="shared" si="899"/>
        <v>0</v>
      </c>
      <c r="AA581" s="18">
        <f t="shared" si="899"/>
        <v>0</v>
      </c>
      <c r="AB581" s="18">
        <f t="shared" si="815"/>
        <v>1418.6</v>
      </c>
      <c r="AC581" s="18">
        <f t="shared" si="816"/>
        <v>1418.6</v>
      </c>
      <c r="AD581" s="18">
        <f t="shared" si="817"/>
        <v>1418.6</v>
      </c>
      <c r="AE581" s="18">
        <f t="shared" si="899"/>
        <v>0</v>
      </c>
      <c r="AF581" s="31"/>
      <c r="AG581" s="22"/>
      <c r="AH581" s="2"/>
    </row>
    <row r="582" spans="1:34" ht="31.5" x14ac:dyDescent="0.25">
      <c r="A582" s="36" t="s">
        <v>157</v>
      </c>
      <c r="B582" s="32">
        <v>630</v>
      </c>
      <c r="C582" s="36" t="s">
        <v>61</v>
      </c>
      <c r="D582" s="36" t="s">
        <v>142</v>
      </c>
      <c r="E582" s="14" t="s">
        <v>569</v>
      </c>
      <c r="F582" s="18">
        <v>1418.6</v>
      </c>
      <c r="G582" s="18">
        <v>1418.6</v>
      </c>
      <c r="H582" s="18">
        <v>1418.6</v>
      </c>
      <c r="I582" s="18"/>
      <c r="J582" s="18"/>
      <c r="K582" s="18"/>
      <c r="L582" s="18">
        <f t="shared" si="858"/>
        <v>1418.6</v>
      </c>
      <c r="M582" s="18">
        <f t="shared" si="859"/>
        <v>1418.6</v>
      </c>
      <c r="N582" s="18">
        <f t="shared" si="860"/>
        <v>1418.6</v>
      </c>
      <c r="O582" s="18"/>
      <c r="P582" s="18"/>
      <c r="Q582" s="18"/>
      <c r="R582" s="18">
        <f t="shared" si="827"/>
        <v>1418.6</v>
      </c>
      <c r="S582" s="18">
        <f t="shared" si="828"/>
        <v>1418.6</v>
      </c>
      <c r="T582" s="18">
        <f t="shared" si="829"/>
        <v>1418.6</v>
      </c>
      <c r="U582" s="18"/>
      <c r="V582" s="18">
        <f t="shared" si="831"/>
        <v>1418.6</v>
      </c>
      <c r="W582" s="18">
        <f t="shared" si="832"/>
        <v>1418.6</v>
      </c>
      <c r="X582" s="18">
        <f t="shared" si="833"/>
        <v>1418.6</v>
      </c>
      <c r="Y582" s="18"/>
      <c r="Z582" s="18"/>
      <c r="AA582" s="18"/>
      <c r="AB582" s="18">
        <f t="shared" si="815"/>
        <v>1418.6</v>
      </c>
      <c r="AC582" s="18">
        <f t="shared" si="816"/>
        <v>1418.6</v>
      </c>
      <c r="AD582" s="18">
        <f t="shared" si="817"/>
        <v>1418.6</v>
      </c>
      <c r="AE582" s="18"/>
      <c r="AF582" s="31"/>
      <c r="AG582" s="22"/>
      <c r="AH582" s="2"/>
    </row>
    <row r="583" spans="1:34" s="10" customFormat="1" ht="31.5" x14ac:dyDescent="0.25">
      <c r="A583" s="9" t="s">
        <v>160</v>
      </c>
      <c r="B583" s="16"/>
      <c r="C583" s="9"/>
      <c r="D583" s="9"/>
      <c r="E583" s="15" t="s">
        <v>1088</v>
      </c>
      <c r="F583" s="17">
        <f>F584+F601+F619+F627</f>
        <v>253840.8</v>
      </c>
      <c r="G583" s="17">
        <f>G584+G601+G619+G627</f>
        <v>253840.8</v>
      </c>
      <c r="H583" s="17">
        <f>H584+H601+H619+H627</f>
        <v>253840.8</v>
      </c>
      <c r="I583" s="17">
        <f t="shared" ref="I583:K583" si="900">I584+I601+I619+I627</f>
        <v>0</v>
      </c>
      <c r="J583" s="17">
        <f t="shared" si="900"/>
        <v>0</v>
      </c>
      <c r="K583" s="17">
        <f t="shared" si="900"/>
        <v>0</v>
      </c>
      <c r="L583" s="17">
        <f t="shared" si="858"/>
        <v>253840.8</v>
      </c>
      <c r="M583" s="17">
        <f t="shared" si="859"/>
        <v>253840.8</v>
      </c>
      <c r="N583" s="17">
        <f t="shared" si="860"/>
        <v>253840.8</v>
      </c>
      <c r="O583" s="17">
        <f t="shared" ref="O583:Q583" si="901">O584+O601+O619+O627</f>
        <v>0</v>
      </c>
      <c r="P583" s="17">
        <f t="shared" si="901"/>
        <v>0</v>
      </c>
      <c r="Q583" s="17">
        <f t="shared" si="901"/>
        <v>0</v>
      </c>
      <c r="R583" s="17">
        <f t="shared" si="827"/>
        <v>253840.8</v>
      </c>
      <c r="S583" s="17">
        <f t="shared" si="828"/>
        <v>253840.8</v>
      </c>
      <c r="T583" s="17">
        <f t="shared" si="829"/>
        <v>253840.8</v>
      </c>
      <c r="U583" s="17">
        <f>U584+U601+U619+U627</f>
        <v>0</v>
      </c>
      <c r="V583" s="17">
        <f t="shared" si="831"/>
        <v>253840.8</v>
      </c>
      <c r="W583" s="17">
        <f t="shared" si="832"/>
        <v>253840.8</v>
      </c>
      <c r="X583" s="17">
        <f t="shared" si="833"/>
        <v>253840.8</v>
      </c>
      <c r="Y583" s="17">
        <f t="shared" ref="Y583:AA583" si="902">Y584+Y601+Y619+Y627</f>
        <v>0</v>
      </c>
      <c r="Z583" s="17">
        <f t="shared" si="902"/>
        <v>0</v>
      </c>
      <c r="AA583" s="17">
        <f t="shared" si="902"/>
        <v>0</v>
      </c>
      <c r="AB583" s="17">
        <f t="shared" si="815"/>
        <v>253840.8</v>
      </c>
      <c r="AC583" s="17">
        <f t="shared" si="816"/>
        <v>253840.8</v>
      </c>
      <c r="AD583" s="17">
        <f t="shared" si="817"/>
        <v>253840.8</v>
      </c>
      <c r="AE583" s="17">
        <f>AE584+AE601+AE619+AE627</f>
        <v>0</v>
      </c>
      <c r="AF583" s="30"/>
      <c r="AG583" s="25"/>
    </row>
    <row r="584" spans="1:34" ht="63" x14ac:dyDescent="0.25">
      <c r="A584" s="36" t="s">
        <v>161</v>
      </c>
      <c r="B584" s="32"/>
      <c r="C584" s="36"/>
      <c r="D584" s="36"/>
      <c r="E584" s="14" t="s">
        <v>1089</v>
      </c>
      <c r="F584" s="18">
        <f t="shared" ref="F584:K584" si="903">F585</f>
        <v>193124.9</v>
      </c>
      <c r="G584" s="18">
        <f t="shared" si="903"/>
        <v>193124.9</v>
      </c>
      <c r="H584" s="18">
        <f t="shared" si="903"/>
        <v>193124.9</v>
      </c>
      <c r="I584" s="18">
        <f t="shared" si="903"/>
        <v>0</v>
      </c>
      <c r="J584" s="18">
        <f t="shared" si="903"/>
        <v>0</v>
      </c>
      <c r="K584" s="18">
        <f t="shared" si="903"/>
        <v>0</v>
      </c>
      <c r="L584" s="18">
        <f t="shared" si="858"/>
        <v>193124.9</v>
      </c>
      <c r="M584" s="18">
        <f t="shared" si="859"/>
        <v>193124.9</v>
      </c>
      <c r="N584" s="18">
        <f t="shared" si="860"/>
        <v>193124.9</v>
      </c>
      <c r="O584" s="18">
        <f t="shared" ref="O584:Q584" si="904">O585</f>
        <v>0</v>
      </c>
      <c r="P584" s="18">
        <f t="shared" si="904"/>
        <v>0</v>
      </c>
      <c r="Q584" s="18">
        <f t="shared" si="904"/>
        <v>0</v>
      </c>
      <c r="R584" s="18">
        <f t="shared" si="827"/>
        <v>193124.9</v>
      </c>
      <c r="S584" s="18">
        <f t="shared" si="828"/>
        <v>193124.9</v>
      </c>
      <c r="T584" s="18">
        <f t="shared" si="829"/>
        <v>193124.9</v>
      </c>
      <c r="U584" s="18">
        <f t="shared" ref="U584:AE584" si="905">U585</f>
        <v>0</v>
      </c>
      <c r="V584" s="18">
        <f t="shared" si="831"/>
        <v>193124.9</v>
      </c>
      <c r="W584" s="18">
        <f t="shared" si="832"/>
        <v>193124.9</v>
      </c>
      <c r="X584" s="18">
        <f t="shared" si="833"/>
        <v>193124.9</v>
      </c>
      <c r="Y584" s="18">
        <f t="shared" si="905"/>
        <v>0</v>
      </c>
      <c r="Z584" s="18">
        <f t="shared" si="905"/>
        <v>0</v>
      </c>
      <c r="AA584" s="18">
        <f t="shared" si="905"/>
        <v>0</v>
      </c>
      <c r="AB584" s="18">
        <f t="shared" si="815"/>
        <v>193124.9</v>
      </c>
      <c r="AC584" s="18">
        <f t="shared" si="816"/>
        <v>193124.9</v>
      </c>
      <c r="AD584" s="18">
        <f t="shared" si="817"/>
        <v>193124.9</v>
      </c>
      <c r="AE584" s="18">
        <f t="shared" si="905"/>
        <v>0</v>
      </c>
      <c r="AF584" s="31"/>
      <c r="AG584" s="22"/>
      <c r="AH584" s="2"/>
    </row>
    <row r="585" spans="1:34" ht="31.5" x14ac:dyDescent="0.25">
      <c r="A585" s="36" t="s">
        <v>159</v>
      </c>
      <c r="B585" s="32"/>
      <c r="C585" s="36"/>
      <c r="D585" s="36"/>
      <c r="E585" s="14" t="s">
        <v>689</v>
      </c>
      <c r="F585" s="18">
        <f t="shared" ref="F585:K585" si="906">F586+F589+F592+F595+F598</f>
        <v>193124.9</v>
      </c>
      <c r="G585" s="18">
        <f t="shared" si="906"/>
        <v>193124.9</v>
      </c>
      <c r="H585" s="18">
        <f t="shared" si="906"/>
        <v>193124.9</v>
      </c>
      <c r="I585" s="18">
        <f t="shared" si="906"/>
        <v>0</v>
      </c>
      <c r="J585" s="18">
        <f t="shared" si="906"/>
        <v>0</v>
      </c>
      <c r="K585" s="18">
        <f t="shared" si="906"/>
        <v>0</v>
      </c>
      <c r="L585" s="18">
        <f t="shared" si="858"/>
        <v>193124.9</v>
      </c>
      <c r="M585" s="18">
        <f t="shared" si="859"/>
        <v>193124.9</v>
      </c>
      <c r="N585" s="18">
        <f t="shared" si="860"/>
        <v>193124.9</v>
      </c>
      <c r="O585" s="18">
        <f t="shared" ref="O585:Q585" si="907">O586+O589+O592+O595+O598</f>
        <v>0</v>
      </c>
      <c r="P585" s="18">
        <f t="shared" si="907"/>
        <v>0</v>
      </c>
      <c r="Q585" s="18">
        <f t="shared" si="907"/>
        <v>0</v>
      </c>
      <c r="R585" s="18">
        <f t="shared" si="827"/>
        <v>193124.9</v>
      </c>
      <c r="S585" s="18">
        <f t="shared" si="828"/>
        <v>193124.9</v>
      </c>
      <c r="T585" s="18">
        <f t="shared" si="829"/>
        <v>193124.9</v>
      </c>
      <c r="U585" s="18">
        <f t="shared" ref="U585:AE585" si="908">U586+U589+U592+U595+U598</f>
        <v>0</v>
      </c>
      <c r="V585" s="18">
        <f t="shared" si="831"/>
        <v>193124.9</v>
      </c>
      <c r="W585" s="18">
        <f t="shared" si="832"/>
        <v>193124.9</v>
      </c>
      <c r="X585" s="18">
        <f t="shared" si="833"/>
        <v>193124.9</v>
      </c>
      <c r="Y585" s="18">
        <f t="shared" ref="Y585:AA585" si="909">Y586+Y589+Y592+Y595+Y598</f>
        <v>0</v>
      </c>
      <c r="Z585" s="18">
        <f t="shared" si="909"/>
        <v>0</v>
      </c>
      <c r="AA585" s="18">
        <f t="shared" si="909"/>
        <v>0</v>
      </c>
      <c r="AB585" s="18">
        <f t="shared" si="815"/>
        <v>193124.9</v>
      </c>
      <c r="AC585" s="18">
        <f t="shared" si="816"/>
        <v>193124.9</v>
      </c>
      <c r="AD585" s="18">
        <f t="shared" si="817"/>
        <v>193124.9</v>
      </c>
      <c r="AE585" s="18">
        <f t="shared" si="908"/>
        <v>0</v>
      </c>
      <c r="AF585" s="31"/>
      <c r="AG585" s="22"/>
      <c r="AH585" s="2"/>
    </row>
    <row r="586" spans="1:34" ht="94.5" x14ac:dyDescent="0.25">
      <c r="A586" s="36" t="s">
        <v>159</v>
      </c>
      <c r="B586" s="32">
        <v>100</v>
      </c>
      <c r="C586" s="36"/>
      <c r="D586" s="36"/>
      <c r="E586" s="14" t="s">
        <v>577</v>
      </c>
      <c r="F586" s="18">
        <f t="shared" ref="F586:K587" si="910">F587</f>
        <v>3937.5</v>
      </c>
      <c r="G586" s="18">
        <f t="shared" si="910"/>
        <v>3937.0999999999995</v>
      </c>
      <c r="H586" s="18">
        <f t="shared" si="910"/>
        <v>3936</v>
      </c>
      <c r="I586" s="18">
        <f t="shared" si="910"/>
        <v>0</v>
      </c>
      <c r="J586" s="18">
        <f t="shared" si="910"/>
        <v>0</v>
      </c>
      <c r="K586" s="18">
        <f t="shared" si="910"/>
        <v>0</v>
      </c>
      <c r="L586" s="18">
        <f t="shared" si="858"/>
        <v>3937.5</v>
      </c>
      <c r="M586" s="18">
        <f t="shared" si="859"/>
        <v>3937.0999999999995</v>
      </c>
      <c r="N586" s="18">
        <f t="shared" si="860"/>
        <v>3936</v>
      </c>
      <c r="O586" s="18">
        <f t="shared" ref="O586:Q587" si="911">O587</f>
        <v>0</v>
      </c>
      <c r="P586" s="18">
        <f t="shared" si="911"/>
        <v>0</v>
      </c>
      <c r="Q586" s="18">
        <f t="shared" si="911"/>
        <v>0</v>
      </c>
      <c r="R586" s="18">
        <f t="shared" si="827"/>
        <v>3937.5</v>
      </c>
      <c r="S586" s="18">
        <f t="shared" si="828"/>
        <v>3937.0999999999995</v>
      </c>
      <c r="T586" s="18">
        <f t="shared" si="829"/>
        <v>3936</v>
      </c>
      <c r="U586" s="18">
        <f t="shared" ref="U586:AE587" si="912">U587</f>
        <v>0</v>
      </c>
      <c r="V586" s="18">
        <f t="shared" si="831"/>
        <v>3937.5</v>
      </c>
      <c r="W586" s="18">
        <f t="shared" si="832"/>
        <v>3937.0999999999995</v>
      </c>
      <c r="X586" s="18">
        <f t="shared" si="833"/>
        <v>3936</v>
      </c>
      <c r="Y586" s="18">
        <f t="shared" si="912"/>
        <v>0</v>
      </c>
      <c r="Z586" s="18">
        <f t="shared" si="912"/>
        <v>0</v>
      </c>
      <c r="AA586" s="18">
        <f t="shared" si="912"/>
        <v>0</v>
      </c>
      <c r="AB586" s="18">
        <f t="shared" si="815"/>
        <v>3937.5</v>
      </c>
      <c r="AC586" s="18">
        <f t="shared" si="816"/>
        <v>3937.0999999999995</v>
      </c>
      <c r="AD586" s="18">
        <f t="shared" si="817"/>
        <v>3936</v>
      </c>
      <c r="AE586" s="18">
        <f t="shared" si="912"/>
        <v>0</v>
      </c>
      <c r="AF586" s="31"/>
      <c r="AG586" s="22"/>
      <c r="AH586" s="2"/>
    </row>
    <row r="587" spans="1:34" ht="31.5" x14ac:dyDescent="0.25">
      <c r="A587" s="36" t="s">
        <v>159</v>
      </c>
      <c r="B587" s="32">
        <v>120</v>
      </c>
      <c r="C587" s="36"/>
      <c r="D587" s="36"/>
      <c r="E587" s="14" t="s">
        <v>585</v>
      </c>
      <c r="F587" s="18">
        <f t="shared" si="910"/>
        <v>3937.5</v>
      </c>
      <c r="G587" s="18">
        <f t="shared" si="910"/>
        <v>3937.0999999999995</v>
      </c>
      <c r="H587" s="18">
        <f t="shared" si="910"/>
        <v>3936</v>
      </c>
      <c r="I587" s="18">
        <f t="shared" si="910"/>
        <v>0</v>
      </c>
      <c r="J587" s="18">
        <f t="shared" si="910"/>
        <v>0</v>
      </c>
      <c r="K587" s="18">
        <f t="shared" si="910"/>
        <v>0</v>
      </c>
      <c r="L587" s="18">
        <f t="shared" si="858"/>
        <v>3937.5</v>
      </c>
      <c r="M587" s="18">
        <f t="shared" si="859"/>
        <v>3937.0999999999995</v>
      </c>
      <c r="N587" s="18">
        <f t="shared" si="860"/>
        <v>3936</v>
      </c>
      <c r="O587" s="18">
        <f t="shared" si="911"/>
        <v>0</v>
      </c>
      <c r="P587" s="18">
        <f t="shared" si="911"/>
        <v>0</v>
      </c>
      <c r="Q587" s="18">
        <f t="shared" si="911"/>
        <v>0</v>
      </c>
      <c r="R587" s="18">
        <f t="shared" si="827"/>
        <v>3937.5</v>
      </c>
      <c r="S587" s="18">
        <f t="shared" si="828"/>
        <v>3937.0999999999995</v>
      </c>
      <c r="T587" s="18">
        <f t="shared" si="829"/>
        <v>3936</v>
      </c>
      <c r="U587" s="18">
        <f t="shared" si="912"/>
        <v>0</v>
      </c>
      <c r="V587" s="18">
        <f t="shared" si="831"/>
        <v>3937.5</v>
      </c>
      <c r="W587" s="18">
        <f t="shared" si="832"/>
        <v>3937.0999999999995</v>
      </c>
      <c r="X587" s="18">
        <f t="shared" si="833"/>
        <v>3936</v>
      </c>
      <c r="Y587" s="18">
        <f t="shared" si="912"/>
        <v>0</v>
      </c>
      <c r="Z587" s="18">
        <f t="shared" si="912"/>
        <v>0</v>
      </c>
      <c r="AA587" s="18">
        <f t="shared" si="912"/>
        <v>0</v>
      </c>
      <c r="AB587" s="18">
        <f t="shared" si="815"/>
        <v>3937.5</v>
      </c>
      <c r="AC587" s="18">
        <f t="shared" si="816"/>
        <v>3937.0999999999995</v>
      </c>
      <c r="AD587" s="18">
        <f t="shared" si="817"/>
        <v>3936</v>
      </c>
      <c r="AE587" s="18">
        <f t="shared" si="912"/>
        <v>0</v>
      </c>
      <c r="AF587" s="31"/>
      <c r="AG587" s="22"/>
      <c r="AH587" s="2"/>
    </row>
    <row r="588" spans="1:34" ht="31.5" x14ac:dyDescent="0.25">
      <c r="A588" s="36" t="s">
        <v>159</v>
      </c>
      <c r="B588" s="32">
        <v>120</v>
      </c>
      <c r="C588" s="36" t="s">
        <v>61</v>
      </c>
      <c r="D588" s="36" t="s">
        <v>142</v>
      </c>
      <c r="E588" s="14" t="s">
        <v>569</v>
      </c>
      <c r="F588" s="18">
        <v>3937.5</v>
      </c>
      <c r="G588" s="18">
        <v>3937.0999999999995</v>
      </c>
      <c r="H588" s="18">
        <v>3936</v>
      </c>
      <c r="I588" s="18"/>
      <c r="J588" s="18"/>
      <c r="K588" s="18"/>
      <c r="L588" s="18">
        <f t="shared" si="858"/>
        <v>3937.5</v>
      </c>
      <c r="M588" s="18">
        <f t="shared" si="859"/>
        <v>3937.0999999999995</v>
      </c>
      <c r="N588" s="18">
        <f t="shared" si="860"/>
        <v>3936</v>
      </c>
      <c r="O588" s="18"/>
      <c r="P588" s="18"/>
      <c r="Q588" s="18"/>
      <c r="R588" s="18">
        <f t="shared" si="827"/>
        <v>3937.5</v>
      </c>
      <c r="S588" s="18">
        <f t="shared" si="828"/>
        <v>3937.0999999999995</v>
      </c>
      <c r="T588" s="18">
        <f t="shared" si="829"/>
        <v>3936</v>
      </c>
      <c r="U588" s="18"/>
      <c r="V588" s="18">
        <f t="shared" si="831"/>
        <v>3937.5</v>
      </c>
      <c r="W588" s="18">
        <f t="shared" si="832"/>
        <v>3937.0999999999995</v>
      </c>
      <c r="X588" s="18">
        <f t="shared" si="833"/>
        <v>3936</v>
      </c>
      <c r="Y588" s="18"/>
      <c r="Z588" s="18"/>
      <c r="AA588" s="18"/>
      <c r="AB588" s="18">
        <f t="shared" si="815"/>
        <v>3937.5</v>
      </c>
      <c r="AC588" s="18">
        <f t="shared" si="816"/>
        <v>3937.0999999999995</v>
      </c>
      <c r="AD588" s="18">
        <f t="shared" si="817"/>
        <v>3936</v>
      </c>
      <c r="AE588" s="18"/>
      <c r="AF588" s="31"/>
      <c r="AG588" s="22"/>
      <c r="AH588" s="2"/>
    </row>
    <row r="589" spans="1:34" ht="47.25" x14ac:dyDescent="0.25">
      <c r="A589" s="36" t="s">
        <v>159</v>
      </c>
      <c r="B589" s="32">
        <v>200</v>
      </c>
      <c r="C589" s="36"/>
      <c r="D589" s="36"/>
      <c r="E589" s="14" t="s">
        <v>578</v>
      </c>
      <c r="F589" s="18">
        <f t="shared" ref="F589:K590" si="913">F590</f>
        <v>1687.4</v>
      </c>
      <c r="G589" s="18">
        <f t="shared" si="913"/>
        <v>1687.8</v>
      </c>
      <c r="H589" s="18">
        <f t="shared" si="913"/>
        <v>1688.9</v>
      </c>
      <c r="I589" s="18">
        <f t="shared" si="913"/>
        <v>0</v>
      </c>
      <c r="J589" s="18">
        <f t="shared" si="913"/>
        <v>0</v>
      </c>
      <c r="K589" s="18">
        <f t="shared" si="913"/>
        <v>0</v>
      </c>
      <c r="L589" s="18">
        <f t="shared" si="858"/>
        <v>1687.4</v>
      </c>
      <c r="M589" s="18">
        <f t="shared" si="859"/>
        <v>1687.8</v>
      </c>
      <c r="N589" s="18">
        <f t="shared" si="860"/>
        <v>1688.9</v>
      </c>
      <c r="O589" s="18">
        <f t="shared" ref="O589:Q590" si="914">O590</f>
        <v>0</v>
      </c>
      <c r="P589" s="18">
        <f t="shared" si="914"/>
        <v>0</v>
      </c>
      <c r="Q589" s="18">
        <f t="shared" si="914"/>
        <v>0</v>
      </c>
      <c r="R589" s="18">
        <f t="shared" si="827"/>
        <v>1687.4</v>
      </c>
      <c r="S589" s="18">
        <f t="shared" si="828"/>
        <v>1687.8</v>
      </c>
      <c r="T589" s="18">
        <f t="shared" si="829"/>
        <v>1688.9</v>
      </c>
      <c r="U589" s="18">
        <f t="shared" ref="U589:AE590" si="915">U590</f>
        <v>0</v>
      </c>
      <c r="V589" s="18">
        <f t="shared" si="831"/>
        <v>1687.4</v>
      </c>
      <c r="W589" s="18">
        <f t="shared" si="832"/>
        <v>1687.8</v>
      </c>
      <c r="X589" s="18">
        <f t="shared" si="833"/>
        <v>1688.9</v>
      </c>
      <c r="Y589" s="18">
        <f t="shared" si="915"/>
        <v>0</v>
      </c>
      <c r="Z589" s="18">
        <f t="shared" si="915"/>
        <v>0</v>
      </c>
      <c r="AA589" s="18">
        <f t="shared" si="915"/>
        <v>0</v>
      </c>
      <c r="AB589" s="18">
        <f t="shared" si="815"/>
        <v>1687.4</v>
      </c>
      <c r="AC589" s="18">
        <f t="shared" si="816"/>
        <v>1687.8</v>
      </c>
      <c r="AD589" s="18">
        <f t="shared" si="817"/>
        <v>1688.9</v>
      </c>
      <c r="AE589" s="18">
        <f t="shared" si="915"/>
        <v>0</v>
      </c>
      <c r="AF589" s="31"/>
      <c r="AG589" s="22"/>
      <c r="AH589" s="2"/>
    </row>
    <row r="590" spans="1:34" ht="47.25" x14ac:dyDescent="0.25">
      <c r="A590" s="36" t="s">
        <v>159</v>
      </c>
      <c r="B590" s="32">
        <v>240</v>
      </c>
      <c r="C590" s="36"/>
      <c r="D590" s="36"/>
      <c r="E590" s="14" t="s">
        <v>586</v>
      </c>
      <c r="F590" s="18">
        <f t="shared" si="913"/>
        <v>1687.4</v>
      </c>
      <c r="G590" s="18">
        <f t="shared" si="913"/>
        <v>1687.8</v>
      </c>
      <c r="H590" s="18">
        <f t="shared" si="913"/>
        <v>1688.9</v>
      </c>
      <c r="I590" s="18">
        <f t="shared" si="913"/>
        <v>0</v>
      </c>
      <c r="J590" s="18">
        <f t="shared" si="913"/>
        <v>0</v>
      </c>
      <c r="K590" s="18">
        <f t="shared" si="913"/>
        <v>0</v>
      </c>
      <c r="L590" s="18">
        <f t="shared" si="858"/>
        <v>1687.4</v>
      </c>
      <c r="M590" s="18">
        <f t="shared" si="859"/>
        <v>1687.8</v>
      </c>
      <c r="N590" s="18">
        <f t="shared" si="860"/>
        <v>1688.9</v>
      </c>
      <c r="O590" s="18">
        <f t="shared" si="914"/>
        <v>0</v>
      </c>
      <c r="P590" s="18">
        <f t="shared" si="914"/>
        <v>0</v>
      </c>
      <c r="Q590" s="18">
        <f t="shared" si="914"/>
        <v>0</v>
      </c>
      <c r="R590" s="18">
        <f t="shared" si="827"/>
        <v>1687.4</v>
      </c>
      <c r="S590" s="18">
        <f t="shared" si="828"/>
        <v>1687.8</v>
      </c>
      <c r="T590" s="18">
        <f t="shared" si="829"/>
        <v>1688.9</v>
      </c>
      <c r="U590" s="18">
        <f t="shared" si="915"/>
        <v>0</v>
      </c>
      <c r="V590" s="18">
        <f t="shared" si="831"/>
        <v>1687.4</v>
      </c>
      <c r="W590" s="18">
        <f t="shared" si="832"/>
        <v>1687.8</v>
      </c>
      <c r="X590" s="18">
        <f t="shared" si="833"/>
        <v>1688.9</v>
      </c>
      <c r="Y590" s="18">
        <f t="shared" si="915"/>
        <v>0</v>
      </c>
      <c r="Z590" s="18">
        <f t="shared" si="915"/>
        <v>0</v>
      </c>
      <c r="AA590" s="18">
        <f t="shared" si="915"/>
        <v>0</v>
      </c>
      <c r="AB590" s="18">
        <f t="shared" si="815"/>
        <v>1687.4</v>
      </c>
      <c r="AC590" s="18">
        <f t="shared" si="816"/>
        <v>1687.8</v>
      </c>
      <c r="AD590" s="18">
        <f t="shared" si="817"/>
        <v>1688.9</v>
      </c>
      <c r="AE590" s="18">
        <f t="shared" si="915"/>
        <v>0</v>
      </c>
      <c r="AF590" s="31"/>
      <c r="AG590" s="22"/>
      <c r="AH590" s="2"/>
    </row>
    <row r="591" spans="1:34" ht="31.5" x14ac:dyDescent="0.25">
      <c r="A591" s="36" t="s">
        <v>159</v>
      </c>
      <c r="B591" s="32">
        <v>240</v>
      </c>
      <c r="C591" s="36" t="s">
        <v>61</v>
      </c>
      <c r="D591" s="36" t="s">
        <v>142</v>
      </c>
      <c r="E591" s="14" t="s">
        <v>569</v>
      </c>
      <c r="F591" s="18">
        <v>1687.4</v>
      </c>
      <c r="G591" s="18">
        <v>1687.8</v>
      </c>
      <c r="H591" s="18">
        <v>1688.9</v>
      </c>
      <c r="I591" s="18"/>
      <c r="J591" s="18"/>
      <c r="K591" s="18"/>
      <c r="L591" s="18">
        <f t="shared" si="858"/>
        <v>1687.4</v>
      </c>
      <c r="M591" s="18">
        <f t="shared" si="859"/>
        <v>1687.8</v>
      </c>
      <c r="N591" s="18">
        <f t="shared" si="860"/>
        <v>1688.9</v>
      </c>
      <c r="O591" s="18"/>
      <c r="P591" s="18"/>
      <c r="Q591" s="18"/>
      <c r="R591" s="18">
        <f t="shared" si="827"/>
        <v>1687.4</v>
      </c>
      <c r="S591" s="18">
        <f t="shared" si="828"/>
        <v>1687.8</v>
      </c>
      <c r="T591" s="18">
        <f t="shared" si="829"/>
        <v>1688.9</v>
      </c>
      <c r="U591" s="18"/>
      <c r="V591" s="18">
        <f t="shared" si="831"/>
        <v>1687.4</v>
      </c>
      <c r="W591" s="18">
        <f t="shared" si="832"/>
        <v>1687.8</v>
      </c>
      <c r="X591" s="18">
        <f t="shared" si="833"/>
        <v>1688.9</v>
      </c>
      <c r="Y591" s="18"/>
      <c r="Z591" s="18"/>
      <c r="AA591" s="18"/>
      <c r="AB591" s="18">
        <f t="shared" si="815"/>
        <v>1687.4</v>
      </c>
      <c r="AC591" s="18">
        <f t="shared" si="816"/>
        <v>1687.8</v>
      </c>
      <c r="AD591" s="18">
        <f t="shared" si="817"/>
        <v>1688.9</v>
      </c>
      <c r="AE591" s="18"/>
      <c r="AF591" s="31"/>
      <c r="AG591" s="22"/>
      <c r="AH591" s="2"/>
    </row>
    <row r="592" spans="1:34" ht="31.5" x14ac:dyDescent="0.25">
      <c r="A592" s="36" t="s">
        <v>159</v>
      </c>
      <c r="B592" s="32">
        <v>300</v>
      </c>
      <c r="C592" s="36"/>
      <c r="D592" s="36"/>
      <c r="E592" s="14" t="s">
        <v>579</v>
      </c>
      <c r="F592" s="18">
        <f t="shared" ref="F592:K593" si="916">F593</f>
        <v>24669.4</v>
      </c>
      <c r="G592" s="18">
        <f t="shared" si="916"/>
        <v>24669.4</v>
      </c>
      <c r="H592" s="18">
        <f t="shared" si="916"/>
        <v>24669.4</v>
      </c>
      <c r="I592" s="18">
        <f t="shared" si="916"/>
        <v>0</v>
      </c>
      <c r="J592" s="18">
        <f t="shared" si="916"/>
        <v>0</v>
      </c>
      <c r="K592" s="18">
        <f t="shared" si="916"/>
        <v>0</v>
      </c>
      <c r="L592" s="18">
        <f t="shared" si="858"/>
        <v>24669.4</v>
      </c>
      <c r="M592" s="18">
        <f t="shared" si="859"/>
        <v>24669.4</v>
      </c>
      <c r="N592" s="18">
        <f t="shared" si="860"/>
        <v>24669.4</v>
      </c>
      <c r="O592" s="18">
        <f t="shared" ref="O592:Q593" si="917">O593</f>
        <v>0</v>
      </c>
      <c r="P592" s="18">
        <f t="shared" si="917"/>
        <v>0</v>
      </c>
      <c r="Q592" s="18">
        <f t="shared" si="917"/>
        <v>0</v>
      </c>
      <c r="R592" s="18">
        <f t="shared" si="827"/>
        <v>24669.4</v>
      </c>
      <c r="S592" s="18">
        <f t="shared" si="828"/>
        <v>24669.4</v>
      </c>
      <c r="T592" s="18">
        <f t="shared" si="829"/>
        <v>24669.4</v>
      </c>
      <c r="U592" s="18">
        <f t="shared" ref="U592:AE593" si="918">U593</f>
        <v>0</v>
      </c>
      <c r="V592" s="18">
        <f t="shared" si="831"/>
        <v>24669.4</v>
      </c>
      <c r="W592" s="18">
        <f t="shared" si="832"/>
        <v>24669.4</v>
      </c>
      <c r="X592" s="18">
        <f t="shared" si="833"/>
        <v>24669.4</v>
      </c>
      <c r="Y592" s="18">
        <f t="shared" si="918"/>
        <v>0</v>
      </c>
      <c r="Z592" s="18">
        <f t="shared" si="918"/>
        <v>0</v>
      </c>
      <c r="AA592" s="18">
        <f t="shared" si="918"/>
        <v>0</v>
      </c>
      <c r="AB592" s="18">
        <f t="shared" ref="AB592:AB655" si="919">V592+Y592</f>
        <v>24669.4</v>
      </c>
      <c r="AC592" s="18">
        <f t="shared" ref="AC592:AC655" si="920">W592+Z592</f>
        <v>24669.4</v>
      </c>
      <c r="AD592" s="18">
        <f t="shared" ref="AD592:AD655" si="921">X592+AA592</f>
        <v>24669.4</v>
      </c>
      <c r="AE592" s="18">
        <f t="shared" si="918"/>
        <v>0</v>
      </c>
      <c r="AF592" s="31"/>
      <c r="AG592" s="22"/>
      <c r="AH592" s="2"/>
    </row>
    <row r="593" spans="1:34" ht="31.5" x14ac:dyDescent="0.25">
      <c r="A593" s="36" t="s">
        <v>159</v>
      </c>
      <c r="B593" s="32">
        <v>320</v>
      </c>
      <c r="C593" s="36"/>
      <c r="D593" s="36"/>
      <c r="E593" s="14" t="s">
        <v>588</v>
      </c>
      <c r="F593" s="18">
        <f t="shared" si="916"/>
        <v>24669.4</v>
      </c>
      <c r="G593" s="18">
        <f t="shared" si="916"/>
        <v>24669.4</v>
      </c>
      <c r="H593" s="18">
        <f t="shared" si="916"/>
        <v>24669.4</v>
      </c>
      <c r="I593" s="18">
        <f t="shared" si="916"/>
        <v>0</v>
      </c>
      <c r="J593" s="18">
        <f t="shared" si="916"/>
        <v>0</v>
      </c>
      <c r="K593" s="18">
        <f t="shared" si="916"/>
        <v>0</v>
      </c>
      <c r="L593" s="18">
        <f t="shared" si="858"/>
        <v>24669.4</v>
      </c>
      <c r="M593" s="18">
        <f t="shared" si="859"/>
        <v>24669.4</v>
      </c>
      <c r="N593" s="18">
        <f t="shared" si="860"/>
        <v>24669.4</v>
      </c>
      <c r="O593" s="18">
        <f t="shared" si="917"/>
        <v>0</v>
      </c>
      <c r="P593" s="18">
        <f t="shared" si="917"/>
        <v>0</v>
      </c>
      <c r="Q593" s="18">
        <f t="shared" si="917"/>
        <v>0</v>
      </c>
      <c r="R593" s="18">
        <f t="shared" si="827"/>
        <v>24669.4</v>
      </c>
      <c r="S593" s="18">
        <f t="shared" si="828"/>
        <v>24669.4</v>
      </c>
      <c r="T593" s="18">
        <f t="shared" si="829"/>
        <v>24669.4</v>
      </c>
      <c r="U593" s="18">
        <f t="shared" si="918"/>
        <v>0</v>
      </c>
      <c r="V593" s="18">
        <f t="shared" si="831"/>
        <v>24669.4</v>
      </c>
      <c r="W593" s="18">
        <f t="shared" si="832"/>
        <v>24669.4</v>
      </c>
      <c r="X593" s="18">
        <f t="shared" si="833"/>
        <v>24669.4</v>
      </c>
      <c r="Y593" s="18">
        <f t="shared" si="918"/>
        <v>0</v>
      </c>
      <c r="Z593" s="18">
        <f t="shared" si="918"/>
        <v>0</v>
      </c>
      <c r="AA593" s="18">
        <f t="shared" si="918"/>
        <v>0</v>
      </c>
      <c r="AB593" s="18">
        <f t="shared" si="919"/>
        <v>24669.4</v>
      </c>
      <c r="AC593" s="18">
        <f t="shared" si="920"/>
        <v>24669.4</v>
      </c>
      <c r="AD593" s="18">
        <f t="shared" si="921"/>
        <v>24669.4</v>
      </c>
      <c r="AE593" s="18">
        <f t="shared" si="918"/>
        <v>0</v>
      </c>
      <c r="AF593" s="31"/>
      <c r="AG593" s="22"/>
      <c r="AH593" s="2"/>
    </row>
    <row r="594" spans="1:34" x14ac:dyDescent="0.25">
      <c r="A594" s="36" t="s">
        <v>159</v>
      </c>
      <c r="B594" s="32">
        <v>320</v>
      </c>
      <c r="C594" s="36" t="s">
        <v>28</v>
      </c>
      <c r="D594" s="36" t="s">
        <v>28</v>
      </c>
      <c r="E594" s="14" t="s">
        <v>561</v>
      </c>
      <c r="F594" s="18">
        <v>24669.4</v>
      </c>
      <c r="G594" s="18">
        <v>24669.4</v>
      </c>
      <c r="H594" s="18">
        <v>24669.4</v>
      </c>
      <c r="I594" s="18"/>
      <c r="J594" s="18"/>
      <c r="K594" s="18"/>
      <c r="L594" s="18">
        <f t="shared" si="858"/>
        <v>24669.4</v>
      </c>
      <c r="M594" s="18">
        <f t="shared" si="859"/>
        <v>24669.4</v>
      </c>
      <c r="N594" s="18">
        <f t="shared" si="860"/>
        <v>24669.4</v>
      </c>
      <c r="O594" s="18"/>
      <c r="P594" s="18"/>
      <c r="Q594" s="18"/>
      <c r="R594" s="18">
        <f t="shared" si="827"/>
        <v>24669.4</v>
      </c>
      <c r="S594" s="18">
        <f t="shared" si="828"/>
        <v>24669.4</v>
      </c>
      <c r="T594" s="18">
        <f t="shared" si="829"/>
        <v>24669.4</v>
      </c>
      <c r="U594" s="18"/>
      <c r="V594" s="18">
        <f t="shared" si="831"/>
        <v>24669.4</v>
      </c>
      <c r="W594" s="18">
        <f t="shared" si="832"/>
        <v>24669.4</v>
      </c>
      <c r="X594" s="18">
        <f t="shared" si="833"/>
        <v>24669.4</v>
      </c>
      <c r="Y594" s="18"/>
      <c r="Z594" s="18"/>
      <c r="AA594" s="18"/>
      <c r="AB594" s="18">
        <f t="shared" si="919"/>
        <v>24669.4</v>
      </c>
      <c r="AC594" s="18">
        <f t="shared" si="920"/>
        <v>24669.4</v>
      </c>
      <c r="AD594" s="18">
        <f t="shared" si="921"/>
        <v>24669.4</v>
      </c>
      <c r="AE594" s="18"/>
      <c r="AF594" s="31"/>
      <c r="AG594" s="22"/>
      <c r="AH594" s="2"/>
    </row>
    <row r="595" spans="1:34" ht="47.25" x14ac:dyDescent="0.25">
      <c r="A595" s="36" t="s">
        <v>159</v>
      </c>
      <c r="B595" s="32">
        <v>600</v>
      </c>
      <c r="C595" s="36"/>
      <c r="D595" s="36"/>
      <c r="E595" s="14" t="s">
        <v>581</v>
      </c>
      <c r="F595" s="18">
        <f t="shared" ref="F595:K596" si="922">F596</f>
        <v>21570.3</v>
      </c>
      <c r="G595" s="18">
        <f t="shared" si="922"/>
        <v>21570.3</v>
      </c>
      <c r="H595" s="18">
        <f t="shared" si="922"/>
        <v>21570.3</v>
      </c>
      <c r="I595" s="18">
        <f t="shared" si="922"/>
        <v>0</v>
      </c>
      <c r="J595" s="18">
        <f t="shared" si="922"/>
        <v>0</v>
      </c>
      <c r="K595" s="18">
        <f t="shared" si="922"/>
        <v>0</v>
      </c>
      <c r="L595" s="18">
        <f t="shared" si="858"/>
        <v>21570.3</v>
      </c>
      <c r="M595" s="18">
        <f t="shared" si="859"/>
        <v>21570.3</v>
      </c>
      <c r="N595" s="18">
        <f t="shared" si="860"/>
        <v>21570.3</v>
      </c>
      <c r="O595" s="18">
        <f t="shared" ref="O595:Q596" si="923">O596</f>
        <v>0</v>
      </c>
      <c r="P595" s="18">
        <f t="shared" si="923"/>
        <v>0</v>
      </c>
      <c r="Q595" s="18">
        <f t="shared" si="923"/>
        <v>0</v>
      </c>
      <c r="R595" s="18">
        <f t="shared" si="827"/>
        <v>21570.3</v>
      </c>
      <c r="S595" s="18">
        <f t="shared" si="828"/>
        <v>21570.3</v>
      </c>
      <c r="T595" s="18">
        <f t="shared" si="829"/>
        <v>21570.3</v>
      </c>
      <c r="U595" s="18">
        <f t="shared" ref="U595:AE596" si="924">U596</f>
        <v>0</v>
      </c>
      <c r="V595" s="18">
        <f t="shared" si="831"/>
        <v>21570.3</v>
      </c>
      <c r="W595" s="18">
        <f t="shared" si="832"/>
        <v>21570.3</v>
      </c>
      <c r="X595" s="18">
        <f t="shared" si="833"/>
        <v>21570.3</v>
      </c>
      <c r="Y595" s="18">
        <f t="shared" si="924"/>
        <v>0</v>
      </c>
      <c r="Z595" s="18">
        <f t="shared" si="924"/>
        <v>0</v>
      </c>
      <c r="AA595" s="18">
        <f t="shared" si="924"/>
        <v>0</v>
      </c>
      <c r="AB595" s="18">
        <f t="shared" si="919"/>
        <v>21570.3</v>
      </c>
      <c r="AC595" s="18">
        <f t="shared" si="920"/>
        <v>21570.3</v>
      </c>
      <c r="AD595" s="18">
        <f t="shared" si="921"/>
        <v>21570.3</v>
      </c>
      <c r="AE595" s="18">
        <f t="shared" si="924"/>
        <v>0</v>
      </c>
      <c r="AF595" s="31"/>
      <c r="AG595" s="22"/>
      <c r="AH595" s="2"/>
    </row>
    <row r="596" spans="1:34" ht="47.25" x14ac:dyDescent="0.25">
      <c r="A596" s="36" t="s">
        <v>159</v>
      </c>
      <c r="B596" s="32">
        <v>630</v>
      </c>
      <c r="C596" s="36"/>
      <c r="D596" s="36"/>
      <c r="E596" s="14" t="s">
        <v>597</v>
      </c>
      <c r="F596" s="18">
        <f t="shared" si="922"/>
        <v>21570.3</v>
      </c>
      <c r="G596" s="18">
        <f t="shared" si="922"/>
        <v>21570.3</v>
      </c>
      <c r="H596" s="18">
        <f t="shared" si="922"/>
        <v>21570.3</v>
      </c>
      <c r="I596" s="18">
        <f t="shared" si="922"/>
        <v>0</v>
      </c>
      <c r="J596" s="18">
        <f t="shared" si="922"/>
        <v>0</v>
      </c>
      <c r="K596" s="18">
        <f t="shared" si="922"/>
        <v>0</v>
      </c>
      <c r="L596" s="18">
        <f t="shared" si="858"/>
        <v>21570.3</v>
      </c>
      <c r="M596" s="18">
        <f t="shared" si="859"/>
        <v>21570.3</v>
      </c>
      <c r="N596" s="18">
        <f t="shared" si="860"/>
        <v>21570.3</v>
      </c>
      <c r="O596" s="18">
        <f t="shared" si="923"/>
        <v>0</v>
      </c>
      <c r="P596" s="18">
        <f t="shared" si="923"/>
        <v>0</v>
      </c>
      <c r="Q596" s="18">
        <f t="shared" si="923"/>
        <v>0</v>
      </c>
      <c r="R596" s="18">
        <f t="shared" si="827"/>
        <v>21570.3</v>
      </c>
      <c r="S596" s="18">
        <f t="shared" si="828"/>
        <v>21570.3</v>
      </c>
      <c r="T596" s="18">
        <f t="shared" si="829"/>
        <v>21570.3</v>
      </c>
      <c r="U596" s="18">
        <f t="shared" si="924"/>
        <v>0</v>
      </c>
      <c r="V596" s="18">
        <f t="shared" si="831"/>
        <v>21570.3</v>
      </c>
      <c r="W596" s="18">
        <f t="shared" si="832"/>
        <v>21570.3</v>
      </c>
      <c r="X596" s="18">
        <f t="shared" si="833"/>
        <v>21570.3</v>
      </c>
      <c r="Y596" s="18">
        <f t="shared" si="924"/>
        <v>0</v>
      </c>
      <c r="Z596" s="18">
        <f t="shared" si="924"/>
        <v>0</v>
      </c>
      <c r="AA596" s="18">
        <f t="shared" si="924"/>
        <v>0</v>
      </c>
      <c r="AB596" s="18">
        <f t="shared" si="919"/>
        <v>21570.3</v>
      </c>
      <c r="AC596" s="18">
        <f t="shared" si="920"/>
        <v>21570.3</v>
      </c>
      <c r="AD596" s="18">
        <f t="shared" si="921"/>
        <v>21570.3</v>
      </c>
      <c r="AE596" s="18">
        <f t="shared" si="924"/>
        <v>0</v>
      </c>
      <c r="AF596" s="31"/>
      <c r="AG596" s="22"/>
      <c r="AH596" s="2"/>
    </row>
    <row r="597" spans="1:34" x14ac:dyDescent="0.25">
      <c r="A597" s="36" t="s">
        <v>159</v>
      </c>
      <c r="B597" s="32">
        <v>630</v>
      </c>
      <c r="C597" s="36" t="s">
        <v>28</v>
      </c>
      <c r="D597" s="36" t="s">
        <v>28</v>
      </c>
      <c r="E597" s="14" t="s">
        <v>561</v>
      </c>
      <c r="F597" s="18">
        <v>21570.3</v>
      </c>
      <c r="G597" s="18">
        <v>21570.3</v>
      </c>
      <c r="H597" s="18">
        <v>21570.3</v>
      </c>
      <c r="I597" s="18"/>
      <c r="J597" s="18"/>
      <c r="K597" s="18"/>
      <c r="L597" s="18">
        <f t="shared" si="858"/>
        <v>21570.3</v>
      </c>
      <c r="M597" s="18">
        <f t="shared" si="859"/>
        <v>21570.3</v>
      </c>
      <c r="N597" s="18">
        <f t="shared" si="860"/>
        <v>21570.3</v>
      </c>
      <c r="O597" s="18"/>
      <c r="P597" s="18"/>
      <c r="Q597" s="18"/>
      <c r="R597" s="18">
        <f t="shared" ref="R597:R660" si="925">L597+O597</f>
        <v>21570.3</v>
      </c>
      <c r="S597" s="18">
        <f t="shared" ref="S597:S660" si="926">M597+P597</f>
        <v>21570.3</v>
      </c>
      <c r="T597" s="18">
        <f t="shared" ref="T597:T660" si="927">N597+Q597</f>
        <v>21570.3</v>
      </c>
      <c r="U597" s="18"/>
      <c r="V597" s="18">
        <f t="shared" ref="V597:V660" si="928">R597+U597</f>
        <v>21570.3</v>
      </c>
      <c r="W597" s="18">
        <f t="shared" ref="W597:W660" si="929">S597</f>
        <v>21570.3</v>
      </c>
      <c r="X597" s="18">
        <f t="shared" ref="X597:X660" si="930">T597</f>
        <v>21570.3</v>
      </c>
      <c r="Y597" s="18"/>
      <c r="Z597" s="18"/>
      <c r="AA597" s="18"/>
      <c r="AB597" s="18">
        <f t="shared" si="919"/>
        <v>21570.3</v>
      </c>
      <c r="AC597" s="18">
        <f t="shared" si="920"/>
        <v>21570.3</v>
      </c>
      <c r="AD597" s="18">
        <f t="shared" si="921"/>
        <v>21570.3</v>
      </c>
      <c r="AE597" s="18"/>
      <c r="AF597" s="31"/>
      <c r="AG597" s="22"/>
      <c r="AH597" s="2"/>
    </row>
    <row r="598" spans="1:34" x14ac:dyDescent="0.25">
      <c r="A598" s="36" t="s">
        <v>159</v>
      </c>
      <c r="B598" s="32">
        <v>800</v>
      </c>
      <c r="C598" s="36"/>
      <c r="D598" s="36"/>
      <c r="E598" s="14" t="s">
        <v>583</v>
      </c>
      <c r="F598" s="18">
        <f t="shared" ref="F598:K599" si="931">F599</f>
        <v>141260.29999999999</v>
      </c>
      <c r="G598" s="18">
        <f t="shared" si="931"/>
        <v>141260.29999999999</v>
      </c>
      <c r="H598" s="18">
        <f t="shared" si="931"/>
        <v>141260.29999999999</v>
      </c>
      <c r="I598" s="18">
        <f t="shared" si="931"/>
        <v>0</v>
      </c>
      <c r="J598" s="18">
        <f t="shared" si="931"/>
        <v>0</v>
      </c>
      <c r="K598" s="18">
        <f t="shared" si="931"/>
        <v>0</v>
      </c>
      <c r="L598" s="18">
        <f t="shared" si="858"/>
        <v>141260.29999999999</v>
      </c>
      <c r="M598" s="18">
        <f t="shared" si="859"/>
        <v>141260.29999999999</v>
      </c>
      <c r="N598" s="18">
        <f t="shared" si="860"/>
        <v>141260.29999999999</v>
      </c>
      <c r="O598" s="18">
        <f t="shared" ref="O598:Q599" si="932">O599</f>
        <v>0</v>
      </c>
      <c r="P598" s="18">
        <f t="shared" si="932"/>
        <v>0</v>
      </c>
      <c r="Q598" s="18">
        <f t="shared" si="932"/>
        <v>0</v>
      </c>
      <c r="R598" s="18">
        <f t="shared" si="925"/>
        <v>141260.29999999999</v>
      </c>
      <c r="S598" s="18">
        <f t="shared" si="926"/>
        <v>141260.29999999999</v>
      </c>
      <c r="T598" s="18">
        <f t="shared" si="927"/>
        <v>141260.29999999999</v>
      </c>
      <c r="U598" s="18">
        <f t="shared" ref="U598:AE599" si="933">U599</f>
        <v>0</v>
      </c>
      <c r="V598" s="18">
        <f t="shared" si="928"/>
        <v>141260.29999999999</v>
      </c>
      <c r="W598" s="18">
        <f t="shared" si="929"/>
        <v>141260.29999999999</v>
      </c>
      <c r="X598" s="18">
        <f t="shared" si="930"/>
        <v>141260.29999999999</v>
      </c>
      <c r="Y598" s="18">
        <f t="shared" si="933"/>
        <v>0</v>
      </c>
      <c r="Z598" s="18">
        <f t="shared" si="933"/>
        <v>0</v>
      </c>
      <c r="AA598" s="18">
        <f t="shared" si="933"/>
        <v>0</v>
      </c>
      <c r="AB598" s="18">
        <f t="shared" si="919"/>
        <v>141260.29999999999</v>
      </c>
      <c r="AC598" s="18">
        <f t="shared" si="920"/>
        <v>141260.29999999999</v>
      </c>
      <c r="AD598" s="18">
        <f t="shared" si="921"/>
        <v>141260.29999999999</v>
      </c>
      <c r="AE598" s="18">
        <f t="shared" si="933"/>
        <v>0</v>
      </c>
      <c r="AF598" s="31"/>
      <c r="AG598" s="22"/>
      <c r="AH598" s="2"/>
    </row>
    <row r="599" spans="1:34" ht="78.75" x14ac:dyDescent="0.25">
      <c r="A599" s="36" t="s">
        <v>159</v>
      </c>
      <c r="B599" s="32">
        <v>810</v>
      </c>
      <c r="C599" s="36"/>
      <c r="D599" s="36"/>
      <c r="E599" s="14" t="s">
        <v>599</v>
      </c>
      <c r="F599" s="18">
        <f t="shared" si="931"/>
        <v>141260.29999999999</v>
      </c>
      <c r="G599" s="18">
        <f t="shared" si="931"/>
        <v>141260.29999999999</v>
      </c>
      <c r="H599" s="18">
        <f t="shared" si="931"/>
        <v>141260.29999999999</v>
      </c>
      <c r="I599" s="18">
        <f t="shared" si="931"/>
        <v>0</v>
      </c>
      <c r="J599" s="18">
        <f t="shared" si="931"/>
        <v>0</v>
      </c>
      <c r="K599" s="18">
        <f t="shared" si="931"/>
        <v>0</v>
      </c>
      <c r="L599" s="18">
        <f t="shared" si="858"/>
        <v>141260.29999999999</v>
      </c>
      <c r="M599" s="18">
        <f t="shared" si="859"/>
        <v>141260.29999999999</v>
      </c>
      <c r="N599" s="18">
        <f t="shared" si="860"/>
        <v>141260.29999999999</v>
      </c>
      <c r="O599" s="18">
        <f t="shared" si="932"/>
        <v>0</v>
      </c>
      <c r="P599" s="18">
        <f t="shared" si="932"/>
        <v>0</v>
      </c>
      <c r="Q599" s="18">
        <f t="shared" si="932"/>
        <v>0</v>
      </c>
      <c r="R599" s="18">
        <f t="shared" si="925"/>
        <v>141260.29999999999</v>
      </c>
      <c r="S599" s="18">
        <f t="shared" si="926"/>
        <v>141260.29999999999</v>
      </c>
      <c r="T599" s="18">
        <f t="shared" si="927"/>
        <v>141260.29999999999</v>
      </c>
      <c r="U599" s="18">
        <f t="shared" si="933"/>
        <v>0</v>
      </c>
      <c r="V599" s="18">
        <f t="shared" si="928"/>
        <v>141260.29999999999</v>
      </c>
      <c r="W599" s="18">
        <f t="shared" si="929"/>
        <v>141260.29999999999</v>
      </c>
      <c r="X599" s="18">
        <f t="shared" si="930"/>
        <v>141260.29999999999</v>
      </c>
      <c r="Y599" s="18">
        <f t="shared" si="933"/>
        <v>0</v>
      </c>
      <c r="Z599" s="18">
        <f t="shared" si="933"/>
        <v>0</v>
      </c>
      <c r="AA599" s="18">
        <f t="shared" si="933"/>
        <v>0</v>
      </c>
      <c r="AB599" s="18">
        <f t="shared" si="919"/>
        <v>141260.29999999999</v>
      </c>
      <c r="AC599" s="18">
        <f t="shared" si="920"/>
        <v>141260.29999999999</v>
      </c>
      <c r="AD599" s="18">
        <f t="shared" si="921"/>
        <v>141260.29999999999</v>
      </c>
      <c r="AE599" s="18">
        <f t="shared" si="933"/>
        <v>0</v>
      </c>
      <c r="AF599" s="31"/>
      <c r="AG599" s="22"/>
      <c r="AH599" s="2"/>
    </row>
    <row r="600" spans="1:34" x14ac:dyDescent="0.25">
      <c r="A600" s="36" t="s">
        <v>159</v>
      </c>
      <c r="B600" s="32">
        <v>810</v>
      </c>
      <c r="C600" s="36" t="s">
        <v>28</v>
      </c>
      <c r="D600" s="36" t="s">
        <v>28</v>
      </c>
      <c r="E600" s="14" t="s">
        <v>561</v>
      </c>
      <c r="F600" s="18">
        <v>141260.29999999999</v>
      </c>
      <c r="G600" s="18">
        <v>141260.29999999999</v>
      </c>
      <c r="H600" s="18">
        <v>141260.29999999999</v>
      </c>
      <c r="I600" s="18"/>
      <c r="J600" s="18"/>
      <c r="K600" s="18"/>
      <c r="L600" s="18">
        <f t="shared" si="858"/>
        <v>141260.29999999999</v>
      </c>
      <c r="M600" s="18">
        <f t="shared" si="859"/>
        <v>141260.29999999999</v>
      </c>
      <c r="N600" s="18">
        <f t="shared" si="860"/>
        <v>141260.29999999999</v>
      </c>
      <c r="O600" s="18"/>
      <c r="P600" s="18"/>
      <c r="Q600" s="18"/>
      <c r="R600" s="18">
        <f t="shared" si="925"/>
        <v>141260.29999999999</v>
      </c>
      <c r="S600" s="18">
        <f t="shared" si="926"/>
        <v>141260.29999999999</v>
      </c>
      <c r="T600" s="18">
        <f t="shared" si="927"/>
        <v>141260.29999999999</v>
      </c>
      <c r="U600" s="18"/>
      <c r="V600" s="18">
        <f t="shared" si="928"/>
        <v>141260.29999999999</v>
      </c>
      <c r="W600" s="18">
        <f t="shared" si="929"/>
        <v>141260.29999999999</v>
      </c>
      <c r="X600" s="18">
        <f t="shared" si="930"/>
        <v>141260.29999999999</v>
      </c>
      <c r="Y600" s="18"/>
      <c r="Z600" s="18"/>
      <c r="AA600" s="18"/>
      <c r="AB600" s="18">
        <f t="shared" si="919"/>
        <v>141260.29999999999</v>
      </c>
      <c r="AC600" s="18">
        <f t="shared" si="920"/>
        <v>141260.29999999999</v>
      </c>
      <c r="AD600" s="18">
        <f t="shared" si="921"/>
        <v>141260.29999999999</v>
      </c>
      <c r="AE600" s="18"/>
      <c r="AF600" s="31"/>
      <c r="AG600" s="22"/>
      <c r="AH600" s="2"/>
    </row>
    <row r="601" spans="1:34" ht="47.25" x14ac:dyDescent="0.25">
      <c r="A601" s="36" t="s">
        <v>165</v>
      </c>
      <c r="B601" s="32"/>
      <c r="C601" s="36"/>
      <c r="D601" s="36"/>
      <c r="E601" s="14" t="s">
        <v>1090</v>
      </c>
      <c r="F601" s="18">
        <f>F602+F608+F612</f>
        <v>50593.9</v>
      </c>
      <c r="G601" s="18">
        <f t="shared" ref="G601:AE601" si="934">G602+G608+G612</f>
        <v>50593.9</v>
      </c>
      <c r="H601" s="18">
        <f t="shared" si="934"/>
        <v>50593.9</v>
      </c>
      <c r="I601" s="18">
        <f t="shared" ref="I601:K601" si="935">I602+I608+I612</f>
        <v>0</v>
      </c>
      <c r="J601" s="18">
        <f t="shared" si="935"/>
        <v>0</v>
      </c>
      <c r="K601" s="18">
        <f t="shared" si="935"/>
        <v>0</v>
      </c>
      <c r="L601" s="18">
        <f t="shared" si="858"/>
        <v>50593.9</v>
      </c>
      <c r="M601" s="18">
        <f t="shared" si="859"/>
        <v>50593.9</v>
      </c>
      <c r="N601" s="18">
        <f t="shared" si="860"/>
        <v>50593.9</v>
      </c>
      <c r="O601" s="18">
        <f t="shared" ref="O601:Q601" si="936">O602+O608+O612</f>
        <v>0</v>
      </c>
      <c r="P601" s="18">
        <f t="shared" si="936"/>
        <v>0</v>
      </c>
      <c r="Q601" s="18">
        <f t="shared" si="936"/>
        <v>0</v>
      </c>
      <c r="R601" s="18">
        <f t="shared" si="925"/>
        <v>50593.9</v>
      </c>
      <c r="S601" s="18">
        <f t="shared" si="926"/>
        <v>50593.9</v>
      </c>
      <c r="T601" s="18">
        <f t="shared" si="927"/>
        <v>50593.9</v>
      </c>
      <c r="U601" s="18">
        <f t="shared" ref="U601" si="937">U602+U608+U612</f>
        <v>0</v>
      </c>
      <c r="V601" s="18">
        <f t="shared" si="928"/>
        <v>50593.9</v>
      </c>
      <c r="W601" s="18">
        <f t="shared" si="929"/>
        <v>50593.9</v>
      </c>
      <c r="X601" s="18">
        <f t="shared" si="930"/>
        <v>50593.9</v>
      </c>
      <c r="Y601" s="18">
        <f t="shared" ref="Y601:AA601" si="938">Y602+Y608+Y612</f>
        <v>0</v>
      </c>
      <c r="Z601" s="18">
        <f t="shared" si="938"/>
        <v>0</v>
      </c>
      <c r="AA601" s="18">
        <f t="shared" si="938"/>
        <v>0</v>
      </c>
      <c r="AB601" s="18">
        <f t="shared" si="919"/>
        <v>50593.9</v>
      </c>
      <c r="AC601" s="18">
        <f t="shared" si="920"/>
        <v>50593.9</v>
      </c>
      <c r="AD601" s="18">
        <f t="shared" si="921"/>
        <v>50593.9</v>
      </c>
      <c r="AE601" s="18">
        <f t="shared" si="934"/>
        <v>0</v>
      </c>
      <c r="AF601" s="31"/>
      <c r="AG601" s="22"/>
      <c r="AH601" s="2"/>
    </row>
    <row r="602" spans="1:34" ht="47.25" x14ac:dyDescent="0.25">
      <c r="A602" s="36" t="s">
        <v>162</v>
      </c>
      <c r="B602" s="32"/>
      <c r="C602" s="36"/>
      <c r="D602" s="36"/>
      <c r="E602" s="14" t="s">
        <v>627</v>
      </c>
      <c r="F602" s="18">
        <f t="shared" ref="F602:K602" si="939">F603</f>
        <v>46931.700000000004</v>
      </c>
      <c r="G602" s="18">
        <f t="shared" si="939"/>
        <v>46931.700000000004</v>
      </c>
      <c r="H602" s="18">
        <f t="shared" si="939"/>
        <v>46931.700000000004</v>
      </c>
      <c r="I602" s="18">
        <f t="shared" si="939"/>
        <v>0</v>
      </c>
      <c r="J602" s="18">
        <f t="shared" si="939"/>
        <v>0</v>
      </c>
      <c r="K602" s="18">
        <f t="shared" si="939"/>
        <v>0</v>
      </c>
      <c r="L602" s="18">
        <f t="shared" si="858"/>
        <v>46931.700000000004</v>
      </c>
      <c r="M602" s="18">
        <f t="shared" si="859"/>
        <v>46931.700000000004</v>
      </c>
      <c r="N602" s="18">
        <f t="shared" si="860"/>
        <v>46931.700000000004</v>
      </c>
      <c r="O602" s="18">
        <f t="shared" ref="O602:Q602" si="940">O603</f>
        <v>0</v>
      </c>
      <c r="P602" s="18">
        <f t="shared" si="940"/>
        <v>0</v>
      </c>
      <c r="Q602" s="18">
        <f t="shared" si="940"/>
        <v>0</v>
      </c>
      <c r="R602" s="18">
        <f t="shared" si="925"/>
        <v>46931.700000000004</v>
      </c>
      <c r="S602" s="18">
        <f t="shared" si="926"/>
        <v>46931.700000000004</v>
      </c>
      <c r="T602" s="18">
        <f t="shared" si="927"/>
        <v>46931.700000000004</v>
      </c>
      <c r="U602" s="18">
        <f t="shared" ref="U602:AE602" si="941">U603</f>
        <v>0</v>
      </c>
      <c r="V602" s="18">
        <f t="shared" si="928"/>
        <v>46931.700000000004</v>
      </c>
      <c r="W602" s="18">
        <f t="shared" si="929"/>
        <v>46931.700000000004</v>
      </c>
      <c r="X602" s="18">
        <f t="shared" si="930"/>
        <v>46931.700000000004</v>
      </c>
      <c r="Y602" s="18">
        <f t="shared" si="941"/>
        <v>0</v>
      </c>
      <c r="Z602" s="18">
        <f t="shared" si="941"/>
        <v>0</v>
      </c>
      <c r="AA602" s="18">
        <f t="shared" si="941"/>
        <v>0</v>
      </c>
      <c r="AB602" s="18">
        <f t="shared" si="919"/>
        <v>46931.700000000004</v>
      </c>
      <c r="AC602" s="18">
        <f t="shared" si="920"/>
        <v>46931.700000000004</v>
      </c>
      <c r="AD602" s="18">
        <f t="shared" si="921"/>
        <v>46931.700000000004</v>
      </c>
      <c r="AE602" s="18">
        <f t="shared" si="941"/>
        <v>0</v>
      </c>
      <c r="AF602" s="31"/>
      <c r="AG602" s="22"/>
      <c r="AH602" s="2"/>
    </row>
    <row r="603" spans="1:34" ht="47.25" x14ac:dyDescent="0.25">
      <c r="A603" s="36" t="s">
        <v>162</v>
      </c>
      <c r="B603" s="32">
        <v>600</v>
      </c>
      <c r="C603" s="36"/>
      <c r="D603" s="36"/>
      <c r="E603" s="14" t="s">
        <v>581</v>
      </c>
      <c r="F603" s="18">
        <f t="shared" ref="F603:K603" si="942">F604+F606</f>
        <v>46931.700000000004</v>
      </c>
      <c r="G603" s="18">
        <f t="shared" si="942"/>
        <v>46931.700000000004</v>
      </c>
      <c r="H603" s="18">
        <f t="shared" si="942"/>
        <v>46931.700000000004</v>
      </c>
      <c r="I603" s="18">
        <f t="shared" si="942"/>
        <v>0</v>
      </c>
      <c r="J603" s="18">
        <f t="shared" si="942"/>
        <v>0</v>
      </c>
      <c r="K603" s="18">
        <f t="shared" si="942"/>
        <v>0</v>
      </c>
      <c r="L603" s="18">
        <f t="shared" si="858"/>
        <v>46931.700000000004</v>
      </c>
      <c r="M603" s="18">
        <f t="shared" si="859"/>
        <v>46931.700000000004</v>
      </c>
      <c r="N603" s="18">
        <f t="shared" si="860"/>
        <v>46931.700000000004</v>
      </c>
      <c r="O603" s="18">
        <f t="shared" ref="O603:Q603" si="943">O604+O606</f>
        <v>0</v>
      </c>
      <c r="P603" s="18">
        <f t="shared" si="943"/>
        <v>0</v>
      </c>
      <c r="Q603" s="18">
        <f t="shared" si="943"/>
        <v>0</v>
      </c>
      <c r="R603" s="18">
        <f t="shared" si="925"/>
        <v>46931.700000000004</v>
      </c>
      <c r="S603" s="18">
        <f t="shared" si="926"/>
        <v>46931.700000000004</v>
      </c>
      <c r="T603" s="18">
        <f t="shared" si="927"/>
        <v>46931.700000000004</v>
      </c>
      <c r="U603" s="18">
        <f t="shared" ref="U603:AE603" si="944">U604+U606</f>
        <v>0</v>
      </c>
      <c r="V603" s="18">
        <f t="shared" si="928"/>
        <v>46931.700000000004</v>
      </c>
      <c r="W603" s="18">
        <f t="shared" si="929"/>
        <v>46931.700000000004</v>
      </c>
      <c r="X603" s="18">
        <f t="shared" si="930"/>
        <v>46931.700000000004</v>
      </c>
      <c r="Y603" s="18">
        <f t="shared" ref="Y603:AA603" si="945">Y604+Y606</f>
        <v>0</v>
      </c>
      <c r="Z603" s="18">
        <f t="shared" si="945"/>
        <v>0</v>
      </c>
      <c r="AA603" s="18">
        <f t="shared" si="945"/>
        <v>0</v>
      </c>
      <c r="AB603" s="18">
        <f t="shared" si="919"/>
        <v>46931.700000000004</v>
      </c>
      <c r="AC603" s="18">
        <f t="shared" si="920"/>
        <v>46931.700000000004</v>
      </c>
      <c r="AD603" s="18">
        <f t="shared" si="921"/>
        <v>46931.700000000004</v>
      </c>
      <c r="AE603" s="18">
        <f t="shared" si="944"/>
        <v>0</v>
      </c>
      <c r="AF603" s="31"/>
      <c r="AG603" s="22"/>
      <c r="AH603" s="2"/>
    </row>
    <row r="604" spans="1:34" x14ac:dyDescent="0.25">
      <c r="A604" s="36" t="s">
        <v>162</v>
      </c>
      <c r="B604" s="32">
        <v>610</v>
      </c>
      <c r="C604" s="36"/>
      <c r="D604" s="36"/>
      <c r="E604" s="14" t="s">
        <v>595</v>
      </c>
      <c r="F604" s="18">
        <f t="shared" ref="F604:K604" si="946">F605</f>
        <v>4809.8</v>
      </c>
      <c r="G604" s="18">
        <f t="shared" si="946"/>
        <v>4809.8</v>
      </c>
      <c r="H604" s="18">
        <f t="shared" si="946"/>
        <v>4809.8</v>
      </c>
      <c r="I604" s="18">
        <f t="shared" si="946"/>
        <v>0</v>
      </c>
      <c r="J604" s="18">
        <f t="shared" si="946"/>
        <v>0</v>
      </c>
      <c r="K604" s="18">
        <f t="shared" si="946"/>
        <v>0</v>
      </c>
      <c r="L604" s="18">
        <f t="shared" si="858"/>
        <v>4809.8</v>
      </c>
      <c r="M604" s="18">
        <f t="shared" si="859"/>
        <v>4809.8</v>
      </c>
      <c r="N604" s="18">
        <f t="shared" si="860"/>
        <v>4809.8</v>
      </c>
      <c r="O604" s="18">
        <f t="shared" ref="O604:Q604" si="947">O605</f>
        <v>0</v>
      </c>
      <c r="P604" s="18">
        <f t="shared" si="947"/>
        <v>0</v>
      </c>
      <c r="Q604" s="18">
        <f t="shared" si="947"/>
        <v>0</v>
      </c>
      <c r="R604" s="18">
        <f t="shared" si="925"/>
        <v>4809.8</v>
      </c>
      <c r="S604" s="18">
        <f t="shared" si="926"/>
        <v>4809.8</v>
      </c>
      <c r="T604" s="18">
        <f t="shared" si="927"/>
        <v>4809.8</v>
      </c>
      <c r="U604" s="18">
        <f t="shared" ref="U604:AE604" si="948">U605</f>
        <v>0</v>
      </c>
      <c r="V604" s="18">
        <f t="shared" si="928"/>
        <v>4809.8</v>
      </c>
      <c r="W604" s="18">
        <f t="shared" si="929"/>
        <v>4809.8</v>
      </c>
      <c r="X604" s="18">
        <f t="shared" si="930"/>
        <v>4809.8</v>
      </c>
      <c r="Y604" s="18">
        <f t="shared" si="948"/>
        <v>0</v>
      </c>
      <c r="Z604" s="18">
        <f t="shared" si="948"/>
        <v>0</v>
      </c>
      <c r="AA604" s="18">
        <f t="shared" si="948"/>
        <v>0</v>
      </c>
      <c r="AB604" s="18">
        <f t="shared" si="919"/>
        <v>4809.8</v>
      </c>
      <c r="AC604" s="18">
        <f t="shared" si="920"/>
        <v>4809.8</v>
      </c>
      <c r="AD604" s="18">
        <f t="shared" si="921"/>
        <v>4809.8</v>
      </c>
      <c r="AE604" s="18">
        <f t="shared" si="948"/>
        <v>0</v>
      </c>
      <c r="AF604" s="31"/>
      <c r="AG604" s="22"/>
      <c r="AH604" s="2"/>
    </row>
    <row r="605" spans="1:34" x14ac:dyDescent="0.25">
      <c r="A605" s="36" t="s">
        <v>162</v>
      </c>
      <c r="B605" s="32">
        <v>610</v>
      </c>
      <c r="C605" s="36" t="s">
        <v>28</v>
      </c>
      <c r="D605" s="36" t="s">
        <v>28</v>
      </c>
      <c r="E605" s="14" t="s">
        <v>561</v>
      </c>
      <c r="F605" s="18">
        <v>4809.8</v>
      </c>
      <c r="G605" s="18">
        <v>4809.8</v>
      </c>
      <c r="H605" s="18">
        <v>4809.8</v>
      </c>
      <c r="I605" s="18"/>
      <c r="J605" s="18"/>
      <c r="K605" s="18"/>
      <c r="L605" s="18">
        <f t="shared" si="858"/>
        <v>4809.8</v>
      </c>
      <c r="M605" s="18">
        <f t="shared" si="859"/>
        <v>4809.8</v>
      </c>
      <c r="N605" s="18">
        <f t="shared" si="860"/>
        <v>4809.8</v>
      </c>
      <c r="O605" s="18"/>
      <c r="P605" s="18"/>
      <c r="Q605" s="18"/>
      <c r="R605" s="18">
        <f t="shared" si="925"/>
        <v>4809.8</v>
      </c>
      <c r="S605" s="18">
        <f t="shared" si="926"/>
        <v>4809.8</v>
      </c>
      <c r="T605" s="18">
        <f t="shared" si="927"/>
        <v>4809.8</v>
      </c>
      <c r="U605" s="18"/>
      <c r="V605" s="18">
        <f t="shared" si="928"/>
        <v>4809.8</v>
      </c>
      <c r="W605" s="18">
        <f t="shared" si="929"/>
        <v>4809.8</v>
      </c>
      <c r="X605" s="18">
        <f t="shared" si="930"/>
        <v>4809.8</v>
      </c>
      <c r="Y605" s="18"/>
      <c r="Z605" s="18"/>
      <c r="AA605" s="18"/>
      <c r="AB605" s="18">
        <f t="shared" si="919"/>
        <v>4809.8</v>
      </c>
      <c r="AC605" s="18">
        <f t="shared" si="920"/>
        <v>4809.8</v>
      </c>
      <c r="AD605" s="18">
        <f t="shared" si="921"/>
        <v>4809.8</v>
      </c>
      <c r="AE605" s="18"/>
      <c r="AF605" s="31"/>
      <c r="AG605" s="22"/>
      <c r="AH605" s="2"/>
    </row>
    <row r="606" spans="1:34" x14ac:dyDescent="0.25">
      <c r="A606" s="36" t="s">
        <v>162</v>
      </c>
      <c r="B606" s="32">
        <v>620</v>
      </c>
      <c r="C606" s="36"/>
      <c r="D606" s="36"/>
      <c r="E606" s="14" t="s">
        <v>596</v>
      </c>
      <c r="F606" s="18">
        <f t="shared" ref="F606:K606" si="949">F607</f>
        <v>42121.9</v>
      </c>
      <c r="G606" s="18">
        <f t="shared" si="949"/>
        <v>42121.9</v>
      </c>
      <c r="H606" s="18">
        <f t="shared" si="949"/>
        <v>42121.9</v>
      </c>
      <c r="I606" s="18">
        <f t="shared" si="949"/>
        <v>0</v>
      </c>
      <c r="J606" s="18">
        <f t="shared" si="949"/>
        <v>0</v>
      </c>
      <c r="K606" s="18">
        <f t="shared" si="949"/>
        <v>0</v>
      </c>
      <c r="L606" s="18">
        <f t="shared" si="858"/>
        <v>42121.9</v>
      </c>
      <c r="M606" s="18">
        <f t="shared" si="859"/>
        <v>42121.9</v>
      </c>
      <c r="N606" s="18">
        <f t="shared" si="860"/>
        <v>42121.9</v>
      </c>
      <c r="O606" s="18">
        <f t="shared" ref="O606:Q606" si="950">O607</f>
        <v>0</v>
      </c>
      <c r="P606" s="18">
        <f t="shared" si="950"/>
        <v>0</v>
      </c>
      <c r="Q606" s="18">
        <f t="shared" si="950"/>
        <v>0</v>
      </c>
      <c r="R606" s="18">
        <f t="shared" si="925"/>
        <v>42121.9</v>
      </c>
      <c r="S606" s="18">
        <f t="shared" si="926"/>
        <v>42121.9</v>
      </c>
      <c r="T606" s="18">
        <f t="shared" si="927"/>
        <v>42121.9</v>
      </c>
      <c r="U606" s="18">
        <f t="shared" ref="U606:AE606" si="951">U607</f>
        <v>0</v>
      </c>
      <c r="V606" s="18">
        <f t="shared" si="928"/>
        <v>42121.9</v>
      </c>
      <c r="W606" s="18">
        <f t="shared" si="929"/>
        <v>42121.9</v>
      </c>
      <c r="X606" s="18">
        <f t="shared" si="930"/>
        <v>42121.9</v>
      </c>
      <c r="Y606" s="18">
        <f t="shared" si="951"/>
        <v>0</v>
      </c>
      <c r="Z606" s="18">
        <f t="shared" si="951"/>
        <v>0</v>
      </c>
      <c r="AA606" s="18">
        <f t="shared" si="951"/>
        <v>0</v>
      </c>
      <c r="AB606" s="18">
        <f t="shared" si="919"/>
        <v>42121.9</v>
      </c>
      <c r="AC606" s="18">
        <f t="shared" si="920"/>
        <v>42121.9</v>
      </c>
      <c r="AD606" s="18">
        <f t="shared" si="921"/>
        <v>42121.9</v>
      </c>
      <c r="AE606" s="18">
        <f t="shared" si="951"/>
        <v>0</v>
      </c>
      <c r="AF606" s="31"/>
      <c r="AG606" s="22"/>
      <c r="AH606" s="2"/>
    </row>
    <row r="607" spans="1:34" x14ac:dyDescent="0.25">
      <c r="A607" s="36" t="s">
        <v>162</v>
      </c>
      <c r="B607" s="32">
        <v>620</v>
      </c>
      <c r="C607" s="36" t="s">
        <v>28</v>
      </c>
      <c r="D607" s="36" t="s">
        <v>28</v>
      </c>
      <c r="E607" s="14" t="s">
        <v>561</v>
      </c>
      <c r="F607" s="18">
        <v>42121.9</v>
      </c>
      <c r="G607" s="18">
        <v>42121.9</v>
      </c>
      <c r="H607" s="18">
        <v>42121.9</v>
      </c>
      <c r="I607" s="18"/>
      <c r="J607" s="18"/>
      <c r="K607" s="18"/>
      <c r="L607" s="18">
        <f t="shared" si="858"/>
        <v>42121.9</v>
      </c>
      <c r="M607" s="18">
        <f t="shared" si="859"/>
        <v>42121.9</v>
      </c>
      <c r="N607" s="18">
        <f t="shared" si="860"/>
        <v>42121.9</v>
      </c>
      <c r="O607" s="18"/>
      <c r="P607" s="18"/>
      <c r="Q607" s="18"/>
      <c r="R607" s="18">
        <f t="shared" si="925"/>
        <v>42121.9</v>
      </c>
      <c r="S607" s="18">
        <f t="shared" si="926"/>
        <v>42121.9</v>
      </c>
      <c r="T607" s="18">
        <f t="shared" si="927"/>
        <v>42121.9</v>
      </c>
      <c r="U607" s="18"/>
      <c r="V607" s="18">
        <f t="shared" si="928"/>
        <v>42121.9</v>
      </c>
      <c r="W607" s="18">
        <f t="shared" si="929"/>
        <v>42121.9</v>
      </c>
      <c r="X607" s="18">
        <f t="shared" si="930"/>
        <v>42121.9</v>
      </c>
      <c r="Y607" s="18"/>
      <c r="Z607" s="18"/>
      <c r="AA607" s="18"/>
      <c r="AB607" s="18">
        <f t="shared" si="919"/>
        <v>42121.9</v>
      </c>
      <c r="AC607" s="18">
        <f t="shared" si="920"/>
        <v>42121.9</v>
      </c>
      <c r="AD607" s="18">
        <f t="shared" si="921"/>
        <v>42121.9</v>
      </c>
      <c r="AE607" s="18"/>
      <c r="AF607" s="31"/>
      <c r="AG607" s="22"/>
      <c r="AH607" s="2"/>
    </row>
    <row r="608" spans="1:34" ht="31.5" x14ac:dyDescent="0.25">
      <c r="A608" s="36" t="s">
        <v>163</v>
      </c>
      <c r="B608" s="32"/>
      <c r="C608" s="36"/>
      <c r="D608" s="36"/>
      <c r="E608" s="14" t="s">
        <v>690</v>
      </c>
      <c r="F608" s="18">
        <f t="shared" ref="F608:K610" si="952">F609</f>
        <v>92.5</v>
      </c>
      <c r="G608" s="18">
        <f t="shared" si="952"/>
        <v>92.5</v>
      </c>
      <c r="H608" s="18">
        <f t="shared" si="952"/>
        <v>92.5</v>
      </c>
      <c r="I608" s="18">
        <f t="shared" si="952"/>
        <v>0</v>
      </c>
      <c r="J608" s="18">
        <f t="shared" si="952"/>
        <v>0</v>
      </c>
      <c r="K608" s="18">
        <f t="shared" si="952"/>
        <v>0</v>
      </c>
      <c r="L608" s="18">
        <f t="shared" si="858"/>
        <v>92.5</v>
      </c>
      <c r="M608" s="18">
        <f t="shared" si="859"/>
        <v>92.5</v>
      </c>
      <c r="N608" s="18">
        <f t="shared" si="860"/>
        <v>92.5</v>
      </c>
      <c r="O608" s="18">
        <f t="shared" ref="O608:Q610" si="953">O609</f>
        <v>0</v>
      </c>
      <c r="P608" s="18">
        <f t="shared" si="953"/>
        <v>0</v>
      </c>
      <c r="Q608" s="18">
        <f t="shared" si="953"/>
        <v>0</v>
      </c>
      <c r="R608" s="18">
        <f t="shared" si="925"/>
        <v>92.5</v>
      </c>
      <c r="S608" s="18">
        <f t="shared" si="926"/>
        <v>92.5</v>
      </c>
      <c r="T608" s="18">
        <f t="shared" si="927"/>
        <v>92.5</v>
      </c>
      <c r="U608" s="18">
        <f t="shared" ref="U608:AE610" si="954">U609</f>
        <v>0</v>
      </c>
      <c r="V608" s="18">
        <f t="shared" si="928"/>
        <v>92.5</v>
      </c>
      <c r="W608" s="18">
        <f t="shared" si="929"/>
        <v>92.5</v>
      </c>
      <c r="X608" s="18">
        <f t="shared" si="930"/>
        <v>92.5</v>
      </c>
      <c r="Y608" s="18">
        <f t="shared" si="954"/>
        <v>0</v>
      </c>
      <c r="Z608" s="18">
        <f t="shared" si="954"/>
        <v>0</v>
      </c>
      <c r="AA608" s="18">
        <f t="shared" si="954"/>
        <v>0</v>
      </c>
      <c r="AB608" s="18">
        <f t="shared" si="919"/>
        <v>92.5</v>
      </c>
      <c r="AC608" s="18">
        <f t="shared" si="920"/>
        <v>92.5</v>
      </c>
      <c r="AD608" s="18">
        <f t="shared" si="921"/>
        <v>92.5</v>
      </c>
      <c r="AE608" s="18">
        <f t="shared" si="954"/>
        <v>0</v>
      </c>
      <c r="AF608" s="31"/>
      <c r="AG608" s="22"/>
      <c r="AH608" s="2"/>
    </row>
    <row r="609" spans="1:34" ht="47.25" x14ac:dyDescent="0.25">
      <c r="A609" s="36" t="s">
        <v>163</v>
      </c>
      <c r="B609" s="32">
        <v>200</v>
      </c>
      <c r="C609" s="36"/>
      <c r="D609" s="36"/>
      <c r="E609" s="14" t="s">
        <v>578</v>
      </c>
      <c r="F609" s="18">
        <f t="shared" si="952"/>
        <v>92.5</v>
      </c>
      <c r="G609" s="18">
        <f t="shared" si="952"/>
        <v>92.5</v>
      </c>
      <c r="H609" s="18">
        <f t="shared" si="952"/>
        <v>92.5</v>
      </c>
      <c r="I609" s="18">
        <f t="shared" si="952"/>
        <v>0</v>
      </c>
      <c r="J609" s="18">
        <f t="shared" si="952"/>
        <v>0</v>
      </c>
      <c r="K609" s="18">
        <f t="shared" si="952"/>
        <v>0</v>
      </c>
      <c r="L609" s="18">
        <f t="shared" si="858"/>
        <v>92.5</v>
      </c>
      <c r="M609" s="18">
        <f t="shared" si="859"/>
        <v>92.5</v>
      </c>
      <c r="N609" s="18">
        <f t="shared" si="860"/>
        <v>92.5</v>
      </c>
      <c r="O609" s="18">
        <f t="shared" si="953"/>
        <v>0</v>
      </c>
      <c r="P609" s="18">
        <f t="shared" si="953"/>
        <v>0</v>
      </c>
      <c r="Q609" s="18">
        <f t="shared" si="953"/>
        <v>0</v>
      </c>
      <c r="R609" s="18">
        <f t="shared" si="925"/>
        <v>92.5</v>
      </c>
      <c r="S609" s="18">
        <f t="shared" si="926"/>
        <v>92.5</v>
      </c>
      <c r="T609" s="18">
        <f t="shared" si="927"/>
        <v>92.5</v>
      </c>
      <c r="U609" s="18">
        <f t="shared" si="954"/>
        <v>0</v>
      </c>
      <c r="V609" s="18">
        <f t="shared" si="928"/>
        <v>92.5</v>
      </c>
      <c r="W609" s="18">
        <f t="shared" si="929"/>
        <v>92.5</v>
      </c>
      <c r="X609" s="18">
        <f t="shared" si="930"/>
        <v>92.5</v>
      </c>
      <c r="Y609" s="18">
        <f t="shared" si="954"/>
        <v>0</v>
      </c>
      <c r="Z609" s="18">
        <f t="shared" si="954"/>
        <v>0</v>
      </c>
      <c r="AA609" s="18">
        <f t="shared" si="954"/>
        <v>0</v>
      </c>
      <c r="AB609" s="18">
        <f t="shared" si="919"/>
        <v>92.5</v>
      </c>
      <c r="AC609" s="18">
        <f t="shared" si="920"/>
        <v>92.5</v>
      </c>
      <c r="AD609" s="18">
        <f t="shared" si="921"/>
        <v>92.5</v>
      </c>
      <c r="AE609" s="18">
        <f t="shared" si="954"/>
        <v>0</v>
      </c>
      <c r="AF609" s="31"/>
      <c r="AG609" s="22"/>
      <c r="AH609" s="2"/>
    </row>
    <row r="610" spans="1:34" ht="47.25" x14ac:dyDescent="0.25">
      <c r="A610" s="36" t="s">
        <v>163</v>
      </c>
      <c r="B610" s="32">
        <v>240</v>
      </c>
      <c r="C610" s="36"/>
      <c r="D610" s="36"/>
      <c r="E610" s="14" t="s">
        <v>586</v>
      </c>
      <c r="F610" s="18">
        <f t="shared" si="952"/>
        <v>92.5</v>
      </c>
      <c r="G610" s="18">
        <f t="shared" si="952"/>
        <v>92.5</v>
      </c>
      <c r="H610" s="18">
        <f t="shared" si="952"/>
        <v>92.5</v>
      </c>
      <c r="I610" s="18">
        <f t="shared" si="952"/>
        <v>0</v>
      </c>
      <c r="J610" s="18">
        <f t="shared" si="952"/>
        <v>0</v>
      </c>
      <c r="K610" s="18">
        <f t="shared" si="952"/>
        <v>0</v>
      </c>
      <c r="L610" s="18">
        <f t="shared" si="858"/>
        <v>92.5</v>
      </c>
      <c r="M610" s="18">
        <f t="shared" si="859"/>
        <v>92.5</v>
      </c>
      <c r="N610" s="18">
        <f t="shared" si="860"/>
        <v>92.5</v>
      </c>
      <c r="O610" s="18">
        <f t="shared" si="953"/>
        <v>0</v>
      </c>
      <c r="P610" s="18">
        <f t="shared" si="953"/>
        <v>0</v>
      </c>
      <c r="Q610" s="18">
        <f t="shared" si="953"/>
        <v>0</v>
      </c>
      <c r="R610" s="18">
        <f t="shared" si="925"/>
        <v>92.5</v>
      </c>
      <c r="S610" s="18">
        <f t="shared" si="926"/>
        <v>92.5</v>
      </c>
      <c r="T610" s="18">
        <f t="shared" si="927"/>
        <v>92.5</v>
      </c>
      <c r="U610" s="18">
        <f t="shared" si="954"/>
        <v>0</v>
      </c>
      <c r="V610" s="18">
        <f t="shared" si="928"/>
        <v>92.5</v>
      </c>
      <c r="W610" s="18">
        <f t="shared" si="929"/>
        <v>92.5</v>
      </c>
      <c r="X610" s="18">
        <f t="shared" si="930"/>
        <v>92.5</v>
      </c>
      <c r="Y610" s="18">
        <f t="shared" si="954"/>
        <v>0</v>
      </c>
      <c r="Z610" s="18">
        <f t="shared" si="954"/>
        <v>0</v>
      </c>
      <c r="AA610" s="18">
        <f t="shared" si="954"/>
        <v>0</v>
      </c>
      <c r="AB610" s="18">
        <f t="shared" si="919"/>
        <v>92.5</v>
      </c>
      <c r="AC610" s="18">
        <f t="shared" si="920"/>
        <v>92.5</v>
      </c>
      <c r="AD610" s="18">
        <f t="shared" si="921"/>
        <v>92.5</v>
      </c>
      <c r="AE610" s="18">
        <f t="shared" si="954"/>
        <v>0</v>
      </c>
      <c r="AF610" s="31"/>
      <c r="AG610" s="22"/>
      <c r="AH610" s="2"/>
    </row>
    <row r="611" spans="1:34" x14ac:dyDescent="0.25">
      <c r="A611" s="36" t="s">
        <v>163</v>
      </c>
      <c r="B611" s="32">
        <v>240</v>
      </c>
      <c r="C611" s="36" t="s">
        <v>28</v>
      </c>
      <c r="D611" s="36" t="s">
        <v>28</v>
      </c>
      <c r="E611" s="14" t="s">
        <v>561</v>
      </c>
      <c r="F611" s="18">
        <v>92.5</v>
      </c>
      <c r="G611" s="18">
        <v>92.5</v>
      </c>
      <c r="H611" s="18">
        <v>92.5</v>
      </c>
      <c r="I611" s="18"/>
      <c r="J611" s="18"/>
      <c r="K611" s="18"/>
      <c r="L611" s="18">
        <f t="shared" si="858"/>
        <v>92.5</v>
      </c>
      <c r="M611" s="18">
        <f t="shared" si="859"/>
        <v>92.5</v>
      </c>
      <c r="N611" s="18">
        <f t="shared" si="860"/>
        <v>92.5</v>
      </c>
      <c r="O611" s="18"/>
      <c r="P611" s="18"/>
      <c r="Q611" s="18"/>
      <c r="R611" s="18">
        <f t="shared" si="925"/>
        <v>92.5</v>
      </c>
      <c r="S611" s="18">
        <f t="shared" si="926"/>
        <v>92.5</v>
      </c>
      <c r="T611" s="18">
        <f t="shared" si="927"/>
        <v>92.5</v>
      </c>
      <c r="U611" s="18"/>
      <c r="V611" s="18">
        <f t="shared" si="928"/>
        <v>92.5</v>
      </c>
      <c r="W611" s="18">
        <f t="shared" si="929"/>
        <v>92.5</v>
      </c>
      <c r="X611" s="18">
        <f t="shared" si="930"/>
        <v>92.5</v>
      </c>
      <c r="Y611" s="18"/>
      <c r="Z611" s="18"/>
      <c r="AA611" s="18"/>
      <c r="AB611" s="18">
        <f t="shared" si="919"/>
        <v>92.5</v>
      </c>
      <c r="AC611" s="18">
        <f t="shared" si="920"/>
        <v>92.5</v>
      </c>
      <c r="AD611" s="18">
        <f t="shared" si="921"/>
        <v>92.5</v>
      </c>
      <c r="AE611" s="18"/>
      <c r="AF611" s="31"/>
      <c r="AG611" s="22"/>
      <c r="AH611" s="2"/>
    </row>
    <row r="612" spans="1:34" ht="63" x14ac:dyDescent="0.25">
      <c r="A612" s="36" t="s">
        <v>164</v>
      </c>
      <c r="B612" s="32"/>
      <c r="C612" s="36"/>
      <c r="D612" s="36"/>
      <c r="E612" s="14" t="s">
        <v>821</v>
      </c>
      <c r="F612" s="18">
        <f>F616+F613</f>
        <v>3569.7</v>
      </c>
      <c r="G612" s="18">
        <f t="shared" ref="G612:AE612" si="955">G616+G613</f>
        <v>3569.7</v>
      </c>
      <c r="H612" s="18">
        <f t="shared" si="955"/>
        <v>3569.7</v>
      </c>
      <c r="I612" s="18">
        <f t="shared" ref="I612:K612" si="956">I616+I613</f>
        <v>0</v>
      </c>
      <c r="J612" s="18">
        <f t="shared" si="956"/>
        <v>0</v>
      </c>
      <c r="K612" s="18">
        <f t="shared" si="956"/>
        <v>0</v>
      </c>
      <c r="L612" s="18">
        <f t="shared" si="858"/>
        <v>3569.7</v>
      </c>
      <c r="M612" s="18">
        <f t="shared" si="859"/>
        <v>3569.7</v>
      </c>
      <c r="N612" s="18">
        <f t="shared" si="860"/>
        <v>3569.7</v>
      </c>
      <c r="O612" s="18">
        <f t="shared" ref="O612:Q612" si="957">O616+O613</f>
        <v>0</v>
      </c>
      <c r="P612" s="18">
        <f t="shared" si="957"/>
        <v>0</v>
      </c>
      <c r="Q612" s="18">
        <f t="shared" si="957"/>
        <v>0</v>
      </c>
      <c r="R612" s="18">
        <f t="shared" si="925"/>
        <v>3569.7</v>
      </c>
      <c r="S612" s="18">
        <f t="shared" si="926"/>
        <v>3569.7</v>
      </c>
      <c r="T612" s="18">
        <f t="shared" si="927"/>
        <v>3569.7</v>
      </c>
      <c r="U612" s="18">
        <f t="shared" ref="U612" si="958">U616+U613</f>
        <v>0</v>
      </c>
      <c r="V612" s="18">
        <f t="shared" si="928"/>
        <v>3569.7</v>
      </c>
      <c r="W612" s="18">
        <f t="shared" si="929"/>
        <v>3569.7</v>
      </c>
      <c r="X612" s="18">
        <f t="shared" si="930"/>
        <v>3569.7</v>
      </c>
      <c r="Y612" s="18">
        <f t="shared" ref="Y612:AA612" si="959">Y616+Y613</f>
        <v>0</v>
      </c>
      <c r="Z612" s="18">
        <f t="shared" si="959"/>
        <v>0</v>
      </c>
      <c r="AA612" s="18">
        <f t="shared" si="959"/>
        <v>0</v>
      </c>
      <c r="AB612" s="18">
        <f t="shared" si="919"/>
        <v>3569.7</v>
      </c>
      <c r="AC612" s="18">
        <f t="shared" si="920"/>
        <v>3569.7</v>
      </c>
      <c r="AD612" s="18">
        <f t="shared" si="921"/>
        <v>3569.7</v>
      </c>
      <c r="AE612" s="18">
        <f t="shared" si="955"/>
        <v>0</v>
      </c>
      <c r="AF612" s="31"/>
      <c r="AG612" s="22"/>
      <c r="AH612" s="2"/>
    </row>
    <row r="613" spans="1:34" ht="47.25" x14ac:dyDescent="0.25">
      <c r="A613" s="36" t="s">
        <v>164</v>
      </c>
      <c r="B613" s="32">
        <v>600</v>
      </c>
      <c r="C613" s="36"/>
      <c r="D613" s="36"/>
      <c r="E613" s="14" t="s">
        <v>581</v>
      </c>
      <c r="F613" s="18">
        <f>F614</f>
        <v>1978.2</v>
      </c>
      <c r="G613" s="18">
        <f t="shared" ref="G613:AE614" si="960">G614</f>
        <v>1978.2</v>
      </c>
      <c r="H613" s="18">
        <f t="shared" si="960"/>
        <v>1978.2</v>
      </c>
      <c r="I613" s="18">
        <f t="shared" si="960"/>
        <v>0</v>
      </c>
      <c r="J613" s="18">
        <f t="shared" si="960"/>
        <v>0</v>
      </c>
      <c r="K613" s="18">
        <f t="shared" si="960"/>
        <v>0</v>
      </c>
      <c r="L613" s="18">
        <f t="shared" ref="L613:L676" si="961">F613+I613</f>
        <v>1978.2</v>
      </c>
      <c r="M613" s="18">
        <f t="shared" ref="M613:M676" si="962">G613+J613</f>
        <v>1978.2</v>
      </c>
      <c r="N613" s="18">
        <f t="shared" ref="N613:N676" si="963">H613+K613</f>
        <v>1978.2</v>
      </c>
      <c r="O613" s="18">
        <f t="shared" si="960"/>
        <v>0</v>
      </c>
      <c r="P613" s="18">
        <f t="shared" si="960"/>
        <v>0</v>
      </c>
      <c r="Q613" s="18">
        <f t="shared" si="960"/>
        <v>0</v>
      </c>
      <c r="R613" s="18">
        <f t="shared" si="925"/>
        <v>1978.2</v>
      </c>
      <c r="S613" s="18">
        <f t="shared" si="926"/>
        <v>1978.2</v>
      </c>
      <c r="T613" s="18">
        <f t="shared" si="927"/>
        <v>1978.2</v>
      </c>
      <c r="U613" s="18">
        <f t="shared" si="960"/>
        <v>0</v>
      </c>
      <c r="V613" s="18">
        <f t="shared" si="928"/>
        <v>1978.2</v>
      </c>
      <c r="W613" s="18">
        <f t="shared" si="929"/>
        <v>1978.2</v>
      </c>
      <c r="X613" s="18">
        <f t="shared" si="930"/>
        <v>1978.2</v>
      </c>
      <c r="Y613" s="18">
        <f t="shared" si="960"/>
        <v>0</v>
      </c>
      <c r="Z613" s="18">
        <f t="shared" si="960"/>
        <v>0</v>
      </c>
      <c r="AA613" s="18">
        <f t="shared" si="960"/>
        <v>0</v>
      </c>
      <c r="AB613" s="18">
        <f t="shared" si="919"/>
        <v>1978.2</v>
      </c>
      <c r="AC613" s="18">
        <f t="shared" si="920"/>
        <v>1978.2</v>
      </c>
      <c r="AD613" s="18">
        <f t="shared" si="921"/>
        <v>1978.2</v>
      </c>
      <c r="AE613" s="18">
        <f t="shared" si="960"/>
        <v>0</v>
      </c>
      <c r="AF613" s="31"/>
      <c r="AG613" s="22"/>
      <c r="AH613" s="2"/>
    </row>
    <row r="614" spans="1:34" ht="47.25" x14ac:dyDescent="0.25">
      <c r="A614" s="36" t="s">
        <v>164</v>
      </c>
      <c r="B614" s="32">
        <v>630</v>
      </c>
      <c r="C614" s="36"/>
      <c r="D614" s="36"/>
      <c r="E614" s="14" t="s">
        <v>597</v>
      </c>
      <c r="F614" s="18">
        <f>F615</f>
        <v>1978.2</v>
      </c>
      <c r="G614" s="18">
        <f t="shared" si="960"/>
        <v>1978.2</v>
      </c>
      <c r="H614" s="18">
        <f t="shared" si="960"/>
        <v>1978.2</v>
      </c>
      <c r="I614" s="18">
        <f t="shared" si="960"/>
        <v>0</v>
      </c>
      <c r="J614" s="18">
        <f t="shared" si="960"/>
        <v>0</v>
      </c>
      <c r="K614" s="18">
        <f t="shared" si="960"/>
        <v>0</v>
      </c>
      <c r="L614" s="18">
        <f t="shared" si="961"/>
        <v>1978.2</v>
      </c>
      <c r="M614" s="18">
        <f t="shared" si="962"/>
        <v>1978.2</v>
      </c>
      <c r="N614" s="18">
        <f t="shared" si="963"/>
        <v>1978.2</v>
      </c>
      <c r="O614" s="18">
        <f t="shared" si="960"/>
        <v>0</v>
      </c>
      <c r="P614" s="18">
        <f t="shared" si="960"/>
        <v>0</v>
      </c>
      <c r="Q614" s="18">
        <f t="shared" si="960"/>
        <v>0</v>
      </c>
      <c r="R614" s="18">
        <f t="shared" si="925"/>
        <v>1978.2</v>
      </c>
      <c r="S614" s="18">
        <f t="shared" si="926"/>
        <v>1978.2</v>
      </c>
      <c r="T614" s="18">
        <f t="shared" si="927"/>
        <v>1978.2</v>
      </c>
      <c r="U614" s="18">
        <f t="shared" si="960"/>
        <v>0</v>
      </c>
      <c r="V614" s="18">
        <f t="shared" si="928"/>
        <v>1978.2</v>
      </c>
      <c r="W614" s="18">
        <f t="shared" si="929"/>
        <v>1978.2</v>
      </c>
      <c r="X614" s="18">
        <f t="shared" si="930"/>
        <v>1978.2</v>
      </c>
      <c r="Y614" s="18">
        <f t="shared" si="960"/>
        <v>0</v>
      </c>
      <c r="Z614" s="18">
        <f t="shared" si="960"/>
        <v>0</v>
      </c>
      <c r="AA614" s="18">
        <f t="shared" si="960"/>
        <v>0</v>
      </c>
      <c r="AB614" s="18">
        <f t="shared" si="919"/>
        <v>1978.2</v>
      </c>
      <c r="AC614" s="18">
        <f t="shared" si="920"/>
        <v>1978.2</v>
      </c>
      <c r="AD614" s="18">
        <f t="shared" si="921"/>
        <v>1978.2</v>
      </c>
      <c r="AE614" s="18">
        <f t="shared" si="960"/>
        <v>0</v>
      </c>
      <c r="AF614" s="31"/>
      <c r="AG614" s="22"/>
      <c r="AH614" s="2"/>
    </row>
    <row r="615" spans="1:34" x14ac:dyDescent="0.25">
      <c r="A615" s="36" t="s">
        <v>164</v>
      </c>
      <c r="B615" s="32">
        <v>630</v>
      </c>
      <c r="C615" s="36" t="s">
        <v>28</v>
      </c>
      <c r="D615" s="36" t="s">
        <v>28</v>
      </c>
      <c r="E615" s="14" t="s">
        <v>561</v>
      </c>
      <c r="F615" s="18">
        <v>1978.2</v>
      </c>
      <c r="G615" s="18">
        <v>1978.2</v>
      </c>
      <c r="H615" s="18">
        <v>1978.2</v>
      </c>
      <c r="I615" s="18"/>
      <c r="J615" s="18"/>
      <c r="K615" s="18"/>
      <c r="L615" s="18">
        <f t="shared" si="961"/>
        <v>1978.2</v>
      </c>
      <c r="M615" s="18">
        <f t="shared" si="962"/>
        <v>1978.2</v>
      </c>
      <c r="N615" s="18">
        <f t="shared" si="963"/>
        <v>1978.2</v>
      </c>
      <c r="O615" s="18"/>
      <c r="P615" s="18"/>
      <c r="Q615" s="18"/>
      <c r="R615" s="18">
        <f t="shared" si="925"/>
        <v>1978.2</v>
      </c>
      <c r="S615" s="18">
        <f t="shared" si="926"/>
        <v>1978.2</v>
      </c>
      <c r="T615" s="18">
        <f t="shared" si="927"/>
        <v>1978.2</v>
      </c>
      <c r="U615" s="18"/>
      <c r="V615" s="18">
        <f t="shared" si="928"/>
        <v>1978.2</v>
      </c>
      <c r="W615" s="18">
        <f t="shared" si="929"/>
        <v>1978.2</v>
      </c>
      <c r="X615" s="18">
        <f t="shared" si="930"/>
        <v>1978.2</v>
      </c>
      <c r="Y615" s="18"/>
      <c r="Z615" s="18"/>
      <c r="AA615" s="18"/>
      <c r="AB615" s="18">
        <f t="shared" si="919"/>
        <v>1978.2</v>
      </c>
      <c r="AC615" s="18">
        <f t="shared" si="920"/>
        <v>1978.2</v>
      </c>
      <c r="AD615" s="18">
        <f t="shared" si="921"/>
        <v>1978.2</v>
      </c>
      <c r="AE615" s="18"/>
      <c r="AF615" s="31"/>
      <c r="AG615" s="22"/>
      <c r="AH615" s="2"/>
    </row>
    <row r="616" spans="1:34" x14ac:dyDescent="0.25">
      <c r="A616" s="36" t="s">
        <v>164</v>
      </c>
      <c r="B616" s="32">
        <v>800</v>
      </c>
      <c r="C616" s="36"/>
      <c r="D616" s="36"/>
      <c r="E616" s="14" t="s">
        <v>583</v>
      </c>
      <c r="F616" s="18">
        <f t="shared" ref="F616:K617" si="964">F617</f>
        <v>1591.5</v>
      </c>
      <c r="G616" s="18">
        <f t="shared" si="964"/>
        <v>1591.5</v>
      </c>
      <c r="H616" s="18">
        <f t="shared" si="964"/>
        <v>1591.5</v>
      </c>
      <c r="I616" s="18">
        <f t="shared" si="964"/>
        <v>0</v>
      </c>
      <c r="J616" s="18">
        <f t="shared" si="964"/>
        <v>0</v>
      </c>
      <c r="K616" s="18">
        <f t="shared" si="964"/>
        <v>0</v>
      </c>
      <c r="L616" s="18">
        <f t="shared" si="961"/>
        <v>1591.5</v>
      </c>
      <c r="M616" s="18">
        <f t="shared" si="962"/>
        <v>1591.5</v>
      </c>
      <c r="N616" s="18">
        <f t="shared" si="963"/>
        <v>1591.5</v>
      </c>
      <c r="O616" s="18">
        <f t="shared" ref="O616:Q617" si="965">O617</f>
        <v>0</v>
      </c>
      <c r="P616" s="18">
        <f t="shared" si="965"/>
        <v>0</v>
      </c>
      <c r="Q616" s="18">
        <f t="shared" si="965"/>
        <v>0</v>
      </c>
      <c r="R616" s="18">
        <f t="shared" si="925"/>
        <v>1591.5</v>
      </c>
      <c r="S616" s="18">
        <f t="shared" si="926"/>
        <v>1591.5</v>
      </c>
      <c r="T616" s="18">
        <f t="shared" si="927"/>
        <v>1591.5</v>
      </c>
      <c r="U616" s="18">
        <f t="shared" ref="U616:AE617" si="966">U617</f>
        <v>0</v>
      </c>
      <c r="V616" s="18">
        <f t="shared" si="928"/>
        <v>1591.5</v>
      </c>
      <c r="W616" s="18">
        <f t="shared" si="929"/>
        <v>1591.5</v>
      </c>
      <c r="X616" s="18">
        <f t="shared" si="930"/>
        <v>1591.5</v>
      </c>
      <c r="Y616" s="18">
        <f t="shared" si="966"/>
        <v>0</v>
      </c>
      <c r="Z616" s="18">
        <f t="shared" si="966"/>
        <v>0</v>
      </c>
      <c r="AA616" s="18">
        <f t="shared" si="966"/>
        <v>0</v>
      </c>
      <c r="AB616" s="18">
        <f t="shared" si="919"/>
        <v>1591.5</v>
      </c>
      <c r="AC616" s="18">
        <f t="shared" si="920"/>
        <v>1591.5</v>
      </c>
      <c r="AD616" s="18">
        <f t="shared" si="921"/>
        <v>1591.5</v>
      </c>
      <c r="AE616" s="18">
        <f t="shared" si="966"/>
        <v>0</v>
      </c>
      <c r="AF616" s="31"/>
      <c r="AG616" s="22"/>
      <c r="AH616" s="2"/>
    </row>
    <row r="617" spans="1:34" ht="78.75" x14ac:dyDescent="0.25">
      <c r="A617" s="36" t="s">
        <v>164</v>
      </c>
      <c r="B617" s="32">
        <v>810</v>
      </c>
      <c r="C617" s="36"/>
      <c r="D617" s="36"/>
      <c r="E617" s="14" t="s">
        <v>599</v>
      </c>
      <c r="F617" s="18">
        <f t="shared" si="964"/>
        <v>1591.5</v>
      </c>
      <c r="G617" s="18">
        <f t="shared" si="964"/>
        <v>1591.5</v>
      </c>
      <c r="H617" s="18">
        <f t="shared" si="964"/>
        <v>1591.5</v>
      </c>
      <c r="I617" s="18">
        <f t="shared" si="964"/>
        <v>0</v>
      </c>
      <c r="J617" s="18">
        <f t="shared" si="964"/>
        <v>0</v>
      </c>
      <c r="K617" s="18">
        <f t="shared" si="964"/>
        <v>0</v>
      </c>
      <c r="L617" s="18">
        <f t="shared" si="961"/>
        <v>1591.5</v>
      </c>
      <c r="M617" s="18">
        <f t="shared" si="962"/>
        <v>1591.5</v>
      </c>
      <c r="N617" s="18">
        <f t="shared" si="963"/>
        <v>1591.5</v>
      </c>
      <c r="O617" s="18">
        <f t="shared" si="965"/>
        <v>0</v>
      </c>
      <c r="P617" s="18">
        <f t="shared" si="965"/>
        <v>0</v>
      </c>
      <c r="Q617" s="18">
        <f t="shared" si="965"/>
        <v>0</v>
      </c>
      <c r="R617" s="18">
        <f t="shared" si="925"/>
        <v>1591.5</v>
      </c>
      <c r="S617" s="18">
        <f t="shared" si="926"/>
        <v>1591.5</v>
      </c>
      <c r="T617" s="18">
        <f t="shared" si="927"/>
        <v>1591.5</v>
      </c>
      <c r="U617" s="18">
        <f t="shared" si="966"/>
        <v>0</v>
      </c>
      <c r="V617" s="18">
        <f t="shared" si="928"/>
        <v>1591.5</v>
      </c>
      <c r="W617" s="18">
        <f t="shared" si="929"/>
        <v>1591.5</v>
      </c>
      <c r="X617" s="18">
        <f t="shared" si="930"/>
        <v>1591.5</v>
      </c>
      <c r="Y617" s="18">
        <f t="shared" si="966"/>
        <v>0</v>
      </c>
      <c r="Z617" s="18">
        <f t="shared" si="966"/>
        <v>0</v>
      </c>
      <c r="AA617" s="18">
        <f t="shared" si="966"/>
        <v>0</v>
      </c>
      <c r="AB617" s="18">
        <f t="shared" si="919"/>
        <v>1591.5</v>
      </c>
      <c r="AC617" s="18">
        <f t="shared" si="920"/>
        <v>1591.5</v>
      </c>
      <c r="AD617" s="18">
        <f t="shared" si="921"/>
        <v>1591.5</v>
      </c>
      <c r="AE617" s="18">
        <f t="shared" si="966"/>
        <v>0</v>
      </c>
      <c r="AF617" s="31"/>
      <c r="AG617" s="22"/>
      <c r="AH617" s="2"/>
    </row>
    <row r="618" spans="1:34" x14ac:dyDescent="0.25">
      <c r="A618" s="36" t="s">
        <v>164</v>
      </c>
      <c r="B618" s="32">
        <v>810</v>
      </c>
      <c r="C618" s="36" t="s">
        <v>28</v>
      </c>
      <c r="D618" s="36" t="s">
        <v>28</v>
      </c>
      <c r="E618" s="14" t="s">
        <v>561</v>
      </c>
      <c r="F618" s="18">
        <v>1591.5</v>
      </c>
      <c r="G618" s="18">
        <v>1591.5</v>
      </c>
      <c r="H618" s="18">
        <v>1591.5</v>
      </c>
      <c r="I618" s="18"/>
      <c r="J618" s="18"/>
      <c r="K618" s="18"/>
      <c r="L618" s="18">
        <f t="shared" si="961"/>
        <v>1591.5</v>
      </c>
      <c r="M618" s="18">
        <f t="shared" si="962"/>
        <v>1591.5</v>
      </c>
      <c r="N618" s="18">
        <f t="shared" si="963"/>
        <v>1591.5</v>
      </c>
      <c r="O618" s="18"/>
      <c r="P618" s="18"/>
      <c r="Q618" s="18"/>
      <c r="R618" s="18">
        <f t="shared" si="925"/>
        <v>1591.5</v>
      </c>
      <c r="S618" s="18">
        <f t="shared" si="926"/>
        <v>1591.5</v>
      </c>
      <c r="T618" s="18">
        <f t="shared" si="927"/>
        <v>1591.5</v>
      </c>
      <c r="U618" s="18"/>
      <c r="V618" s="18">
        <f t="shared" si="928"/>
        <v>1591.5</v>
      </c>
      <c r="W618" s="18">
        <f t="shared" si="929"/>
        <v>1591.5</v>
      </c>
      <c r="X618" s="18">
        <f t="shared" si="930"/>
        <v>1591.5</v>
      </c>
      <c r="Y618" s="18"/>
      <c r="Z618" s="18"/>
      <c r="AA618" s="18"/>
      <c r="AB618" s="18">
        <f t="shared" si="919"/>
        <v>1591.5</v>
      </c>
      <c r="AC618" s="18">
        <f t="shared" si="920"/>
        <v>1591.5</v>
      </c>
      <c r="AD618" s="18">
        <f t="shared" si="921"/>
        <v>1591.5</v>
      </c>
      <c r="AE618" s="18"/>
      <c r="AF618" s="31"/>
      <c r="AG618" s="22"/>
      <c r="AH618" s="2"/>
    </row>
    <row r="619" spans="1:34" ht="63" x14ac:dyDescent="0.25">
      <c r="A619" s="36" t="s">
        <v>167</v>
      </c>
      <c r="B619" s="32"/>
      <c r="C619" s="36"/>
      <c r="D619" s="36"/>
      <c r="E619" s="14" t="s">
        <v>1091</v>
      </c>
      <c r="F619" s="18">
        <f t="shared" ref="F619:K619" si="967">F620</f>
        <v>8722</v>
      </c>
      <c r="G619" s="18">
        <f t="shared" si="967"/>
        <v>8722</v>
      </c>
      <c r="H619" s="18">
        <f t="shared" si="967"/>
        <v>8722</v>
      </c>
      <c r="I619" s="18">
        <f t="shared" si="967"/>
        <v>0</v>
      </c>
      <c r="J619" s="18">
        <f t="shared" si="967"/>
        <v>0</v>
      </c>
      <c r="K619" s="18">
        <f t="shared" si="967"/>
        <v>0</v>
      </c>
      <c r="L619" s="18">
        <f t="shared" si="961"/>
        <v>8722</v>
      </c>
      <c r="M619" s="18">
        <f t="shared" si="962"/>
        <v>8722</v>
      </c>
      <c r="N619" s="18">
        <f t="shared" si="963"/>
        <v>8722</v>
      </c>
      <c r="O619" s="18">
        <f t="shared" ref="O619:Q619" si="968">O620</f>
        <v>0</v>
      </c>
      <c r="P619" s="18">
        <f t="shared" si="968"/>
        <v>0</v>
      </c>
      <c r="Q619" s="18">
        <f t="shared" si="968"/>
        <v>0</v>
      </c>
      <c r="R619" s="18">
        <f t="shared" si="925"/>
        <v>8722</v>
      </c>
      <c r="S619" s="18">
        <f t="shared" si="926"/>
        <v>8722</v>
      </c>
      <c r="T619" s="18">
        <f t="shared" si="927"/>
        <v>8722</v>
      </c>
      <c r="U619" s="18">
        <f t="shared" ref="U619:AE619" si="969">U620</f>
        <v>0</v>
      </c>
      <c r="V619" s="18">
        <f t="shared" si="928"/>
        <v>8722</v>
      </c>
      <c r="W619" s="18">
        <f t="shared" si="929"/>
        <v>8722</v>
      </c>
      <c r="X619" s="18">
        <f t="shared" si="930"/>
        <v>8722</v>
      </c>
      <c r="Y619" s="18">
        <f t="shared" si="969"/>
        <v>0</v>
      </c>
      <c r="Z619" s="18">
        <f t="shared" si="969"/>
        <v>0</v>
      </c>
      <c r="AA619" s="18">
        <f t="shared" si="969"/>
        <v>0</v>
      </c>
      <c r="AB619" s="18">
        <f t="shared" si="919"/>
        <v>8722</v>
      </c>
      <c r="AC619" s="18">
        <f t="shared" si="920"/>
        <v>8722</v>
      </c>
      <c r="AD619" s="18">
        <f t="shared" si="921"/>
        <v>8722</v>
      </c>
      <c r="AE619" s="18">
        <f t="shared" si="969"/>
        <v>0</v>
      </c>
      <c r="AF619" s="31"/>
      <c r="AG619" s="22"/>
      <c r="AH619" s="2"/>
    </row>
    <row r="620" spans="1:34" ht="47.25" x14ac:dyDescent="0.25">
      <c r="A620" s="36" t="s">
        <v>166</v>
      </c>
      <c r="B620" s="32"/>
      <c r="C620" s="36"/>
      <c r="D620" s="36"/>
      <c r="E620" s="14" t="s">
        <v>691</v>
      </c>
      <c r="F620" s="18">
        <f t="shared" ref="F620:K620" si="970">F621+F624</f>
        <v>8722</v>
      </c>
      <c r="G620" s="18">
        <f t="shared" si="970"/>
        <v>8722</v>
      </c>
      <c r="H620" s="18">
        <f t="shared" si="970"/>
        <v>8722</v>
      </c>
      <c r="I620" s="18">
        <f t="shared" si="970"/>
        <v>0</v>
      </c>
      <c r="J620" s="18">
        <f t="shared" si="970"/>
        <v>0</v>
      </c>
      <c r="K620" s="18">
        <f t="shared" si="970"/>
        <v>0</v>
      </c>
      <c r="L620" s="18">
        <f t="shared" si="961"/>
        <v>8722</v>
      </c>
      <c r="M620" s="18">
        <f t="shared" si="962"/>
        <v>8722</v>
      </c>
      <c r="N620" s="18">
        <f t="shared" si="963"/>
        <v>8722</v>
      </c>
      <c r="O620" s="18">
        <f t="shared" ref="O620:Q620" si="971">O621+O624</f>
        <v>0</v>
      </c>
      <c r="P620" s="18">
        <f t="shared" si="971"/>
        <v>0</v>
      </c>
      <c r="Q620" s="18">
        <f t="shared" si="971"/>
        <v>0</v>
      </c>
      <c r="R620" s="18">
        <f t="shared" si="925"/>
        <v>8722</v>
      </c>
      <c r="S620" s="18">
        <f t="shared" si="926"/>
        <v>8722</v>
      </c>
      <c r="T620" s="18">
        <f t="shared" si="927"/>
        <v>8722</v>
      </c>
      <c r="U620" s="18">
        <f t="shared" ref="U620:AE620" si="972">U621+U624</f>
        <v>0</v>
      </c>
      <c r="V620" s="18">
        <f t="shared" si="928"/>
        <v>8722</v>
      </c>
      <c r="W620" s="18">
        <f t="shared" si="929"/>
        <v>8722</v>
      </c>
      <c r="X620" s="18">
        <f t="shared" si="930"/>
        <v>8722</v>
      </c>
      <c r="Y620" s="18">
        <f t="shared" ref="Y620:AA620" si="973">Y621+Y624</f>
        <v>0</v>
      </c>
      <c r="Z620" s="18">
        <f t="shared" si="973"/>
        <v>0</v>
      </c>
      <c r="AA620" s="18">
        <f t="shared" si="973"/>
        <v>0</v>
      </c>
      <c r="AB620" s="18">
        <f t="shared" si="919"/>
        <v>8722</v>
      </c>
      <c r="AC620" s="18">
        <f t="shared" si="920"/>
        <v>8722</v>
      </c>
      <c r="AD620" s="18">
        <f t="shared" si="921"/>
        <v>8722</v>
      </c>
      <c r="AE620" s="18">
        <f t="shared" si="972"/>
        <v>0</v>
      </c>
      <c r="AF620" s="31"/>
      <c r="AG620" s="22"/>
      <c r="AH620" s="2"/>
    </row>
    <row r="621" spans="1:34" ht="47.25" x14ac:dyDescent="0.25">
      <c r="A621" s="36" t="s">
        <v>166</v>
      </c>
      <c r="B621" s="32">
        <v>600</v>
      </c>
      <c r="C621" s="36"/>
      <c r="D621" s="36"/>
      <c r="E621" s="14" t="s">
        <v>581</v>
      </c>
      <c r="F621" s="18">
        <f t="shared" ref="F621:K622" si="974">F622</f>
        <v>1314.1</v>
      </c>
      <c r="G621" s="18">
        <f t="shared" si="974"/>
        <v>1314.1</v>
      </c>
      <c r="H621" s="18">
        <f t="shared" si="974"/>
        <v>1314.1</v>
      </c>
      <c r="I621" s="18">
        <f t="shared" si="974"/>
        <v>0</v>
      </c>
      <c r="J621" s="18">
        <f t="shared" si="974"/>
        <v>0</v>
      </c>
      <c r="K621" s="18">
        <f t="shared" si="974"/>
        <v>0</v>
      </c>
      <c r="L621" s="18">
        <f t="shared" si="961"/>
        <v>1314.1</v>
      </c>
      <c r="M621" s="18">
        <f t="shared" si="962"/>
        <v>1314.1</v>
      </c>
      <c r="N621" s="18">
        <f t="shared" si="963"/>
        <v>1314.1</v>
      </c>
      <c r="O621" s="18">
        <f t="shared" ref="O621:Q622" si="975">O622</f>
        <v>0</v>
      </c>
      <c r="P621" s="18">
        <f t="shared" si="975"/>
        <v>0</v>
      </c>
      <c r="Q621" s="18">
        <f t="shared" si="975"/>
        <v>0</v>
      </c>
      <c r="R621" s="18">
        <f t="shared" si="925"/>
        <v>1314.1</v>
      </c>
      <c r="S621" s="18">
        <f t="shared" si="926"/>
        <v>1314.1</v>
      </c>
      <c r="T621" s="18">
        <f t="shared" si="927"/>
        <v>1314.1</v>
      </c>
      <c r="U621" s="18">
        <f t="shared" ref="U621:AE622" si="976">U622</f>
        <v>0</v>
      </c>
      <c r="V621" s="18">
        <f t="shared" si="928"/>
        <v>1314.1</v>
      </c>
      <c r="W621" s="18">
        <f t="shared" si="929"/>
        <v>1314.1</v>
      </c>
      <c r="X621" s="18">
        <f t="shared" si="930"/>
        <v>1314.1</v>
      </c>
      <c r="Y621" s="18">
        <f t="shared" si="976"/>
        <v>0</v>
      </c>
      <c r="Z621" s="18">
        <f t="shared" si="976"/>
        <v>0</v>
      </c>
      <c r="AA621" s="18">
        <f t="shared" si="976"/>
        <v>0</v>
      </c>
      <c r="AB621" s="18">
        <f t="shared" si="919"/>
        <v>1314.1</v>
      </c>
      <c r="AC621" s="18">
        <f t="shared" si="920"/>
        <v>1314.1</v>
      </c>
      <c r="AD621" s="18">
        <f t="shared" si="921"/>
        <v>1314.1</v>
      </c>
      <c r="AE621" s="18">
        <f t="shared" si="976"/>
        <v>0</v>
      </c>
      <c r="AF621" s="31"/>
      <c r="AG621" s="22"/>
      <c r="AH621" s="2"/>
    </row>
    <row r="622" spans="1:34" ht="47.25" x14ac:dyDescent="0.25">
      <c r="A622" s="36" t="s">
        <v>166</v>
      </c>
      <c r="B622" s="32">
        <v>630</v>
      </c>
      <c r="C622" s="36"/>
      <c r="D622" s="36"/>
      <c r="E622" s="14" t="s">
        <v>597</v>
      </c>
      <c r="F622" s="18">
        <f t="shared" si="974"/>
        <v>1314.1</v>
      </c>
      <c r="G622" s="18">
        <f t="shared" si="974"/>
        <v>1314.1</v>
      </c>
      <c r="H622" s="18">
        <f t="shared" si="974"/>
        <v>1314.1</v>
      </c>
      <c r="I622" s="18">
        <f t="shared" si="974"/>
        <v>0</v>
      </c>
      <c r="J622" s="18">
        <f t="shared" si="974"/>
        <v>0</v>
      </c>
      <c r="K622" s="18">
        <f t="shared" si="974"/>
        <v>0</v>
      </c>
      <c r="L622" s="18">
        <f t="shared" si="961"/>
        <v>1314.1</v>
      </c>
      <c r="M622" s="18">
        <f t="shared" si="962"/>
        <v>1314.1</v>
      </c>
      <c r="N622" s="18">
        <f t="shared" si="963"/>
        <v>1314.1</v>
      </c>
      <c r="O622" s="18">
        <f t="shared" si="975"/>
        <v>0</v>
      </c>
      <c r="P622" s="18">
        <f t="shared" si="975"/>
        <v>0</v>
      </c>
      <c r="Q622" s="18">
        <f t="shared" si="975"/>
        <v>0</v>
      </c>
      <c r="R622" s="18">
        <f t="shared" si="925"/>
        <v>1314.1</v>
      </c>
      <c r="S622" s="18">
        <f t="shared" si="926"/>
        <v>1314.1</v>
      </c>
      <c r="T622" s="18">
        <f t="shared" si="927"/>
        <v>1314.1</v>
      </c>
      <c r="U622" s="18">
        <f t="shared" si="976"/>
        <v>0</v>
      </c>
      <c r="V622" s="18">
        <f t="shared" si="928"/>
        <v>1314.1</v>
      </c>
      <c r="W622" s="18">
        <f t="shared" si="929"/>
        <v>1314.1</v>
      </c>
      <c r="X622" s="18">
        <f t="shared" si="930"/>
        <v>1314.1</v>
      </c>
      <c r="Y622" s="18">
        <f t="shared" si="976"/>
        <v>0</v>
      </c>
      <c r="Z622" s="18">
        <f t="shared" si="976"/>
        <v>0</v>
      </c>
      <c r="AA622" s="18">
        <f t="shared" si="976"/>
        <v>0</v>
      </c>
      <c r="AB622" s="18">
        <f t="shared" si="919"/>
        <v>1314.1</v>
      </c>
      <c r="AC622" s="18">
        <f t="shared" si="920"/>
        <v>1314.1</v>
      </c>
      <c r="AD622" s="18">
        <f t="shared" si="921"/>
        <v>1314.1</v>
      </c>
      <c r="AE622" s="18">
        <f t="shared" si="976"/>
        <v>0</v>
      </c>
      <c r="AF622" s="31"/>
      <c r="AG622" s="22"/>
      <c r="AH622" s="2"/>
    </row>
    <row r="623" spans="1:34" x14ac:dyDescent="0.25">
      <c r="A623" s="36" t="s">
        <v>166</v>
      </c>
      <c r="B623" s="32">
        <v>630</v>
      </c>
      <c r="C623" s="36" t="s">
        <v>28</v>
      </c>
      <c r="D623" s="36" t="s">
        <v>28</v>
      </c>
      <c r="E623" s="14" t="s">
        <v>561</v>
      </c>
      <c r="F623" s="18">
        <v>1314.1</v>
      </c>
      <c r="G623" s="18">
        <v>1314.1</v>
      </c>
      <c r="H623" s="18">
        <v>1314.1</v>
      </c>
      <c r="I623" s="18"/>
      <c r="J623" s="18"/>
      <c r="K623" s="18"/>
      <c r="L623" s="18">
        <f t="shared" si="961"/>
        <v>1314.1</v>
      </c>
      <c r="M623" s="18">
        <f t="shared" si="962"/>
        <v>1314.1</v>
      </c>
      <c r="N623" s="18">
        <f t="shared" si="963"/>
        <v>1314.1</v>
      </c>
      <c r="O623" s="18"/>
      <c r="P623" s="18"/>
      <c r="Q623" s="18"/>
      <c r="R623" s="18">
        <f t="shared" si="925"/>
        <v>1314.1</v>
      </c>
      <c r="S623" s="18">
        <f t="shared" si="926"/>
        <v>1314.1</v>
      </c>
      <c r="T623" s="18">
        <f t="shared" si="927"/>
        <v>1314.1</v>
      </c>
      <c r="U623" s="18"/>
      <c r="V623" s="18">
        <f t="shared" si="928"/>
        <v>1314.1</v>
      </c>
      <c r="W623" s="18">
        <f t="shared" si="929"/>
        <v>1314.1</v>
      </c>
      <c r="X623" s="18">
        <f t="shared" si="930"/>
        <v>1314.1</v>
      </c>
      <c r="Y623" s="18"/>
      <c r="Z623" s="18"/>
      <c r="AA623" s="18"/>
      <c r="AB623" s="18">
        <f t="shared" si="919"/>
        <v>1314.1</v>
      </c>
      <c r="AC623" s="18">
        <f t="shared" si="920"/>
        <v>1314.1</v>
      </c>
      <c r="AD623" s="18">
        <f t="shared" si="921"/>
        <v>1314.1</v>
      </c>
      <c r="AE623" s="18"/>
      <c r="AF623" s="31"/>
      <c r="AG623" s="22"/>
      <c r="AH623" s="2"/>
    </row>
    <row r="624" spans="1:34" x14ac:dyDescent="0.25">
      <c r="A624" s="36" t="s">
        <v>166</v>
      </c>
      <c r="B624" s="32">
        <v>800</v>
      </c>
      <c r="C624" s="36"/>
      <c r="D624" s="36"/>
      <c r="E624" s="14" t="s">
        <v>583</v>
      </c>
      <c r="F624" s="18">
        <f t="shared" ref="F624:K625" si="977">F625</f>
        <v>7407.9</v>
      </c>
      <c r="G624" s="18">
        <f t="shared" si="977"/>
        <v>7407.9</v>
      </c>
      <c r="H624" s="18">
        <f t="shared" si="977"/>
        <v>7407.9</v>
      </c>
      <c r="I624" s="18">
        <f t="shared" si="977"/>
        <v>0</v>
      </c>
      <c r="J624" s="18">
        <f t="shared" si="977"/>
        <v>0</v>
      </c>
      <c r="K624" s="18">
        <f t="shared" si="977"/>
        <v>0</v>
      </c>
      <c r="L624" s="18">
        <f t="shared" si="961"/>
        <v>7407.9</v>
      </c>
      <c r="M624" s="18">
        <f t="shared" si="962"/>
        <v>7407.9</v>
      </c>
      <c r="N624" s="18">
        <f t="shared" si="963"/>
        <v>7407.9</v>
      </c>
      <c r="O624" s="18">
        <f t="shared" ref="O624:Q625" si="978">O625</f>
        <v>0</v>
      </c>
      <c r="P624" s="18">
        <f t="shared" si="978"/>
        <v>0</v>
      </c>
      <c r="Q624" s="18">
        <f t="shared" si="978"/>
        <v>0</v>
      </c>
      <c r="R624" s="18">
        <f t="shared" si="925"/>
        <v>7407.9</v>
      </c>
      <c r="S624" s="18">
        <f t="shared" si="926"/>
        <v>7407.9</v>
      </c>
      <c r="T624" s="18">
        <f t="shared" si="927"/>
        <v>7407.9</v>
      </c>
      <c r="U624" s="18">
        <f t="shared" ref="U624:AE625" si="979">U625</f>
        <v>0</v>
      </c>
      <c r="V624" s="18">
        <f t="shared" si="928"/>
        <v>7407.9</v>
      </c>
      <c r="W624" s="18">
        <f t="shared" si="929"/>
        <v>7407.9</v>
      </c>
      <c r="X624" s="18">
        <f t="shared" si="930"/>
        <v>7407.9</v>
      </c>
      <c r="Y624" s="18">
        <f t="shared" si="979"/>
        <v>0</v>
      </c>
      <c r="Z624" s="18">
        <f t="shared" si="979"/>
        <v>0</v>
      </c>
      <c r="AA624" s="18">
        <f t="shared" si="979"/>
        <v>0</v>
      </c>
      <c r="AB624" s="18">
        <f t="shared" si="919"/>
        <v>7407.9</v>
      </c>
      <c r="AC624" s="18">
        <f t="shared" si="920"/>
        <v>7407.9</v>
      </c>
      <c r="AD624" s="18">
        <f t="shared" si="921"/>
        <v>7407.9</v>
      </c>
      <c r="AE624" s="18">
        <f t="shared" si="979"/>
        <v>0</v>
      </c>
      <c r="AF624" s="31"/>
      <c r="AG624" s="22"/>
      <c r="AH624" s="2"/>
    </row>
    <row r="625" spans="1:34" ht="78.75" x14ac:dyDescent="0.25">
      <c r="A625" s="36" t="s">
        <v>166</v>
      </c>
      <c r="B625" s="32">
        <v>810</v>
      </c>
      <c r="C625" s="36"/>
      <c r="D625" s="36"/>
      <c r="E625" s="14" t="s">
        <v>599</v>
      </c>
      <c r="F625" s="18">
        <f t="shared" si="977"/>
        <v>7407.9</v>
      </c>
      <c r="G625" s="18">
        <f t="shared" si="977"/>
        <v>7407.9</v>
      </c>
      <c r="H625" s="18">
        <f t="shared" si="977"/>
        <v>7407.9</v>
      </c>
      <c r="I625" s="18">
        <f t="shared" si="977"/>
        <v>0</v>
      </c>
      <c r="J625" s="18">
        <f t="shared" si="977"/>
        <v>0</v>
      </c>
      <c r="K625" s="18">
        <f t="shared" si="977"/>
        <v>0</v>
      </c>
      <c r="L625" s="18">
        <f t="shared" si="961"/>
        <v>7407.9</v>
      </c>
      <c r="M625" s="18">
        <f t="shared" si="962"/>
        <v>7407.9</v>
      </c>
      <c r="N625" s="18">
        <f t="shared" si="963"/>
        <v>7407.9</v>
      </c>
      <c r="O625" s="18">
        <f t="shared" si="978"/>
        <v>0</v>
      </c>
      <c r="P625" s="18">
        <f t="shared" si="978"/>
        <v>0</v>
      </c>
      <c r="Q625" s="18">
        <f t="shared" si="978"/>
        <v>0</v>
      </c>
      <c r="R625" s="18">
        <f t="shared" si="925"/>
        <v>7407.9</v>
      </c>
      <c r="S625" s="18">
        <f t="shared" si="926"/>
        <v>7407.9</v>
      </c>
      <c r="T625" s="18">
        <f t="shared" si="927"/>
        <v>7407.9</v>
      </c>
      <c r="U625" s="18">
        <f t="shared" si="979"/>
        <v>0</v>
      </c>
      <c r="V625" s="18">
        <f t="shared" si="928"/>
        <v>7407.9</v>
      </c>
      <c r="W625" s="18">
        <f t="shared" si="929"/>
        <v>7407.9</v>
      </c>
      <c r="X625" s="18">
        <f t="shared" si="930"/>
        <v>7407.9</v>
      </c>
      <c r="Y625" s="18">
        <f t="shared" si="979"/>
        <v>0</v>
      </c>
      <c r="Z625" s="18">
        <f t="shared" si="979"/>
        <v>0</v>
      </c>
      <c r="AA625" s="18">
        <f t="shared" si="979"/>
        <v>0</v>
      </c>
      <c r="AB625" s="18">
        <f t="shared" si="919"/>
        <v>7407.9</v>
      </c>
      <c r="AC625" s="18">
        <f t="shared" si="920"/>
        <v>7407.9</v>
      </c>
      <c r="AD625" s="18">
        <f t="shared" si="921"/>
        <v>7407.9</v>
      </c>
      <c r="AE625" s="18">
        <f t="shared" si="979"/>
        <v>0</v>
      </c>
      <c r="AF625" s="31"/>
      <c r="AG625" s="22"/>
      <c r="AH625" s="2"/>
    </row>
    <row r="626" spans="1:34" x14ac:dyDescent="0.25">
      <c r="A626" s="36" t="s">
        <v>166</v>
      </c>
      <c r="B626" s="32">
        <v>810</v>
      </c>
      <c r="C626" s="36" t="s">
        <v>28</v>
      </c>
      <c r="D626" s="36" t="s">
        <v>28</v>
      </c>
      <c r="E626" s="14" t="s">
        <v>561</v>
      </c>
      <c r="F626" s="18">
        <v>7407.9</v>
      </c>
      <c r="G626" s="18">
        <v>7407.9</v>
      </c>
      <c r="H626" s="18">
        <v>7407.9</v>
      </c>
      <c r="I626" s="18"/>
      <c r="J626" s="18"/>
      <c r="K626" s="18"/>
      <c r="L626" s="18">
        <f t="shared" si="961"/>
        <v>7407.9</v>
      </c>
      <c r="M626" s="18">
        <f t="shared" si="962"/>
        <v>7407.9</v>
      </c>
      <c r="N626" s="18">
        <f t="shared" si="963"/>
        <v>7407.9</v>
      </c>
      <c r="O626" s="18"/>
      <c r="P626" s="18"/>
      <c r="Q626" s="18"/>
      <c r="R626" s="18">
        <f t="shared" si="925"/>
        <v>7407.9</v>
      </c>
      <c r="S626" s="18">
        <f t="shared" si="926"/>
        <v>7407.9</v>
      </c>
      <c r="T626" s="18">
        <f t="shared" si="927"/>
        <v>7407.9</v>
      </c>
      <c r="U626" s="18"/>
      <c r="V626" s="18">
        <f t="shared" si="928"/>
        <v>7407.9</v>
      </c>
      <c r="W626" s="18">
        <f t="shared" si="929"/>
        <v>7407.9</v>
      </c>
      <c r="X626" s="18">
        <f t="shared" si="930"/>
        <v>7407.9</v>
      </c>
      <c r="Y626" s="18"/>
      <c r="Z626" s="18"/>
      <c r="AA626" s="18"/>
      <c r="AB626" s="18">
        <f t="shared" si="919"/>
        <v>7407.9</v>
      </c>
      <c r="AC626" s="18">
        <f t="shared" si="920"/>
        <v>7407.9</v>
      </c>
      <c r="AD626" s="18">
        <f t="shared" si="921"/>
        <v>7407.9</v>
      </c>
      <c r="AE626" s="18"/>
      <c r="AF626" s="31"/>
      <c r="AG626" s="22"/>
      <c r="AH626" s="2"/>
    </row>
    <row r="627" spans="1:34" ht="63" x14ac:dyDescent="0.25">
      <c r="A627" s="36" t="s">
        <v>169</v>
      </c>
      <c r="B627" s="32"/>
      <c r="C627" s="36"/>
      <c r="D627" s="36"/>
      <c r="E627" s="14" t="s">
        <v>1092</v>
      </c>
      <c r="F627" s="18">
        <f t="shared" ref="F627:K630" si="980">F628</f>
        <v>1400</v>
      </c>
      <c r="G627" s="18">
        <f t="shared" si="980"/>
        <v>1400</v>
      </c>
      <c r="H627" s="18">
        <f t="shared" si="980"/>
        <v>1400</v>
      </c>
      <c r="I627" s="18">
        <f t="shared" si="980"/>
        <v>0</v>
      </c>
      <c r="J627" s="18">
        <f t="shared" si="980"/>
        <v>0</v>
      </c>
      <c r="K627" s="18">
        <f t="shared" si="980"/>
        <v>0</v>
      </c>
      <c r="L627" s="18">
        <f t="shared" si="961"/>
        <v>1400</v>
      </c>
      <c r="M627" s="18">
        <f t="shared" si="962"/>
        <v>1400</v>
      </c>
      <c r="N627" s="18">
        <f t="shared" si="963"/>
        <v>1400</v>
      </c>
      <c r="O627" s="18">
        <f t="shared" ref="O627:Q630" si="981">O628</f>
        <v>0</v>
      </c>
      <c r="P627" s="18">
        <f t="shared" si="981"/>
        <v>0</v>
      </c>
      <c r="Q627" s="18">
        <f t="shared" si="981"/>
        <v>0</v>
      </c>
      <c r="R627" s="18">
        <f t="shared" si="925"/>
        <v>1400</v>
      </c>
      <c r="S627" s="18">
        <f t="shared" si="926"/>
        <v>1400</v>
      </c>
      <c r="T627" s="18">
        <f t="shared" si="927"/>
        <v>1400</v>
      </c>
      <c r="U627" s="18">
        <f t="shared" ref="U627:AE630" si="982">U628</f>
        <v>0</v>
      </c>
      <c r="V627" s="18">
        <f t="shared" si="928"/>
        <v>1400</v>
      </c>
      <c r="W627" s="18">
        <f t="shared" si="929"/>
        <v>1400</v>
      </c>
      <c r="X627" s="18">
        <f t="shared" si="930"/>
        <v>1400</v>
      </c>
      <c r="Y627" s="18">
        <f t="shared" si="982"/>
        <v>0</v>
      </c>
      <c r="Z627" s="18">
        <f t="shared" si="982"/>
        <v>0</v>
      </c>
      <c r="AA627" s="18">
        <f t="shared" si="982"/>
        <v>0</v>
      </c>
      <c r="AB627" s="18">
        <f t="shared" si="919"/>
        <v>1400</v>
      </c>
      <c r="AC627" s="18">
        <f t="shared" si="920"/>
        <v>1400</v>
      </c>
      <c r="AD627" s="18">
        <f t="shared" si="921"/>
        <v>1400</v>
      </c>
      <c r="AE627" s="18">
        <f t="shared" si="982"/>
        <v>0</v>
      </c>
      <c r="AF627" s="31"/>
      <c r="AG627" s="22"/>
      <c r="AH627" s="2"/>
    </row>
    <row r="628" spans="1:34" ht="31.5" x14ac:dyDescent="0.25">
      <c r="A628" s="36" t="s">
        <v>168</v>
      </c>
      <c r="B628" s="32"/>
      <c r="C628" s="36"/>
      <c r="D628" s="36"/>
      <c r="E628" s="14" t="s">
        <v>692</v>
      </c>
      <c r="F628" s="18">
        <f t="shared" si="980"/>
        <v>1400</v>
      </c>
      <c r="G628" s="18">
        <f t="shared" si="980"/>
        <v>1400</v>
      </c>
      <c r="H628" s="18">
        <f t="shared" si="980"/>
        <v>1400</v>
      </c>
      <c r="I628" s="18">
        <f t="shared" si="980"/>
        <v>0</v>
      </c>
      <c r="J628" s="18">
        <f t="shared" si="980"/>
        <v>0</v>
      </c>
      <c r="K628" s="18">
        <f t="shared" si="980"/>
        <v>0</v>
      </c>
      <c r="L628" s="18">
        <f t="shared" si="961"/>
        <v>1400</v>
      </c>
      <c r="M628" s="18">
        <f t="shared" si="962"/>
        <v>1400</v>
      </c>
      <c r="N628" s="18">
        <f t="shared" si="963"/>
        <v>1400</v>
      </c>
      <c r="O628" s="18">
        <f t="shared" si="981"/>
        <v>0</v>
      </c>
      <c r="P628" s="18">
        <f t="shared" si="981"/>
        <v>0</v>
      </c>
      <c r="Q628" s="18">
        <f t="shared" si="981"/>
        <v>0</v>
      </c>
      <c r="R628" s="18">
        <f t="shared" si="925"/>
        <v>1400</v>
      </c>
      <c r="S628" s="18">
        <f t="shared" si="926"/>
        <v>1400</v>
      </c>
      <c r="T628" s="18">
        <f t="shared" si="927"/>
        <v>1400</v>
      </c>
      <c r="U628" s="18">
        <f t="shared" si="982"/>
        <v>0</v>
      </c>
      <c r="V628" s="18">
        <f t="shared" si="928"/>
        <v>1400</v>
      </c>
      <c r="W628" s="18">
        <f t="shared" si="929"/>
        <v>1400</v>
      </c>
      <c r="X628" s="18">
        <f t="shared" si="930"/>
        <v>1400</v>
      </c>
      <c r="Y628" s="18">
        <f t="shared" si="982"/>
        <v>0</v>
      </c>
      <c r="Z628" s="18">
        <f t="shared" si="982"/>
        <v>0</v>
      </c>
      <c r="AA628" s="18">
        <f t="shared" si="982"/>
        <v>0</v>
      </c>
      <c r="AB628" s="18">
        <f t="shared" si="919"/>
        <v>1400</v>
      </c>
      <c r="AC628" s="18">
        <f t="shared" si="920"/>
        <v>1400</v>
      </c>
      <c r="AD628" s="18">
        <f t="shared" si="921"/>
        <v>1400</v>
      </c>
      <c r="AE628" s="18">
        <f t="shared" si="982"/>
        <v>0</v>
      </c>
      <c r="AF628" s="31"/>
      <c r="AG628" s="22"/>
      <c r="AH628" s="2"/>
    </row>
    <row r="629" spans="1:34" ht="47.25" x14ac:dyDescent="0.25">
      <c r="A629" s="36" t="s">
        <v>168</v>
      </c>
      <c r="B629" s="32">
        <v>200</v>
      </c>
      <c r="C629" s="36"/>
      <c r="D629" s="36"/>
      <c r="E629" s="14" t="s">
        <v>578</v>
      </c>
      <c r="F629" s="18">
        <f t="shared" si="980"/>
        <v>1400</v>
      </c>
      <c r="G629" s="18">
        <f t="shared" si="980"/>
        <v>1400</v>
      </c>
      <c r="H629" s="18">
        <f t="shared" si="980"/>
        <v>1400</v>
      </c>
      <c r="I629" s="18">
        <f t="shared" si="980"/>
        <v>0</v>
      </c>
      <c r="J629" s="18">
        <f t="shared" si="980"/>
        <v>0</v>
      </c>
      <c r="K629" s="18">
        <f t="shared" si="980"/>
        <v>0</v>
      </c>
      <c r="L629" s="18">
        <f t="shared" si="961"/>
        <v>1400</v>
      </c>
      <c r="M629" s="18">
        <f t="shared" si="962"/>
        <v>1400</v>
      </c>
      <c r="N629" s="18">
        <f t="shared" si="963"/>
        <v>1400</v>
      </c>
      <c r="O629" s="18">
        <f t="shared" si="981"/>
        <v>0</v>
      </c>
      <c r="P629" s="18">
        <f t="shared" si="981"/>
        <v>0</v>
      </c>
      <c r="Q629" s="18">
        <f t="shared" si="981"/>
        <v>0</v>
      </c>
      <c r="R629" s="18">
        <f t="shared" si="925"/>
        <v>1400</v>
      </c>
      <c r="S629" s="18">
        <f t="shared" si="926"/>
        <v>1400</v>
      </c>
      <c r="T629" s="18">
        <f t="shared" si="927"/>
        <v>1400</v>
      </c>
      <c r="U629" s="18">
        <f t="shared" si="982"/>
        <v>0</v>
      </c>
      <c r="V629" s="18">
        <f t="shared" si="928"/>
        <v>1400</v>
      </c>
      <c r="W629" s="18">
        <f t="shared" si="929"/>
        <v>1400</v>
      </c>
      <c r="X629" s="18">
        <f t="shared" si="930"/>
        <v>1400</v>
      </c>
      <c r="Y629" s="18">
        <f t="shared" si="982"/>
        <v>0</v>
      </c>
      <c r="Z629" s="18">
        <f t="shared" si="982"/>
        <v>0</v>
      </c>
      <c r="AA629" s="18">
        <f t="shared" si="982"/>
        <v>0</v>
      </c>
      <c r="AB629" s="18">
        <f t="shared" si="919"/>
        <v>1400</v>
      </c>
      <c r="AC629" s="18">
        <f t="shared" si="920"/>
        <v>1400</v>
      </c>
      <c r="AD629" s="18">
        <f t="shared" si="921"/>
        <v>1400</v>
      </c>
      <c r="AE629" s="18">
        <f t="shared" si="982"/>
        <v>0</v>
      </c>
      <c r="AF629" s="31"/>
      <c r="AG629" s="22"/>
      <c r="AH629" s="2"/>
    </row>
    <row r="630" spans="1:34" ht="47.25" x14ac:dyDescent="0.25">
      <c r="A630" s="36" t="s">
        <v>168</v>
      </c>
      <c r="B630" s="32">
        <v>240</v>
      </c>
      <c r="C630" s="36"/>
      <c r="D630" s="36"/>
      <c r="E630" s="14" t="s">
        <v>586</v>
      </c>
      <c r="F630" s="18">
        <f t="shared" si="980"/>
        <v>1400</v>
      </c>
      <c r="G630" s="18">
        <f t="shared" si="980"/>
        <v>1400</v>
      </c>
      <c r="H630" s="18">
        <f t="shared" si="980"/>
        <v>1400</v>
      </c>
      <c r="I630" s="18">
        <f t="shared" si="980"/>
        <v>0</v>
      </c>
      <c r="J630" s="18">
        <f t="shared" si="980"/>
        <v>0</v>
      </c>
      <c r="K630" s="18">
        <f t="shared" si="980"/>
        <v>0</v>
      </c>
      <c r="L630" s="18">
        <f t="shared" si="961"/>
        <v>1400</v>
      </c>
      <c r="M630" s="18">
        <f t="shared" si="962"/>
        <v>1400</v>
      </c>
      <c r="N630" s="18">
        <f t="shared" si="963"/>
        <v>1400</v>
      </c>
      <c r="O630" s="18">
        <f t="shared" si="981"/>
        <v>0</v>
      </c>
      <c r="P630" s="18">
        <f t="shared" si="981"/>
        <v>0</v>
      </c>
      <c r="Q630" s="18">
        <f t="shared" si="981"/>
        <v>0</v>
      </c>
      <c r="R630" s="18">
        <f t="shared" si="925"/>
        <v>1400</v>
      </c>
      <c r="S630" s="18">
        <f t="shared" si="926"/>
        <v>1400</v>
      </c>
      <c r="T630" s="18">
        <f t="shared" si="927"/>
        <v>1400</v>
      </c>
      <c r="U630" s="18">
        <f t="shared" si="982"/>
        <v>0</v>
      </c>
      <c r="V630" s="18">
        <f t="shared" si="928"/>
        <v>1400</v>
      </c>
      <c r="W630" s="18">
        <f t="shared" si="929"/>
        <v>1400</v>
      </c>
      <c r="X630" s="18">
        <f t="shared" si="930"/>
        <v>1400</v>
      </c>
      <c r="Y630" s="18">
        <f t="shared" si="982"/>
        <v>0</v>
      </c>
      <c r="Z630" s="18">
        <f t="shared" si="982"/>
        <v>0</v>
      </c>
      <c r="AA630" s="18">
        <f t="shared" si="982"/>
        <v>0</v>
      </c>
      <c r="AB630" s="18">
        <f t="shared" si="919"/>
        <v>1400</v>
      </c>
      <c r="AC630" s="18">
        <f t="shared" si="920"/>
        <v>1400</v>
      </c>
      <c r="AD630" s="18">
        <f t="shared" si="921"/>
        <v>1400</v>
      </c>
      <c r="AE630" s="18">
        <f t="shared" si="982"/>
        <v>0</v>
      </c>
      <c r="AF630" s="31"/>
      <c r="AG630" s="22"/>
      <c r="AH630" s="2"/>
    </row>
    <row r="631" spans="1:34" x14ac:dyDescent="0.25">
      <c r="A631" s="36" t="s">
        <v>168</v>
      </c>
      <c r="B631" s="32">
        <v>240</v>
      </c>
      <c r="C631" s="36" t="s">
        <v>28</v>
      </c>
      <c r="D631" s="36" t="s">
        <v>28</v>
      </c>
      <c r="E631" s="14" t="s">
        <v>561</v>
      </c>
      <c r="F631" s="18">
        <v>1400</v>
      </c>
      <c r="G631" s="18">
        <v>1400</v>
      </c>
      <c r="H631" s="18">
        <v>1400</v>
      </c>
      <c r="I631" s="18"/>
      <c r="J631" s="18"/>
      <c r="K631" s="18"/>
      <c r="L631" s="18">
        <f t="shared" si="961"/>
        <v>1400</v>
      </c>
      <c r="M631" s="18">
        <f t="shared" si="962"/>
        <v>1400</v>
      </c>
      <c r="N631" s="18">
        <f t="shared" si="963"/>
        <v>1400</v>
      </c>
      <c r="O631" s="18"/>
      <c r="P631" s="18"/>
      <c r="Q631" s="18"/>
      <c r="R631" s="18">
        <f t="shared" si="925"/>
        <v>1400</v>
      </c>
      <c r="S631" s="18">
        <f t="shared" si="926"/>
        <v>1400</v>
      </c>
      <c r="T631" s="18">
        <f t="shared" si="927"/>
        <v>1400</v>
      </c>
      <c r="U631" s="18"/>
      <c r="V631" s="18">
        <f t="shared" si="928"/>
        <v>1400</v>
      </c>
      <c r="W631" s="18">
        <f t="shared" si="929"/>
        <v>1400</v>
      </c>
      <c r="X631" s="18">
        <f t="shared" si="930"/>
        <v>1400</v>
      </c>
      <c r="Y631" s="18"/>
      <c r="Z631" s="18"/>
      <c r="AA631" s="18"/>
      <c r="AB631" s="18">
        <f t="shared" si="919"/>
        <v>1400</v>
      </c>
      <c r="AC631" s="18">
        <f t="shared" si="920"/>
        <v>1400</v>
      </c>
      <c r="AD631" s="18">
        <f t="shared" si="921"/>
        <v>1400</v>
      </c>
      <c r="AE631" s="18"/>
      <c r="AF631" s="31"/>
      <c r="AG631" s="22"/>
      <c r="AH631" s="2"/>
    </row>
    <row r="632" spans="1:34" s="8" customFormat="1" ht="31.5" x14ac:dyDescent="0.25">
      <c r="A632" s="7" t="s">
        <v>172</v>
      </c>
      <c r="B632" s="13"/>
      <c r="C632" s="7"/>
      <c r="D632" s="7"/>
      <c r="E632" s="33" t="s">
        <v>1093</v>
      </c>
      <c r="F632" s="11">
        <f>F633+F671+F734+F765+F827</f>
        <v>11755595.700000001</v>
      </c>
      <c r="G632" s="11">
        <f>G633+G671+G734+G765+G827</f>
        <v>12583591.100000001</v>
      </c>
      <c r="H632" s="11">
        <f>H633+H671+H734+H765+H827</f>
        <v>12653838.100000001</v>
      </c>
      <c r="I632" s="11">
        <f t="shared" ref="I632:K632" si="983">I633+I671+I734+I765+I827</f>
        <v>-393.40000000000055</v>
      </c>
      <c r="J632" s="11">
        <f t="shared" si="983"/>
        <v>-348.10000000000036</v>
      </c>
      <c r="K632" s="11">
        <f t="shared" si="983"/>
        <v>-348.10000000000036</v>
      </c>
      <c r="L632" s="11">
        <f t="shared" si="961"/>
        <v>11755202.300000001</v>
      </c>
      <c r="M632" s="11">
        <f t="shared" si="962"/>
        <v>12583243.000000002</v>
      </c>
      <c r="N632" s="11">
        <f t="shared" si="963"/>
        <v>12653490.000000002</v>
      </c>
      <c r="O632" s="11">
        <f t="shared" ref="O632:Q632" si="984">O633+O671+O734+O765+O827</f>
        <v>102.422</v>
      </c>
      <c r="P632" s="11">
        <f t="shared" si="984"/>
        <v>0</v>
      </c>
      <c r="Q632" s="11">
        <f t="shared" si="984"/>
        <v>0</v>
      </c>
      <c r="R632" s="11">
        <f t="shared" si="925"/>
        <v>11755304.722000001</v>
      </c>
      <c r="S632" s="11">
        <f t="shared" si="926"/>
        <v>12583243.000000002</v>
      </c>
      <c r="T632" s="11">
        <f t="shared" si="927"/>
        <v>12653490.000000002</v>
      </c>
      <c r="U632" s="11">
        <f>U633+U671+U734+U765+U827</f>
        <v>0</v>
      </c>
      <c r="V632" s="11">
        <f t="shared" si="928"/>
        <v>11755304.722000001</v>
      </c>
      <c r="W632" s="11">
        <f t="shared" si="929"/>
        <v>12583243.000000002</v>
      </c>
      <c r="X632" s="11">
        <f t="shared" si="930"/>
        <v>12653490.000000002</v>
      </c>
      <c r="Y632" s="11">
        <f t="shared" ref="Y632:AA632" si="985">Y633+Y671+Y734+Y765+Y827</f>
        <v>0</v>
      </c>
      <c r="Z632" s="11">
        <f t="shared" si="985"/>
        <v>0</v>
      </c>
      <c r="AA632" s="11">
        <f t="shared" si="985"/>
        <v>0</v>
      </c>
      <c r="AB632" s="11">
        <f t="shared" si="919"/>
        <v>11755304.722000001</v>
      </c>
      <c r="AC632" s="11">
        <f t="shared" si="920"/>
        <v>12583243.000000002</v>
      </c>
      <c r="AD632" s="11">
        <f t="shared" si="921"/>
        <v>12653490.000000002</v>
      </c>
      <c r="AE632" s="11">
        <f>AE633+AE671+AE734+AE765+AE827</f>
        <v>0</v>
      </c>
      <c r="AF632" s="21"/>
      <c r="AG632" s="24"/>
    </row>
    <row r="633" spans="1:34" s="10" customFormat="1" ht="31.5" x14ac:dyDescent="0.25">
      <c r="A633" s="9" t="s">
        <v>173</v>
      </c>
      <c r="B633" s="16"/>
      <c r="C633" s="9"/>
      <c r="D633" s="9"/>
      <c r="E633" s="15" t="s">
        <v>1094</v>
      </c>
      <c r="F633" s="17">
        <f t="shared" ref="F633:K633" si="986">F634+F647</f>
        <v>5120418.5</v>
      </c>
      <c r="G633" s="17">
        <f t="shared" si="986"/>
        <v>5543741.3000000007</v>
      </c>
      <c r="H633" s="17">
        <f t="shared" si="986"/>
        <v>5573406.1000000015</v>
      </c>
      <c r="I633" s="17">
        <f t="shared" si="986"/>
        <v>-7531.6</v>
      </c>
      <c r="J633" s="17">
        <f t="shared" si="986"/>
        <v>-7486.3</v>
      </c>
      <c r="K633" s="17">
        <f t="shared" si="986"/>
        <v>-7486.3</v>
      </c>
      <c r="L633" s="17">
        <f t="shared" si="961"/>
        <v>5112886.9000000004</v>
      </c>
      <c r="M633" s="17">
        <f t="shared" si="962"/>
        <v>5536255.0000000009</v>
      </c>
      <c r="N633" s="17">
        <f t="shared" si="963"/>
        <v>5565919.8000000017</v>
      </c>
      <c r="O633" s="17">
        <f t="shared" ref="O633:Q633" si="987">O634+O647</f>
        <v>0</v>
      </c>
      <c r="P633" s="17">
        <f t="shared" si="987"/>
        <v>0</v>
      </c>
      <c r="Q633" s="17">
        <f t="shared" si="987"/>
        <v>0</v>
      </c>
      <c r="R633" s="17">
        <f t="shared" si="925"/>
        <v>5112886.9000000004</v>
      </c>
      <c r="S633" s="17">
        <f t="shared" si="926"/>
        <v>5536255.0000000009</v>
      </c>
      <c r="T633" s="17">
        <f t="shared" si="927"/>
        <v>5565919.8000000017</v>
      </c>
      <c r="U633" s="17">
        <f t="shared" ref="U633:AE633" si="988">U634+U647</f>
        <v>0</v>
      </c>
      <c r="V633" s="17">
        <f t="shared" si="928"/>
        <v>5112886.9000000004</v>
      </c>
      <c r="W633" s="17">
        <f t="shared" si="929"/>
        <v>5536255.0000000009</v>
      </c>
      <c r="X633" s="17">
        <f t="shared" si="930"/>
        <v>5565919.8000000017</v>
      </c>
      <c r="Y633" s="17">
        <f t="shared" ref="Y633:AA633" si="989">Y634+Y647</f>
        <v>0</v>
      </c>
      <c r="Z633" s="17">
        <f t="shared" si="989"/>
        <v>0</v>
      </c>
      <c r="AA633" s="17">
        <f t="shared" si="989"/>
        <v>0</v>
      </c>
      <c r="AB633" s="17">
        <f t="shared" si="919"/>
        <v>5112886.9000000004</v>
      </c>
      <c r="AC633" s="17">
        <f t="shared" si="920"/>
        <v>5536255.0000000009</v>
      </c>
      <c r="AD633" s="17">
        <f t="shared" si="921"/>
        <v>5565919.8000000017</v>
      </c>
      <c r="AE633" s="17">
        <f t="shared" si="988"/>
        <v>0</v>
      </c>
      <c r="AF633" s="30"/>
      <c r="AG633" s="25"/>
    </row>
    <row r="634" spans="1:34" ht="63" x14ac:dyDescent="0.25">
      <c r="A634" s="36" t="s">
        <v>174</v>
      </c>
      <c r="B634" s="32"/>
      <c r="C634" s="36"/>
      <c r="D634" s="36"/>
      <c r="E634" s="14" t="s">
        <v>1095</v>
      </c>
      <c r="F634" s="18">
        <f t="shared" ref="F634:K634" si="990">F635+F641</f>
        <v>1292847.1000000001</v>
      </c>
      <c r="G634" s="18">
        <f t="shared" si="990"/>
        <v>1277098.1000000001</v>
      </c>
      <c r="H634" s="18">
        <f t="shared" si="990"/>
        <v>1277098.1000000001</v>
      </c>
      <c r="I634" s="18">
        <f t="shared" si="990"/>
        <v>-7531.6</v>
      </c>
      <c r="J634" s="18">
        <f t="shared" si="990"/>
        <v>-7486.3</v>
      </c>
      <c r="K634" s="18">
        <f t="shared" si="990"/>
        <v>-7486.3</v>
      </c>
      <c r="L634" s="18">
        <f t="shared" si="961"/>
        <v>1285315.5</v>
      </c>
      <c r="M634" s="18">
        <f t="shared" si="962"/>
        <v>1269611.8</v>
      </c>
      <c r="N634" s="18">
        <f t="shared" si="963"/>
        <v>1269611.8</v>
      </c>
      <c r="O634" s="18">
        <f t="shared" ref="O634:Q634" si="991">O635+O641</f>
        <v>0</v>
      </c>
      <c r="P634" s="18">
        <f t="shared" si="991"/>
        <v>0</v>
      </c>
      <c r="Q634" s="18">
        <f t="shared" si="991"/>
        <v>0</v>
      </c>
      <c r="R634" s="18">
        <f t="shared" si="925"/>
        <v>1285315.5</v>
      </c>
      <c r="S634" s="18">
        <f t="shared" si="926"/>
        <v>1269611.8</v>
      </c>
      <c r="T634" s="18">
        <f t="shared" si="927"/>
        <v>1269611.8</v>
      </c>
      <c r="U634" s="18">
        <f t="shared" ref="U634:AE634" si="992">U635+U641</f>
        <v>0</v>
      </c>
      <c r="V634" s="18">
        <f t="shared" si="928"/>
        <v>1285315.5</v>
      </c>
      <c r="W634" s="18">
        <f t="shared" si="929"/>
        <v>1269611.8</v>
      </c>
      <c r="X634" s="18">
        <f t="shared" si="930"/>
        <v>1269611.8</v>
      </c>
      <c r="Y634" s="18">
        <f t="shared" ref="Y634:AA634" si="993">Y635+Y641</f>
        <v>0</v>
      </c>
      <c r="Z634" s="18">
        <f t="shared" si="993"/>
        <v>0</v>
      </c>
      <c r="AA634" s="18">
        <f t="shared" si="993"/>
        <v>0</v>
      </c>
      <c r="AB634" s="18">
        <f t="shared" si="919"/>
        <v>1285315.5</v>
      </c>
      <c r="AC634" s="18">
        <f t="shared" si="920"/>
        <v>1269611.8</v>
      </c>
      <c r="AD634" s="18">
        <f t="shared" si="921"/>
        <v>1269611.8</v>
      </c>
      <c r="AE634" s="18">
        <f t="shared" si="992"/>
        <v>0</v>
      </c>
      <c r="AF634" s="31"/>
      <c r="AG634" s="22"/>
      <c r="AH634" s="2"/>
    </row>
    <row r="635" spans="1:34" ht="47.25" x14ac:dyDescent="0.25">
      <c r="A635" s="36" t="s">
        <v>170</v>
      </c>
      <c r="B635" s="32"/>
      <c r="C635" s="36"/>
      <c r="D635" s="36"/>
      <c r="E635" s="14" t="s">
        <v>627</v>
      </c>
      <c r="F635" s="18">
        <f t="shared" ref="F635:K635" si="994">F636</f>
        <v>1245883.3</v>
      </c>
      <c r="G635" s="18">
        <f t="shared" si="994"/>
        <v>1230134.3</v>
      </c>
      <c r="H635" s="18">
        <f t="shared" si="994"/>
        <v>1230134.3</v>
      </c>
      <c r="I635" s="18">
        <f t="shared" si="994"/>
        <v>-310.8</v>
      </c>
      <c r="J635" s="18">
        <f t="shared" si="994"/>
        <v>-310.8</v>
      </c>
      <c r="K635" s="18">
        <f t="shared" si="994"/>
        <v>-310.8</v>
      </c>
      <c r="L635" s="18">
        <f t="shared" si="961"/>
        <v>1245572.5</v>
      </c>
      <c r="M635" s="18">
        <f t="shared" si="962"/>
        <v>1229823.5</v>
      </c>
      <c r="N635" s="18">
        <f t="shared" si="963"/>
        <v>1229823.5</v>
      </c>
      <c r="O635" s="18">
        <f t="shared" ref="O635:Q635" si="995">O636</f>
        <v>0</v>
      </c>
      <c r="P635" s="18">
        <f t="shared" si="995"/>
        <v>0</v>
      </c>
      <c r="Q635" s="18">
        <f t="shared" si="995"/>
        <v>0</v>
      </c>
      <c r="R635" s="18">
        <f t="shared" si="925"/>
        <v>1245572.5</v>
      </c>
      <c r="S635" s="18">
        <f t="shared" si="926"/>
        <v>1229823.5</v>
      </c>
      <c r="T635" s="18">
        <f t="shared" si="927"/>
        <v>1229823.5</v>
      </c>
      <c r="U635" s="18">
        <f t="shared" ref="U635:AE635" si="996">U636</f>
        <v>0</v>
      </c>
      <c r="V635" s="18">
        <f t="shared" si="928"/>
        <v>1245572.5</v>
      </c>
      <c r="W635" s="18">
        <f t="shared" si="929"/>
        <v>1229823.5</v>
      </c>
      <c r="X635" s="18">
        <f t="shared" si="930"/>
        <v>1229823.5</v>
      </c>
      <c r="Y635" s="18">
        <f t="shared" si="996"/>
        <v>0</v>
      </c>
      <c r="Z635" s="18">
        <f t="shared" si="996"/>
        <v>0</v>
      </c>
      <c r="AA635" s="18">
        <f t="shared" si="996"/>
        <v>0</v>
      </c>
      <c r="AB635" s="18">
        <f t="shared" si="919"/>
        <v>1245572.5</v>
      </c>
      <c r="AC635" s="18">
        <f t="shared" si="920"/>
        <v>1229823.5</v>
      </c>
      <c r="AD635" s="18">
        <f t="shared" si="921"/>
        <v>1229823.5</v>
      </c>
      <c r="AE635" s="18">
        <f t="shared" si="996"/>
        <v>0</v>
      </c>
      <c r="AF635" s="31"/>
      <c r="AG635" s="22"/>
      <c r="AH635" s="2"/>
    </row>
    <row r="636" spans="1:34" ht="47.25" x14ac:dyDescent="0.25">
      <c r="A636" s="36" t="s">
        <v>170</v>
      </c>
      <c r="B636" s="32">
        <v>600</v>
      </c>
      <c r="C636" s="36"/>
      <c r="D636" s="36"/>
      <c r="E636" s="14" t="s">
        <v>581</v>
      </c>
      <c r="F636" s="18">
        <f t="shared" ref="F636:K636" si="997">F637+F639</f>
        <v>1245883.3</v>
      </c>
      <c r="G636" s="18">
        <f t="shared" si="997"/>
        <v>1230134.3</v>
      </c>
      <c r="H636" s="18">
        <f t="shared" si="997"/>
        <v>1230134.3</v>
      </c>
      <c r="I636" s="18">
        <f t="shared" si="997"/>
        <v>-310.8</v>
      </c>
      <c r="J636" s="18">
        <f t="shared" si="997"/>
        <v>-310.8</v>
      </c>
      <c r="K636" s="18">
        <f t="shared" si="997"/>
        <v>-310.8</v>
      </c>
      <c r="L636" s="18">
        <f t="shared" si="961"/>
        <v>1245572.5</v>
      </c>
      <c r="M636" s="18">
        <f t="shared" si="962"/>
        <v>1229823.5</v>
      </c>
      <c r="N636" s="18">
        <f t="shared" si="963"/>
        <v>1229823.5</v>
      </c>
      <c r="O636" s="18">
        <f t="shared" ref="O636:Q636" si="998">O637+O639</f>
        <v>0</v>
      </c>
      <c r="P636" s="18">
        <f t="shared" si="998"/>
        <v>0</v>
      </c>
      <c r="Q636" s="18">
        <f t="shared" si="998"/>
        <v>0</v>
      </c>
      <c r="R636" s="18">
        <f t="shared" si="925"/>
        <v>1245572.5</v>
      </c>
      <c r="S636" s="18">
        <f t="shared" si="926"/>
        <v>1229823.5</v>
      </c>
      <c r="T636" s="18">
        <f t="shared" si="927"/>
        <v>1229823.5</v>
      </c>
      <c r="U636" s="18">
        <f t="shared" ref="U636:AE636" si="999">U637+U639</f>
        <v>0</v>
      </c>
      <c r="V636" s="18">
        <f t="shared" si="928"/>
        <v>1245572.5</v>
      </c>
      <c r="W636" s="18">
        <f t="shared" si="929"/>
        <v>1229823.5</v>
      </c>
      <c r="X636" s="18">
        <f t="shared" si="930"/>
        <v>1229823.5</v>
      </c>
      <c r="Y636" s="18">
        <f t="shared" ref="Y636:AA636" si="1000">Y637+Y639</f>
        <v>0</v>
      </c>
      <c r="Z636" s="18">
        <f t="shared" si="1000"/>
        <v>0</v>
      </c>
      <c r="AA636" s="18">
        <f t="shared" si="1000"/>
        <v>0</v>
      </c>
      <c r="AB636" s="18">
        <f t="shared" si="919"/>
        <v>1245572.5</v>
      </c>
      <c r="AC636" s="18">
        <f t="shared" si="920"/>
        <v>1229823.5</v>
      </c>
      <c r="AD636" s="18">
        <f t="shared" si="921"/>
        <v>1229823.5</v>
      </c>
      <c r="AE636" s="18">
        <f t="shared" si="999"/>
        <v>0</v>
      </c>
      <c r="AF636" s="31"/>
      <c r="AG636" s="22"/>
      <c r="AH636" s="2"/>
    </row>
    <row r="637" spans="1:34" x14ac:dyDescent="0.25">
      <c r="A637" s="36" t="s">
        <v>170</v>
      </c>
      <c r="B637" s="32">
        <v>610</v>
      </c>
      <c r="C637" s="36"/>
      <c r="D637" s="36"/>
      <c r="E637" s="14" t="s">
        <v>595</v>
      </c>
      <c r="F637" s="18">
        <f t="shared" ref="F637:K637" si="1001">F638</f>
        <v>28450.799999999999</v>
      </c>
      <c r="G637" s="18">
        <f t="shared" si="1001"/>
        <v>28324.3</v>
      </c>
      <c r="H637" s="18">
        <f t="shared" si="1001"/>
        <v>28324.3</v>
      </c>
      <c r="I637" s="18">
        <f t="shared" si="1001"/>
        <v>0</v>
      </c>
      <c r="J637" s="18">
        <f t="shared" si="1001"/>
        <v>0</v>
      </c>
      <c r="K637" s="18">
        <f t="shared" si="1001"/>
        <v>0</v>
      </c>
      <c r="L637" s="18">
        <f t="shared" si="961"/>
        <v>28450.799999999999</v>
      </c>
      <c r="M637" s="18">
        <f t="shared" si="962"/>
        <v>28324.3</v>
      </c>
      <c r="N637" s="18">
        <f t="shared" si="963"/>
        <v>28324.3</v>
      </c>
      <c r="O637" s="18">
        <f t="shared" ref="O637:Q637" si="1002">O638</f>
        <v>0</v>
      </c>
      <c r="P637" s="18">
        <f t="shared" si="1002"/>
        <v>0</v>
      </c>
      <c r="Q637" s="18">
        <f t="shared" si="1002"/>
        <v>0</v>
      </c>
      <c r="R637" s="18">
        <f t="shared" si="925"/>
        <v>28450.799999999999</v>
      </c>
      <c r="S637" s="18">
        <f t="shared" si="926"/>
        <v>28324.3</v>
      </c>
      <c r="T637" s="18">
        <f t="shared" si="927"/>
        <v>28324.3</v>
      </c>
      <c r="U637" s="18">
        <f t="shared" ref="U637:AE637" si="1003">U638</f>
        <v>0</v>
      </c>
      <c r="V637" s="18">
        <f t="shared" si="928"/>
        <v>28450.799999999999</v>
      </c>
      <c r="W637" s="18">
        <f t="shared" si="929"/>
        <v>28324.3</v>
      </c>
      <c r="X637" s="18">
        <f t="shared" si="930"/>
        <v>28324.3</v>
      </c>
      <c r="Y637" s="18">
        <f t="shared" si="1003"/>
        <v>0</v>
      </c>
      <c r="Z637" s="18">
        <f t="shared" si="1003"/>
        <v>0</v>
      </c>
      <c r="AA637" s="18">
        <f t="shared" si="1003"/>
        <v>0</v>
      </c>
      <c r="AB637" s="18">
        <f t="shared" si="919"/>
        <v>28450.799999999999</v>
      </c>
      <c r="AC637" s="18">
        <f t="shared" si="920"/>
        <v>28324.3</v>
      </c>
      <c r="AD637" s="18">
        <f t="shared" si="921"/>
        <v>28324.3</v>
      </c>
      <c r="AE637" s="18">
        <f t="shared" si="1003"/>
        <v>0</v>
      </c>
      <c r="AF637" s="31"/>
      <c r="AG637" s="22"/>
      <c r="AH637" s="2"/>
    </row>
    <row r="638" spans="1:34" x14ac:dyDescent="0.25">
      <c r="A638" s="36" t="s">
        <v>170</v>
      </c>
      <c r="B638" s="32">
        <v>610</v>
      </c>
      <c r="C638" s="36" t="s">
        <v>28</v>
      </c>
      <c r="D638" s="36" t="s">
        <v>5</v>
      </c>
      <c r="E638" s="14" t="s">
        <v>557</v>
      </c>
      <c r="F638" s="18">
        <v>28450.799999999999</v>
      </c>
      <c r="G638" s="18">
        <v>28324.3</v>
      </c>
      <c r="H638" s="18">
        <v>28324.3</v>
      </c>
      <c r="I638" s="18"/>
      <c r="J638" s="18"/>
      <c r="K638" s="18"/>
      <c r="L638" s="18">
        <f t="shared" si="961"/>
        <v>28450.799999999999</v>
      </c>
      <c r="M638" s="18">
        <f t="shared" si="962"/>
        <v>28324.3</v>
      </c>
      <c r="N638" s="18">
        <f t="shared" si="963"/>
        <v>28324.3</v>
      </c>
      <c r="O638" s="18"/>
      <c r="P638" s="18"/>
      <c r="Q638" s="18"/>
      <c r="R638" s="18">
        <f t="shared" si="925"/>
        <v>28450.799999999999</v>
      </c>
      <c r="S638" s="18">
        <f t="shared" si="926"/>
        <v>28324.3</v>
      </c>
      <c r="T638" s="18">
        <f t="shared" si="927"/>
        <v>28324.3</v>
      </c>
      <c r="U638" s="18"/>
      <c r="V638" s="18">
        <f t="shared" si="928"/>
        <v>28450.799999999999</v>
      </c>
      <c r="W638" s="18">
        <f t="shared" si="929"/>
        <v>28324.3</v>
      </c>
      <c r="X638" s="18">
        <f t="shared" si="930"/>
        <v>28324.3</v>
      </c>
      <c r="Y638" s="18"/>
      <c r="Z638" s="18"/>
      <c r="AA638" s="18"/>
      <c r="AB638" s="18">
        <f t="shared" si="919"/>
        <v>28450.799999999999</v>
      </c>
      <c r="AC638" s="18">
        <f t="shared" si="920"/>
        <v>28324.3</v>
      </c>
      <c r="AD638" s="18">
        <f t="shared" si="921"/>
        <v>28324.3</v>
      </c>
      <c r="AE638" s="18"/>
      <c r="AF638" s="31"/>
      <c r="AG638" s="22"/>
      <c r="AH638" s="2"/>
    </row>
    <row r="639" spans="1:34" x14ac:dyDescent="0.25">
      <c r="A639" s="36" t="s">
        <v>170</v>
      </c>
      <c r="B639" s="32">
        <v>620</v>
      </c>
      <c r="C639" s="36"/>
      <c r="D639" s="36"/>
      <c r="E639" s="14" t="s">
        <v>596</v>
      </c>
      <c r="F639" s="18">
        <f t="shared" ref="F639:K639" si="1004">F640</f>
        <v>1217432.5</v>
      </c>
      <c r="G639" s="18">
        <f t="shared" si="1004"/>
        <v>1201810</v>
      </c>
      <c r="H639" s="18">
        <f t="shared" si="1004"/>
        <v>1201810</v>
      </c>
      <c r="I639" s="18">
        <f t="shared" si="1004"/>
        <v>-310.8</v>
      </c>
      <c r="J639" s="18">
        <f t="shared" si="1004"/>
        <v>-310.8</v>
      </c>
      <c r="K639" s="18">
        <f t="shared" si="1004"/>
        <v>-310.8</v>
      </c>
      <c r="L639" s="18">
        <f t="shared" si="961"/>
        <v>1217121.7</v>
      </c>
      <c r="M639" s="18">
        <f t="shared" si="962"/>
        <v>1201499.2</v>
      </c>
      <c r="N639" s="18">
        <f t="shared" si="963"/>
        <v>1201499.2</v>
      </c>
      <c r="O639" s="18">
        <f t="shared" ref="O639:Q639" si="1005">O640</f>
        <v>0</v>
      </c>
      <c r="P639" s="18">
        <f t="shared" si="1005"/>
        <v>0</v>
      </c>
      <c r="Q639" s="18">
        <f t="shared" si="1005"/>
        <v>0</v>
      </c>
      <c r="R639" s="18">
        <f t="shared" si="925"/>
        <v>1217121.7</v>
      </c>
      <c r="S639" s="18">
        <f t="shared" si="926"/>
        <v>1201499.2</v>
      </c>
      <c r="T639" s="18">
        <f t="shared" si="927"/>
        <v>1201499.2</v>
      </c>
      <c r="U639" s="18">
        <f t="shared" ref="U639:AE639" si="1006">U640</f>
        <v>0</v>
      </c>
      <c r="V639" s="18">
        <f t="shared" si="928"/>
        <v>1217121.7</v>
      </c>
      <c r="W639" s="18">
        <f t="shared" si="929"/>
        <v>1201499.2</v>
      </c>
      <c r="X639" s="18">
        <f t="shared" si="930"/>
        <v>1201499.2</v>
      </c>
      <c r="Y639" s="18">
        <f t="shared" si="1006"/>
        <v>0</v>
      </c>
      <c r="Z639" s="18">
        <f t="shared" si="1006"/>
        <v>0</v>
      </c>
      <c r="AA639" s="18">
        <f t="shared" si="1006"/>
        <v>0</v>
      </c>
      <c r="AB639" s="18">
        <f t="shared" si="919"/>
        <v>1217121.7</v>
      </c>
      <c r="AC639" s="18">
        <f t="shared" si="920"/>
        <v>1201499.2</v>
      </c>
      <c r="AD639" s="18">
        <f t="shared" si="921"/>
        <v>1201499.2</v>
      </c>
      <c r="AE639" s="18">
        <f t="shared" si="1006"/>
        <v>0</v>
      </c>
      <c r="AF639" s="31"/>
      <c r="AG639" s="22"/>
      <c r="AH639" s="2"/>
    </row>
    <row r="640" spans="1:34" x14ac:dyDescent="0.25">
      <c r="A640" s="36" t="s">
        <v>170</v>
      </c>
      <c r="B640" s="32">
        <v>620</v>
      </c>
      <c r="C640" s="36" t="s">
        <v>28</v>
      </c>
      <c r="D640" s="36" t="s">
        <v>5</v>
      </c>
      <c r="E640" s="14" t="s">
        <v>557</v>
      </c>
      <c r="F640" s="18">
        <v>1217432.5</v>
      </c>
      <c r="G640" s="18">
        <v>1201810</v>
      </c>
      <c r="H640" s="18">
        <v>1201810</v>
      </c>
      <c r="I640" s="18">
        <v>-310.8</v>
      </c>
      <c r="J640" s="18">
        <v>-310.8</v>
      </c>
      <c r="K640" s="18">
        <v>-310.8</v>
      </c>
      <c r="L640" s="18">
        <f t="shared" si="961"/>
        <v>1217121.7</v>
      </c>
      <c r="M640" s="18">
        <f t="shared" si="962"/>
        <v>1201499.2</v>
      </c>
      <c r="N640" s="18">
        <f t="shared" si="963"/>
        <v>1201499.2</v>
      </c>
      <c r="O640" s="18"/>
      <c r="P640" s="18"/>
      <c r="Q640" s="18"/>
      <c r="R640" s="18">
        <f t="shared" si="925"/>
        <v>1217121.7</v>
      </c>
      <c r="S640" s="18">
        <f t="shared" si="926"/>
        <v>1201499.2</v>
      </c>
      <c r="T640" s="18">
        <f t="shared" si="927"/>
        <v>1201499.2</v>
      </c>
      <c r="U640" s="18"/>
      <c r="V640" s="18">
        <f t="shared" si="928"/>
        <v>1217121.7</v>
      </c>
      <c r="W640" s="18">
        <f t="shared" si="929"/>
        <v>1201499.2</v>
      </c>
      <c r="X640" s="18">
        <f t="shared" si="930"/>
        <v>1201499.2</v>
      </c>
      <c r="Y640" s="18"/>
      <c r="Z640" s="18"/>
      <c r="AA640" s="18"/>
      <c r="AB640" s="18">
        <f t="shared" si="919"/>
        <v>1217121.7</v>
      </c>
      <c r="AC640" s="18">
        <f t="shared" si="920"/>
        <v>1201499.2</v>
      </c>
      <c r="AD640" s="18">
        <f t="shared" si="921"/>
        <v>1201499.2</v>
      </c>
      <c r="AE640" s="18"/>
      <c r="AF640" s="31"/>
      <c r="AG640" s="22" t="s">
        <v>1288</v>
      </c>
      <c r="AH640" s="2"/>
    </row>
    <row r="641" spans="1:34" ht="31.5" x14ac:dyDescent="0.25">
      <c r="A641" s="36" t="s">
        <v>171</v>
      </c>
      <c r="B641" s="32"/>
      <c r="C641" s="36"/>
      <c r="D641" s="36"/>
      <c r="E641" s="14" t="s">
        <v>693</v>
      </c>
      <c r="F641" s="18">
        <f t="shared" ref="F641:K641" si="1007">F642</f>
        <v>46963.8</v>
      </c>
      <c r="G641" s="18">
        <f t="shared" si="1007"/>
        <v>46963.8</v>
      </c>
      <c r="H641" s="18">
        <f t="shared" si="1007"/>
        <v>46963.8</v>
      </c>
      <c r="I641" s="18">
        <f t="shared" si="1007"/>
        <v>-7220.8</v>
      </c>
      <c r="J641" s="18">
        <f t="shared" si="1007"/>
        <v>-7175.5</v>
      </c>
      <c r="K641" s="18">
        <f t="shared" si="1007"/>
        <v>-7175.5</v>
      </c>
      <c r="L641" s="18">
        <f t="shared" si="961"/>
        <v>39743</v>
      </c>
      <c r="M641" s="18">
        <f t="shared" si="962"/>
        <v>39788.300000000003</v>
      </c>
      <c r="N641" s="18">
        <f t="shared" si="963"/>
        <v>39788.300000000003</v>
      </c>
      <c r="O641" s="18">
        <f t="shared" ref="O641:Q641" si="1008">O642</f>
        <v>0</v>
      </c>
      <c r="P641" s="18">
        <f t="shared" si="1008"/>
        <v>0</v>
      </c>
      <c r="Q641" s="18">
        <f t="shared" si="1008"/>
        <v>0</v>
      </c>
      <c r="R641" s="18">
        <f t="shared" si="925"/>
        <v>39743</v>
      </c>
      <c r="S641" s="18">
        <f t="shared" si="926"/>
        <v>39788.300000000003</v>
      </c>
      <c r="T641" s="18">
        <f t="shared" si="927"/>
        <v>39788.300000000003</v>
      </c>
      <c r="U641" s="18">
        <f t="shared" ref="U641:AE641" si="1009">U642</f>
        <v>0</v>
      </c>
      <c r="V641" s="18">
        <f t="shared" si="928"/>
        <v>39743</v>
      </c>
      <c r="W641" s="18">
        <f t="shared" si="929"/>
        <v>39788.300000000003</v>
      </c>
      <c r="X641" s="18">
        <f t="shared" si="930"/>
        <v>39788.300000000003</v>
      </c>
      <c r="Y641" s="18">
        <f t="shared" si="1009"/>
        <v>0</v>
      </c>
      <c r="Z641" s="18">
        <f t="shared" si="1009"/>
        <v>0</v>
      </c>
      <c r="AA641" s="18">
        <f t="shared" si="1009"/>
        <v>0</v>
      </c>
      <c r="AB641" s="18">
        <f t="shared" si="919"/>
        <v>39743</v>
      </c>
      <c r="AC641" s="18">
        <f t="shared" si="920"/>
        <v>39788.300000000003</v>
      </c>
      <c r="AD641" s="18">
        <f t="shared" si="921"/>
        <v>39788.300000000003</v>
      </c>
      <c r="AE641" s="18">
        <f t="shared" si="1009"/>
        <v>0</v>
      </c>
      <c r="AF641" s="31"/>
      <c r="AG641" s="22"/>
      <c r="AH641" s="2"/>
    </row>
    <row r="642" spans="1:34" ht="47.25" x14ac:dyDescent="0.25">
      <c r="A642" s="36" t="s">
        <v>171</v>
      </c>
      <c r="B642" s="32">
        <v>600</v>
      </c>
      <c r="C642" s="36"/>
      <c r="D642" s="36"/>
      <c r="E642" s="14" t="s">
        <v>581</v>
      </c>
      <c r="F642" s="18">
        <f t="shared" ref="F642:K642" si="1010">F643+F645</f>
        <v>46963.8</v>
      </c>
      <c r="G642" s="18">
        <f t="shared" si="1010"/>
        <v>46963.8</v>
      </c>
      <c r="H642" s="18">
        <f t="shared" si="1010"/>
        <v>46963.8</v>
      </c>
      <c r="I642" s="18">
        <f t="shared" si="1010"/>
        <v>-7220.8</v>
      </c>
      <c r="J642" s="18">
        <f t="shared" si="1010"/>
        <v>-7175.5</v>
      </c>
      <c r="K642" s="18">
        <f t="shared" si="1010"/>
        <v>-7175.5</v>
      </c>
      <c r="L642" s="18">
        <f t="shared" si="961"/>
        <v>39743</v>
      </c>
      <c r="M642" s="18">
        <f t="shared" si="962"/>
        <v>39788.300000000003</v>
      </c>
      <c r="N642" s="18">
        <f t="shared" si="963"/>
        <v>39788.300000000003</v>
      </c>
      <c r="O642" s="18">
        <f t="shared" ref="O642:Q642" si="1011">O643+O645</f>
        <v>0</v>
      </c>
      <c r="P642" s="18">
        <f t="shared" si="1011"/>
        <v>0</v>
      </c>
      <c r="Q642" s="18">
        <f t="shared" si="1011"/>
        <v>0</v>
      </c>
      <c r="R642" s="18">
        <f t="shared" si="925"/>
        <v>39743</v>
      </c>
      <c r="S642" s="18">
        <f t="shared" si="926"/>
        <v>39788.300000000003</v>
      </c>
      <c r="T642" s="18">
        <f t="shared" si="927"/>
        <v>39788.300000000003</v>
      </c>
      <c r="U642" s="18">
        <f t="shared" ref="U642:AE642" si="1012">U643+U645</f>
        <v>0</v>
      </c>
      <c r="V642" s="18">
        <f t="shared" si="928"/>
        <v>39743</v>
      </c>
      <c r="W642" s="18">
        <f t="shared" si="929"/>
        <v>39788.300000000003</v>
      </c>
      <c r="X642" s="18">
        <f t="shared" si="930"/>
        <v>39788.300000000003</v>
      </c>
      <c r="Y642" s="18">
        <f t="shared" ref="Y642:AA642" si="1013">Y643+Y645</f>
        <v>0</v>
      </c>
      <c r="Z642" s="18">
        <f t="shared" si="1013"/>
        <v>0</v>
      </c>
      <c r="AA642" s="18">
        <f t="shared" si="1013"/>
        <v>0</v>
      </c>
      <c r="AB642" s="18">
        <f t="shared" si="919"/>
        <v>39743</v>
      </c>
      <c r="AC642" s="18">
        <f t="shared" si="920"/>
        <v>39788.300000000003</v>
      </c>
      <c r="AD642" s="18">
        <f t="shared" si="921"/>
        <v>39788.300000000003</v>
      </c>
      <c r="AE642" s="18">
        <f t="shared" si="1012"/>
        <v>0</v>
      </c>
      <c r="AF642" s="31"/>
      <c r="AG642" s="22"/>
      <c r="AH642" s="2"/>
    </row>
    <row r="643" spans="1:34" x14ac:dyDescent="0.25">
      <c r="A643" s="36" t="s">
        <v>171</v>
      </c>
      <c r="B643" s="32">
        <v>610</v>
      </c>
      <c r="C643" s="36"/>
      <c r="D643" s="36"/>
      <c r="E643" s="14" t="s">
        <v>595</v>
      </c>
      <c r="F643" s="18">
        <f t="shared" ref="F643:K643" si="1014">F644</f>
        <v>19869.2</v>
      </c>
      <c r="G643" s="18">
        <f t="shared" si="1014"/>
        <v>19869.2</v>
      </c>
      <c r="H643" s="18">
        <f t="shared" si="1014"/>
        <v>19869.2</v>
      </c>
      <c r="I643" s="18">
        <f t="shared" si="1014"/>
        <v>-7194.8</v>
      </c>
      <c r="J643" s="18">
        <f t="shared" si="1014"/>
        <v>-7175.5</v>
      </c>
      <c r="K643" s="18">
        <f t="shared" si="1014"/>
        <v>-7175.5</v>
      </c>
      <c r="L643" s="18">
        <f t="shared" si="961"/>
        <v>12674.400000000001</v>
      </c>
      <c r="M643" s="18">
        <f t="shared" si="962"/>
        <v>12693.7</v>
      </c>
      <c r="N643" s="18">
        <f t="shared" si="963"/>
        <v>12693.7</v>
      </c>
      <c r="O643" s="18">
        <f t="shared" ref="O643:Q643" si="1015">O644</f>
        <v>0</v>
      </c>
      <c r="P643" s="18">
        <f t="shared" si="1015"/>
        <v>0</v>
      </c>
      <c r="Q643" s="18">
        <f t="shared" si="1015"/>
        <v>0</v>
      </c>
      <c r="R643" s="18">
        <f t="shared" si="925"/>
        <v>12674.400000000001</v>
      </c>
      <c r="S643" s="18">
        <f t="shared" si="926"/>
        <v>12693.7</v>
      </c>
      <c r="T643" s="18">
        <f t="shared" si="927"/>
        <v>12693.7</v>
      </c>
      <c r="U643" s="18">
        <f t="shared" ref="U643:AE643" si="1016">U644</f>
        <v>0</v>
      </c>
      <c r="V643" s="18">
        <f t="shared" si="928"/>
        <v>12674.400000000001</v>
      </c>
      <c r="W643" s="18">
        <f t="shared" si="929"/>
        <v>12693.7</v>
      </c>
      <c r="X643" s="18">
        <f t="shared" si="930"/>
        <v>12693.7</v>
      </c>
      <c r="Y643" s="18">
        <f t="shared" si="1016"/>
        <v>0</v>
      </c>
      <c r="Z643" s="18">
        <f t="shared" si="1016"/>
        <v>0</v>
      </c>
      <c r="AA643" s="18">
        <f t="shared" si="1016"/>
        <v>0</v>
      </c>
      <c r="AB643" s="18">
        <f t="shared" si="919"/>
        <v>12674.400000000001</v>
      </c>
      <c r="AC643" s="18">
        <f t="shared" si="920"/>
        <v>12693.7</v>
      </c>
      <c r="AD643" s="18">
        <f t="shared" si="921"/>
        <v>12693.7</v>
      </c>
      <c r="AE643" s="18">
        <f t="shared" si="1016"/>
        <v>0</v>
      </c>
      <c r="AF643" s="31"/>
      <c r="AG643" s="22"/>
      <c r="AH643" s="2"/>
    </row>
    <row r="644" spans="1:34" x14ac:dyDescent="0.25">
      <c r="A644" s="36" t="s">
        <v>171</v>
      </c>
      <c r="B644" s="32">
        <v>610</v>
      </c>
      <c r="C644" s="36" t="s">
        <v>28</v>
      </c>
      <c r="D644" s="36" t="s">
        <v>5</v>
      </c>
      <c r="E644" s="14" t="s">
        <v>557</v>
      </c>
      <c r="F644" s="18">
        <v>19869.2</v>
      </c>
      <c r="G644" s="18">
        <v>19869.2</v>
      </c>
      <c r="H644" s="18">
        <v>19869.2</v>
      </c>
      <c r="I644" s="18">
        <f>-19.3-7175.5</f>
        <v>-7194.8</v>
      </c>
      <c r="J644" s="18">
        <v>-7175.5</v>
      </c>
      <c r="K644" s="18">
        <v>-7175.5</v>
      </c>
      <c r="L644" s="18">
        <f t="shared" si="961"/>
        <v>12674.400000000001</v>
      </c>
      <c r="M644" s="18">
        <f t="shared" si="962"/>
        <v>12693.7</v>
      </c>
      <c r="N644" s="18">
        <f t="shared" si="963"/>
        <v>12693.7</v>
      </c>
      <c r="O644" s="18"/>
      <c r="P644" s="18"/>
      <c r="Q644" s="18"/>
      <c r="R644" s="18">
        <f t="shared" si="925"/>
        <v>12674.400000000001</v>
      </c>
      <c r="S644" s="18">
        <f t="shared" si="926"/>
        <v>12693.7</v>
      </c>
      <c r="T644" s="18">
        <f t="shared" si="927"/>
        <v>12693.7</v>
      </c>
      <c r="U644" s="18"/>
      <c r="V644" s="18">
        <f t="shared" si="928"/>
        <v>12674.400000000001</v>
      </c>
      <c r="W644" s="18">
        <f t="shared" si="929"/>
        <v>12693.7</v>
      </c>
      <c r="X644" s="18">
        <f t="shared" si="930"/>
        <v>12693.7</v>
      </c>
      <c r="Y644" s="18"/>
      <c r="Z644" s="18"/>
      <c r="AA644" s="18"/>
      <c r="AB644" s="18">
        <f t="shared" si="919"/>
        <v>12674.400000000001</v>
      </c>
      <c r="AC644" s="18">
        <f t="shared" si="920"/>
        <v>12693.7</v>
      </c>
      <c r="AD644" s="18">
        <f t="shared" si="921"/>
        <v>12693.7</v>
      </c>
      <c r="AE644" s="18"/>
      <c r="AF644" s="31"/>
      <c r="AG644" s="22" t="s">
        <v>1340</v>
      </c>
      <c r="AH644" s="2"/>
    </row>
    <row r="645" spans="1:34" x14ac:dyDescent="0.25">
      <c r="A645" s="36" t="s">
        <v>171</v>
      </c>
      <c r="B645" s="32">
        <v>620</v>
      </c>
      <c r="C645" s="36"/>
      <c r="D645" s="36"/>
      <c r="E645" s="14" t="s">
        <v>596</v>
      </c>
      <c r="F645" s="18">
        <f t="shared" ref="F645:K645" si="1017">F646</f>
        <v>27094.6</v>
      </c>
      <c r="G645" s="18">
        <f t="shared" si="1017"/>
        <v>27094.6</v>
      </c>
      <c r="H645" s="18">
        <f t="shared" si="1017"/>
        <v>27094.6</v>
      </c>
      <c r="I645" s="18">
        <f t="shared" si="1017"/>
        <v>-26</v>
      </c>
      <c r="J645" s="18">
        <f t="shared" si="1017"/>
        <v>0</v>
      </c>
      <c r="K645" s="18">
        <f t="shared" si="1017"/>
        <v>0</v>
      </c>
      <c r="L645" s="18">
        <f t="shared" si="961"/>
        <v>27068.6</v>
      </c>
      <c r="M645" s="18">
        <f t="shared" si="962"/>
        <v>27094.6</v>
      </c>
      <c r="N645" s="18">
        <f t="shared" si="963"/>
        <v>27094.6</v>
      </c>
      <c r="O645" s="18">
        <f t="shared" ref="O645:Q645" si="1018">O646</f>
        <v>0</v>
      </c>
      <c r="P645" s="18">
        <f t="shared" si="1018"/>
        <v>0</v>
      </c>
      <c r="Q645" s="18">
        <f t="shared" si="1018"/>
        <v>0</v>
      </c>
      <c r="R645" s="18">
        <f t="shared" si="925"/>
        <v>27068.6</v>
      </c>
      <c r="S645" s="18">
        <f t="shared" si="926"/>
        <v>27094.6</v>
      </c>
      <c r="T645" s="18">
        <f t="shared" si="927"/>
        <v>27094.6</v>
      </c>
      <c r="U645" s="18">
        <f t="shared" ref="U645:AE645" si="1019">U646</f>
        <v>0</v>
      </c>
      <c r="V645" s="18">
        <f t="shared" si="928"/>
        <v>27068.6</v>
      </c>
      <c r="W645" s="18">
        <f t="shared" si="929"/>
        <v>27094.6</v>
      </c>
      <c r="X645" s="18">
        <f t="shared" si="930"/>
        <v>27094.6</v>
      </c>
      <c r="Y645" s="18">
        <f t="shared" si="1019"/>
        <v>0</v>
      </c>
      <c r="Z645" s="18">
        <f t="shared" si="1019"/>
        <v>0</v>
      </c>
      <c r="AA645" s="18">
        <f t="shared" si="1019"/>
        <v>0</v>
      </c>
      <c r="AB645" s="18">
        <f t="shared" si="919"/>
        <v>27068.6</v>
      </c>
      <c r="AC645" s="18">
        <f t="shared" si="920"/>
        <v>27094.6</v>
      </c>
      <c r="AD645" s="18">
        <f t="shared" si="921"/>
        <v>27094.6</v>
      </c>
      <c r="AE645" s="18">
        <f t="shared" si="1019"/>
        <v>0</v>
      </c>
      <c r="AF645" s="31"/>
      <c r="AG645" s="22"/>
      <c r="AH645" s="2"/>
    </row>
    <row r="646" spans="1:34" x14ac:dyDescent="0.25">
      <c r="A646" s="36" t="s">
        <v>171</v>
      </c>
      <c r="B646" s="32">
        <v>620</v>
      </c>
      <c r="C646" s="36" t="s">
        <v>28</v>
      </c>
      <c r="D646" s="36" t="s">
        <v>5</v>
      </c>
      <c r="E646" s="14" t="s">
        <v>557</v>
      </c>
      <c r="F646" s="18">
        <v>27094.6</v>
      </c>
      <c r="G646" s="18">
        <v>27094.6</v>
      </c>
      <c r="H646" s="18">
        <v>27094.6</v>
      </c>
      <c r="I646" s="18">
        <v>-26</v>
      </c>
      <c r="J646" s="18"/>
      <c r="K646" s="18"/>
      <c r="L646" s="18">
        <f t="shared" si="961"/>
        <v>27068.6</v>
      </c>
      <c r="M646" s="18">
        <f t="shared" si="962"/>
        <v>27094.6</v>
      </c>
      <c r="N646" s="18">
        <f t="shared" si="963"/>
        <v>27094.6</v>
      </c>
      <c r="O646" s="18"/>
      <c r="P646" s="18"/>
      <c r="Q646" s="18"/>
      <c r="R646" s="18">
        <f t="shared" si="925"/>
        <v>27068.6</v>
      </c>
      <c r="S646" s="18">
        <f t="shared" si="926"/>
        <v>27094.6</v>
      </c>
      <c r="T646" s="18">
        <f t="shared" si="927"/>
        <v>27094.6</v>
      </c>
      <c r="U646" s="18"/>
      <c r="V646" s="18">
        <f t="shared" si="928"/>
        <v>27068.6</v>
      </c>
      <c r="W646" s="18">
        <f t="shared" si="929"/>
        <v>27094.6</v>
      </c>
      <c r="X646" s="18">
        <f t="shared" si="930"/>
        <v>27094.6</v>
      </c>
      <c r="Y646" s="18"/>
      <c r="Z646" s="18"/>
      <c r="AA646" s="18"/>
      <c r="AB646" s="18">
        <f t="shared" si="919"/>
        <v>27068.6</v>
      </c>
      <c r="AC646" s="18">
        <f t="shared" si="920"/>
        <v>27094.6</v>
      </c>
      <c r="AD646" s="18">
        <f t="shared" si="921"/>
        <v>27094.6</v>
      </c>
      <c r="AE646" s="18"/>
      <c r="AF646" s="31"/>
      <c r="AG646" s="22" t="s">
        <v>1289</v>
      </c>
      <c r="AH646" s="2"/>
    </row>
    <row r="647" spans="1:34" ht="47.25" x14ac:dyDescent="0.25">
      <c r="A647" s="36" t="s">
        <v>177</v>
      </c>
      <c r="B647" s="32"/>
      <c r="C647" s="36"/>
      <c r="D647" s="36"/>
      <c r="E647" s="14" t="s">
        <v>1096</v>
      </c>
      <c r="F647" s="18">
        <f t="shared" ref="F647:K647" si="1020">F648+F667</f>
        <v>3827571.4</v>
      </c>
      <c r="G647" s="18">
        <f t="shared" si="1020"/>
        <v>4266643.2</v>
      </c>
      <c r="H647" s="18">
        <f t="shared" si="1020"/>
        <v>4296308.0000000009</v>
      </c>
      <c r="I647" s="18">
        <f t="shared" si="1020"/>
        <v>0</v>
      </c>
      <c r="J647" s="18">
        <f t="shared" si="1020"/>
        <v>0</v>
      </c>
      <c r="K647" s="18">
        <f t="shared" si="1020"/>
        <v>0</v>
      </c>
      <c r="L647" s="18">
        <f t="shared" si="961"/>
        <v>3827571.4</v>
      </c>
      <c r="M647" s="18">
        <f t="shared" si="962"/>
        <v>4266643.2</v>
      </c>
      <c r="N647" s="18">
        <f t="shared" si="963"/>
        <v>4296308.0000000009</v>
      </c>
      <c r="O647" s="18">
        <f t="shared" ref="O647:Q647" si="1021">O648+O667</f>
        <v>0</v>
      </c>
      <c r="P647" s="18">
        <f t="shared" si="1021"/>
        <v>0</v>
      </c>
      <c r="Q647" s="18">
        <f t="shared" si="1021"/>
        <v>0</v>
      </c>
      <c r="R647" s="18">
        <f t="shared" si="925"/>
        <v>3827571.4</v>
      </c>
      <c r="S647" s="18">
        <f t="shared" si="926"/>
        <v>4266643.2</v>
      </c>
      <c r="T647" s="18">
        <f t="shared" si="927"/>
        <v>4296308.0000000009</v>
      </c>
      <c r="U647" s="18">
        <f t="shared" ref="U647:AE647" si="1022">U648+U667</f>
        <v>0</v>
      </c>
      <c r="V647" s="18">
        <f t="shared" si="928"/>
        <v>3827571.4</v>
      </c>
      <c r="W647" s="18">
        <f t="shared" si="929"/>
        <v>4266643.2</v>
      </c>
      <c r="X647" s="18">
        <f t="shared" si="930"/>
        <v>4296308.0000000009</v>
      </c>
      <c r="Y647" s="18">
        <f t="shared" ref="Y647:AA647" si="1023">Y648+Y667</f>
        <v>0</v>
      </c>
      <c r="Z647" s="18">
        <f t="shared" si="1023"/>
        <v>0</v>
      </c>
      <c r="AA647" s="18">
        <f t="shared" si="1023"/>
        <v>0</v>
      </c>
      <c r="AB647" s="18">
        <f t="shared" si="919"/>
        <v>3827571.4</v>
      </c>
      <c r="AC647" s="18">
        <f t="shared" si="920"/>
        <v>4266643.2</v>
      </c>
      <c r="AD647" s="18">
        <f t="shared" si="921"/>
        <v>4296308.0000000009</v>
      </c>
      <c r="AE647" s="18">
        <f t="shared" si="1022"/>
        <v>0</v>
      </c>
      <c r="AF647" s="31"/>
      <c r="AG647" s="22"/>
      <c r="AH647" s="2"/>
    </row>
    <row r="648" spans="1:34" ht="47.25" x14ac:dyDescent="0.25">
      <c r="A648" s="36" t="s">
        <v>175</v>
      </c>
      <c r="B648" s="32"/>
      <c r="C648" s="36"/>
      <c r="D648" s="36"/>
      <c r="E648" s="14" t="s">
        <v>694</v>
      </c>
      <c r="F648" s="18">
        <f t="shared" ref="F648:K648" si="1024">F649+F652+F655+F658</f>
        <v>3824609.6</v>
      </c>
      <c r="G648" s="18">
        <f t="shared" si="1024"/>
        <v>4263681.4000000004</v>
      </c>
      <c r="H648" s="18">
        <f t="shared" si="1024"/>
        <v>4293346.2000000011</v>
      </c>
      <c r="I648" s="18">
        <f t="shared" si="1024"/>
        <v>0</v>
      </c>
      <c r="J648" s="18">
        <f t="shared" si="1024"/>
        <v>0</v>
      </c>
      <c r="K648" s="18">
        <f t="shared" si="1024"/>
        <v>0</v>
      </c>
      <c r="L648" s="18">
        <f t="shared" si="961"/>
        <v>3824609.6</v>
      </c>
      <c r="M648" s="18">
        <f t="shared" si="962"/>
        <v>4263681.4000000004</v>
      </c>
      <c r="N648" s="18">
        <f t="shared" si="963"/>
        <v>4293346.2000000011</v>
      </c>
      <c r="O648" s="18">
        <f t="shared" ref="O648:Q648" si="1025">O649+O652+O655+O658</f>
        <v>0</v>
      </c>
      <c r="P648" s="18">
        <f t="shared" si="1025"/>
        <v>0</v>
      </c>
      <c r="Q648" s="18">
        <f t="shared" si="1025"/>
        <v>0</v>
      </c>
      <c r="R648" s="18">
        <f t="shared" si="925"/>
        <v>3824609.6</v>
      </c>
      <c r="S648" s="18">
        <f t="shared" si="926"/>
        <v>4263681.4000000004</v>
      </c>
      <c r="T648" s="18">
        <f t="shared" si="927"/>
        <v>4293346.2000000011</v>
      </c>
      <c r="U648" s="18">
        <f t="shared" ref="U648:AE648" si="1026">U649+U652+U655+U658</f>
        <v>0</v>
      </c>
      <c r="V648" s="18">
        <f t="shared" si="928"/>
        <v>3824609.6</v>
      </c>
      <c r="W648" s="18">
        <f t="shared" si="929"/>
        <v>4263681.4000000004</v>
      </c>
      <c r="X648" s="18">
        <f t="shared" si="930"/>
        <v>4293346.2000000011</v>
      </c>
      <c r="Y648" s="18">
        <f t="shared" ref="Y648:AA648" si="1027">Y649+Y652+Y655+Y658</f>
        <v>0</v>
      </c>
      <c r="Z648" s="18">
        <f t="shared" si="1027"/>
        <v>0</v>
      </c>
      <c r="AA648" s="18">
        <f t="shared" si="1027"/>
        <v>0</v>
      </c>
      <c r="AB648" s="18">
        <f t="shared" si="919"/>
        <v>3824609.6</v>
      </c>
      <c r="AC648" s="18">
        <f t="shared" si="920"/>
        <v>4263681.4000000004</v>
      </c>
      <c r="AD648" s="18">
        <f t="shared" si="921"/>
        <v>4293346.2000000011</v>
      </c>
      <c r="AE648" s="18">
        <f t="shared" si="1026"/>
        <v>0</v>
      </c>
      <c r="AF648" s="31"/>
      <c r="AG648" s="22"/>
      <c r="AH648" s="2"/>
    </row>
    <row r="649" spans="1:34" ht="94.5" x14ac:dyDescent="0.25">
      <c r="A649" s="36" t="s">
        <v>175</v>
      </c>
      <c r="B649" s="32">
        <v>100</v>
      </c>
      <c r="C649" s="36"/>
      <c r="D649" s="36"/>
      <c r="E649" s="14" t="s">
        <v>577</v>
      </c>
      <c r="F649" s="18">
        <f t="shared" ref="F649:K650" si="1028">F650</f>
        <v>312.5</v>
      </c>
      <c r="G649" s="18">
        <f t="shared" si="1028"/>
        <v>312.5</v>
      </c>
      <c r="H649" s="18">
        <f t="shared" si="1028"/>
        <v>312.5</v>
      </c>
      <c r="I649" s="18">
        <f t="shared" si="1028"/>
        <v>0</v>
      </c>
      <c r="J649" s="18">
        <f t="shared" si="1028"/>
        <v>0</v>
      </c>
      <c r="K649" s="18">
        <f t="shared" si="1028"/>
        <v>0</v>
      </c>
      <c r="L649" s="18">
        <f t="shared" si="961"/>
        <v>312.5</v>
      </c>
      <c r="M649" s="18">
        <f t="shared" si="962"/>
        <v>312.5</v>
      </c>
      <c r="N649" s="18">
        <f t="shared" si="963"/>
        <v>312.5</v>
      </c>
      <c r="O649" s="18">
        <f t="shared" ref="O649:Q650" si="1029">O650</f>
        <v>0</v>
      </c>
      <c r="P649" s="18">
        <f t="shared" si="1029"/>
        <v>0</v>
      </c>
      <c r="Q649" s="18">
        <f t="shared" si="1029"/>
        <v>0</v>
      </c>
      <c r="R649" s="18">
        <f t="shared" si="925"/>
        <v>312.5</v>
      </c>
      <c r="S649" s="18">
        <f t="shared" si="926"/>
        <v>312.5</v>
      </c>
      <c r="T649" s="18">
        <f t="shared" si="927"/>
        <v>312.5</v>
      </c>
      <c r="U649" s="18">
        <f t="shared" ref="U649:AE650" si="1030">U650</f>
        <v>0</v>
      </c>
      <c r="V649" s="18">
        <f t="shared" si="928"/>
        <v>312.5</v>
      </c>
      <c r="W649" s="18">
        <f t="shared" si="929"/>
        <v>312.5</v>
      </c>
      <c r="X649" s="18">
        <f t="shared" si="930"/>
        <v>312.5</v>
      </c>
      <c r="Y649" s="18">
        <f t="shared" si="1030"/>
        <v>0</v>
      </c>
      <c r="Z649" s="18">
        <f t="shared" si="1030"/>
        <v>0</v>
      </c>
      <c r="AA649" s="18">
        <f t="shared" si="1030"/>
        <v>0</v>
      </c>
      <c r="AB649" s="18">
        <f t="shared" si="919"/>
        <v>312.5</v>
      </c>
      <c r="AC649" s="18">
        <f t="shared" si="920"/>
        <v>312.5</v>
      </c>
      <c r="AD649" s="18">
        <f t="shared" si="921"/>
        <v>312.5</v>
      </c>
      <c r="AE649" s="18">
        <f t="shared" si="1030"/>
        <v>0</v>
      </c>
      <c r="AF649" s="31"/>
      <c r="AG649" s="22"/>
      <c r="AH649" s="2"/>
    </row>
    <row r="650" spans="1:34" ht="31.5" x14ac:dyDescent="0.25">
      <c r="A650" s="36" t="s">
        <v>175</v>
      </c>
      <c r="B650" s="32">
        <v>120</v>
      </c>
      <c r="C650" s="36"/>
      <c r="D650" s="36"/>
      <c r="E650" s="14" t="s">
        <v>585</v>
      </c>
      <c r="F650" s="18">
        <f t="shared" si="1028"/>
        <v>312.5</v>
      </c>
      <c r="G650" s="18">
        <f t="shared" si="1028"/>
        <v>312.5</v>
      </c>
      <c r="H650" s="18">
        <f t="shared" si="1028"/>
        <v>312.5</v>
      </c>
      <c r="I650" s="18">
        <f t="shared" si="1028"/>
        <v>0</v>
      </c>
      <c r="J650" s="18">
        <f t="shared" si="1028"/>
        <v>0</v>
      </c>
      <c r="K650" s="18">
        <f t="shared" si="1028"/>
        <v>0</v>
      </c>
      <c r="L650" s="18">
        <f t="shared" si="961"/>
        <v>312.5</v>
      </c>
      <c r="M650" s="18">
        <f t="shared" si="962"/>
        <v>312.5</v>
      </c>
      <c r="N650" s="18">
        <f t="shared" si="963"/>
        <v>312.5</v>
      </c>
      <c r="O650" s="18">
        <f t="shared" si="1029"/>
        <v>0</v>
      </c>
      <c r="P650" s="18">
        <f t="shared" si="1029"/>
        <v>0</v>
      </c>
      <c r="Q650" s="18">
        <f t="shared" si="1029"/>
        <v>0</v>
      </c>
      <c r="R650" s="18">
        <f t="shared" si="925"/>
        <v>312.5</v>
      </c>
      <c r="S650" s="18">
        <f t="shared" si="926"/>
        <v>312.5</v>
      </c>
      <c r="T650" s="18">
        <f t="shared" si="927"/>
        <v>312.5</v>
      </c>
      <c r="U650" s="18">
        <f t="shared" si="1030"/>
        <v>0</v>
      </c>
      <c r="V650" s="18">
        <f t="shared" si="928"/>
        <v>312.5</v>
      </c>
      <c r="W650" s="18">
        <f t="shared" si="929"/>
        <v>312.5</v>
      </c>
      <c r="X650" s="18">
        <f t="shared" si="930"/>
        <v>312.5</v>
      </c>
      <c r="Y650" s="18">
        <f t="shared" si="1030"/>
        <v>0</v>
      </c>
      <c r="Z650" s="18">
        <f t="shared" si="1030"/>
        <v>0</v>
      </c>
      <c r="AA650" s="18">
        <f t="shared" si="1030"/>
        <v>0</v>
      </c>
      <c r="AB650" s="18">
        <f t="shared" si="919"/>
        <v>312.5</v>
      </c>
      <c r="AC650" s="18">
        <f t="shared" si="920"/>
        <v>312.5</v>
      </c>
      <c r="AD650" s="18">
        <f t="shared" si="921"/>
        <v>312.5</v>
      </c>
      <c r="AE650" s="18">
        <f t="shared" si="1030"/>
        <v>0</v>
      </c>
      <c r="AF650" s="31"/>
      <c r="AG650" s="22"/>
      <c r="AH650" s="2"/>
    </row>
    <row r="651" spans="1:34" x14ac:dyDescent="0.25">
      <c r="A651" s="36" t="s">
        <v>175</v>
      </c>
      <c r="B651" s="32">
        <v>120</v>
      </c>
      <c r="C651" s="36" t="s">
        <v>28</v>
      </c>
      <c r="D651" s="36" t="s">
        <v>30</v>
      </c>
      <c r="E651" s="14" t="s">
        <v>562</v>
      </c>
      <c r="F651" s="18">
        <v>312.5</v>
      </c>
      <c r="G651" s="18">
        <v>312.5</v>
      </c>
      <c r="H651" s="18">
        <v>312.5</v>
      </c>
      <c r="I651" s="18"/>
      <c r="J651" s="18"/>
      <c r="K651" s="18"/>
      <c r="L651" s="18">
        <f t="shared" si="961"/>
        <v>312.5</v>
      </c>
      <c r="M651" s="18">
        <f t="shared" si="962"/>
        <v>312.5</v>
      </c>
      <c r="N651" s="18">
        <f t="shared" si="963"/>
        <v>312.5</v>
      </c>
      <c r="O651" s="18"/>
      <c r="P651" s="18"/>
      <c r="Q651" s="18"/>
      <c r="R651" s="18">
        <f t="shared" si="925"/>
        <v>312.5</v>
      </c>
      <c r="S651" s="18">
        <f t="shared" si="926"/>
        <v>312.5</v>
      </c>
      <c r="T651" s="18">
        <f t="shared" si="927"/>
        <v>312.5</v>
      </c>
      <c r="U651" s="18"/>
      <c r="V651" s="18">
        <f t="shared" si="928"/>
        <v>312.5</v>
      </c>
      <c r="W651" s="18">
        <f t="shared" si="929"/>
        <v>312.5</v>
      </c>
      <c r="X651" s="18">
        <f t="shared" si="930"/>
        <v>312.5</v>
      </c>
      <c r="Y651" s="18"/>
      <c r="Z651" s="18"/>
      <c r="AA651" s="18"/>
      <c r="AB651" s="18">
        <f t="shared" si="919"/>
        <v>312.5</v>
      </c>
      <c r="AC651" s="18">
        <f t="shared" si="920"/>
        <v>312.5</v>
      </c>
      <c r="AD651" s="18">
        <f t="shared" si="921"/>
        <v>312.5</v>
      </c>
      <c r="AE651" s="18"/>
      <c r="AF651" s="31"/>
      <c r="AG651" s="22"/>
      <c r="AH651" s="2"/>
    </row>
    <row r="652" spans="1:34" ht="47.25" x14ac:dyDescent="0.25">
      <c r="A652" s="36" t="s">
        <v>175</v>
      </c>
      <c r="B652" s="32">
        <v>200</v>
      </c>
      <c r="C652" s="36"/>
      <c r="D652" s="36"/>
      <c r="E652" s="14" t="s">
        <v>578</v>
      </c>
      <c r="F652" s="18">
        <f t="shared" ref="F652:K653" si="1031">F653</f>
        <v>250</v>
      </c>
      <c r="G652" s="18">
        <f t="shared" si="1031"/>
        <v>250</v>
      </c>
      <c r="H652" s="18">
        <f t="shared" si="1031"/>
        <v>250</v>
      </c>
      <c r="I652" s="18">
        <f t="shared" si="1031"/>
        <v>0</v>
      </c>
      <c r="J652" s="18">
        <f t="shared" si="1031"/>
        <v>0</v>
      </c>
      <c r="K652" s="18">
        <f t="shared" si="1031"/>
        <v>0</v>
      </c>
      <c r="L652" s="18">
        <f t="shared" si="961"/>
        <v>250</v>
      </c>
      <c r="M652" s="18">
        <f t="shared" si="962"/>
        <v>250</v>
      </c>
      <c r="N652" s="18">
        <f t="shared" si="963"/>
        <v>250</v>
      </c>
      <c r="O652" s="18">
        <f t="shared" ref="O652:Q653" si="1032">O653</f>
        <v>0</v>
      </c>
      <c r="P652" s="18">
        <f t="shared" si="1032"/>
        <v>0</v>
      </c>
      <c r="Q652" s="18">
        <f t="shared" si="1032"/>
        <v>0</v>
      </c>
      <c r="R652" s="18">
        <f t="shared" si="925"/>
        <v>250</v>
      </c>
      <c r="S652" s="18">
        <f t="shared" si="926"/>
        <v>250</v>
      </c>
      <c r="T652" s="18">
        <f t="shared" si="927"/>
        <v>250</v>
      </c>
      <c r="U652" s="18">
        <f t="shared" ref="U652:AE653" si="1033">U653</f>
        <v>0</v>
      </c>
      <c r="V652" s="18">
        <f t="shared" si="928"/>
        <v>250</v>
      </c>
      <c r="W652" s="18">
        <f t="shared" si="929"/>
        <v>250</v>
      </c>
      <c r="X652" s="18">
        <f t="shared" si="930"/>
        <v>250</v>
      </c>
      <c r="Y652" s="18">
        <f t="shared" si="1033"/>
        <v>0</v>
      </c>
      <c r="Z652" s="18">
        <f t="shared" si="1033"/>
        <v>0</v>
      </c>
      <c r="AA652" s="18">
        <f t="shared" si="1033"/>
        <v>0</v>
      </c>
      <c r="AB652" s="18">
        <f t="shared" si="919"/>
        <v>250</v>
      </c>
      <c r="AC652" s="18">
        <f t="shared" si="920"/>
        <v>250</v>
      </c>
      <c r="AD652" s="18">
        <f t="shared" si="921"/>
        <v>250</v>
      </c>
      <c r="AE652" s="18">
        <f t="shared" si="1033"/>
        <v>0</v>
      </c>
      <c r="AF652" s="31"/>
      <c r="AG652" s="22"/>
      <c r="AH652" s="2"/>
    </row>
    <row r="653" spans="1:34" ht="47.25" x14ac:dyDescent="0.25">
      <c r="A653" s="36" t="s">
        <v>175</v>
      </c>
      <c r="B653" s="32">
        <v>240</v>
      </c>
      <c r="C653" s="36"/>
      <c r="D653" s="36"/>
      <c r="E653" s="14" t="s">
        <v>586</v>
      </c>
      <c r="F653" s="18">
        <f t="shared" si="1031"/>
        <v>250</v>
      </c>
      <c r="G653" s="18">
        <f t="shared" si="1031"/>
        <v>250</v>
      </c>
      <c r="H653" s="18">
        <f t="shared" si="1031"/>
        <v>250</v>
      </c>
      <c r="I653" s="18">
        <f t="shared" si="1031"/>
        <v>0</v>
      </c>
      <c r="J653" s="18">
        <f t="shared" si="1031"/>
        <v>0</v>
      </c>
      <c r="K653" s="18">
        <f t="shared" si="1031"/>
        <v>0</v>
      </c>
      <c r="L653" s="18">
        <f t="shared" si="961"/>
        <v>250</v>
      </c>
      <c r="M653" s="18">
        <f t="shared" si="962"/>
        <v>250</v>
      </c>
      <c r="N653" s="18">
        <f t="shared" si="963"/>
        <v>250</v>
      </c>
      <c r="O653" s="18">
        <f t="shared" si="1032"/>
        <v>0</v>
      </c>
      <c r="P653" s="18">
        <f t="shared" si="1032"/>
        <v>0</v>
      </c>
      <c r="Q653" s="18">
        <f t="shared" si="1032"/>
        <v>0</v>
      </c>
      <c r="R653" s="18">
        <f t="shared" si="925"/>
        <v>250</v>
      </c>
      <c r="S653" s="18">
        <f t="shared" si="926"/>
        <v>250</v>
      </c>
      <c r="T653" s="18">
        <f t="shared" si="927"/>
        <v>250</v>
      </c>
      <c r="U653" s="18">
        <f t="shared" si="1033"/>
        <v>0</v>
      </c>
      <c r="V653" s="18">
        <f t="shared" si="928"/>
        <v>250</v>
      </c>
      <c r="W653" s="18">
        <f t="shared" si="929"/>
        <v>250</v>
      </c>
      <c r="X653" s="18">
        <f t="shared" si="930"/>
        <v>250</v>
      </c>
      <c r="Y653" s="18">
        <f t="shared" si="1033"/>
        <v>0</v>
      </c>
      <c r="Z653" s="18">
        <f t="shared" si="1033"/>
        <v>0</v>
      </c>
      <c r="AA653" s="18">
        <f t="shared" si="1033"/>
        <v>0</v>
      </c>
      <c r="AB653" s="18">
        <f t="shared" si="919"/>
        <v>250</v>
      </c>
      <c r="AC653" s="18">
        <f t="shared" si="920"/>
        <v>250</v>
      </c>
      <c r="AD653" s="18">
        <f t="shared" si="921"/>
        <v>250</v>
      </c>
      <c r="AE653" s="18">
        <f t="shared" si="1033"/>
        <v>0</v>
      </c>
      <c r="AF653" s="31"/>
      <c r="AG653" s="22"/>
      <c r="AH653" s="2"/>
    </row>
    <row r="654" spans="1:34" x14ac:dyDescent="0.25">
      <c r="A654" s="36" t="s">
        <v>175</v>
      </c>
      <c r="B654" s="32">
        <v>240</v>
      </c>
      <c r="C654" s="36" t="s">
        <v>28</v>
      </c>
      <c r="D654" s="36" t="s">
        <v>30</v>
      </c>
      <c r="E654" s="14" t="s">
        <v>562</v>
      </c>
      <c r="F654" s="18">
        <v>250</v>
      </c>
      <c r="G654" s="18">
        <v>250</v>
      </c>
      <c r="H654" s="18">
        <v>250</v>
      </c>
      <c r="I654" s="18"/>
      <c r="J654" s="18"/>
      <c r="K654" s="18"/>
      <c r="L654" s="18">
        <f t="shared" si="961"/>
        <v>250</v>
      </c>
      <c r="M654" s="18">
        <f t="shared" si="962"/>
        <v>250</v>
      </c>
      <c r="N654" s="18">
        <f t="shared" si="963"/>
        <v>250</v>
      </c>
      <c r="O654" s="18"/>
      <c r="P654" s="18"/>
      <c r="Q654" s="18"/>
      <c r="R654" s="18">
        <f t="shared" si="925"/>
        <v>250</v>
      </c>
      <c r="S654" s="18">
        <f t="shared" si="926"/>
        <v>250</v>
      </c>
      <c r="T654" s="18">
        <f t="shared" si="927"/>
        <v>250</v>
      </c>
      <c r="U654" s="18"/>
      <c r="V654" s="18">
        <f t="shared" si="928"/>
        <v>250</v>
      </c>
      <c r="W654" s="18">
        <f t="shared" si="929"/>
        <v>250</v>
      </c>
      <c r="X654" s="18">
        <f t="shared" si="930"/>
        <v>250</v>
      </c>
      <c r="Y654" s="18"/>
      <c r="Z654" s="18"/>
      <c r="AA654" s="18"/>
      <c r="AB654" s="18">
        <f t="shared" si="919"/>
        <v>250</v>
      </c>
      <c r="AC654" s="18">
        <f t="shared" si="920"/>
        <v>250</v>
      </c>
      <c r="AD654" s="18">
        <f t="shared" si="921"/>
        <v>250</v>
      </c>
      <c r="AE654" s="18"/>
      <c r="AF654" s="31"/>
      <c r="AG654" s="22"/>
      <c r="AH654" s="2"/>
    </row>
    <row r="655" spans="1:34" ht="31.5" x14ac:dyDescent="0.25">
      <c r="A655" s="36" t="s">
        <v>175</v>
      </c>
      <c r="B655" s="32">
        <v>300</v>
      </c>
      <c r="C655" s="36"/>
      <c r="D655" s="36"/>
      <c r="E655" s="14" t="s">
        <v>579</v>
      </c>
      <c r="F655" s="18">
        <f t="shared" ref="F655:K656" si="1034">F656</f>
        <v>7000</v>
      </c>
      <c r="G655" s="18">
        <f t="shared" si="1034"/>
        <v>7000</v>
      </c>
      <c r="H655" s="18">
        <f t="shared" si="1034"/>
        <v>7000</v>
      </c>
      <c r="I655" s="18">
        <f t="shared" si="1034"/>
        <v>0</v>
      </c>
      <c r="J655" s="18">
        <f t="shared" si="1034"/>
        <v>0</v>
      </c>
      <c r="K655" s="18">
        <f t="shared" si="1034"/>
        <v>0</v>
      </c>
      <c r="L655" s="18">
        <f t="shared" si="961"/>
        <v>7000</v>
      </c>
      <c r="M655" s="18">
        <f t="shared" si="962"/>
        <v>7000</v>
      </c>
      <c r="N655" s="18">
        <f t="shared" si="963"/>
        <v>7000</v>
      </c>
      <c r="O655" s="18">
        <f t="shared" ref="O655:Q656" si="1035">O656</f>
        <v>0</v>
      </c>
      <c r="P655" s="18">
        <f t="shared" si="1035"/>
        <v>0</v>
      </c>
      <c r="Q655" s="18">
        <f t="shared" si="1035"/>
        <v>0</v>
      </c>
      <c r="R655" s="18">
        <f t="shared" si="925"/>
        <v>7000</v>
      </c>
      <c r="S655" s="18">
        <f t="shared" si="926"/>
        <v>7000</v>
      </c>
      <c r="T655" s="18">
        <f t="shared" si="927"/>
        <v>7000</v>
      </c>
      <c r="U655" s="18">
        <f t="shared" ref="U655:AE656" si="1036">U656</f>
        <v>0</v>
      </c>
      <c r="V655" s="18">
        <f t="shared" si="928"/>
        <v>7000</v>
      </c>
      <c r="W655" s="18">
        <f t="shared" si="929"/>
        <v>7000</v>
      </c>
      <c r="X655" s="18">
        <f t="shared" si="930"/>
        <v>7000</v>
      </c>
      <c r="Y655" s="18">
        <f t="shared" si="1036"/>
        <v>0</v>
      </c>
      <c r="Z655" s="18">
        <f t="shared" si="1036"/>
        <v>0</v>
      </c>
      <c r="AA655" s="18">
        <f t="shared" si="1036"/>
        <v>0</v>
      </c>
      <c r="AB655" s="18">
        <f t="shared" si="919"/>
        <v>7000</v>
      </c>
      <c r="AC655" s="18">
        <f t="shared" si="920"/>
        <v>7000</v>
      </c>
      <c r="AD655" s="18">
        <f t="shared" si="921"/>
        <v>7000</v>
      </c>
      <c r="AE655" s="18">
        <f t="shared" si="1036"/>
        <v>0</v>
      </c>
      <c r="AF655" s="31"/>
      <c r="AG655" s="22"/>
      <c r="AH655" s="2"/>
    </row>
    <row r="656" spans="1:34" ht="31.5" x14ac:dyDescent="0.25">
      <c r="A656" s="36" t="s">
        <v>175</v>
      </c>
      <c r="B656" s="32">
        <v>320</v>
      </c>
      <c r="C656" s="36"/>
      <c r="D656" s="36"/>
      <c r="E656" s="14" t="s">
        <v>588</v>
      </c>
      <c r="F656" s="18">
        <f t="shared" si="1034"/>
        <v>7000</v>
      </c>
      <c r="G656" s="18">
        <f t="shared" si="1034"/>
        <v>7000</v>
      </c>
      <c r="H656" s="18">
        <f t="shared" si="1034"/>
        <v>7000</v>
      </c>
      <c r="I656" s="18">
        <f t="shared" si="1034"/>
        <v>0</v>
      </c>
      <c r="J656" s="18">
        <f t="shared" si="1034"/>
        <v>0</v>
      </c>
      <c r="K656" s="18">
        <f t="shared" si="1034"/>
        <v>0</v>
      </c>
      <c r="L656" s="18">
        <f t="shared" si="961"/>
        <v>7000</v>
      </c>
      <c r="M656" s="18">
        <f t="shared" si="962"/>
        <v>7000</v>
      </c>
      <c r="N656" s="18">
        <f t="shared" si="963"/>
        <v>7000</v>
      </c>
      <c r="O656" s="18">
        <f t="shared" si="1035"/>
        <v>0</v>
      </c>
      <c r="P656" s="18">
        <f t="shared" si="1035"/>
        <v>0</v>
      </c>
      <c r="Q656" s="18">
        <f t="shared" si="1035"/>
        <v>0</v>
      </c>
      <c r="R656" s="18">
        <f t="shared" si="925"/>
        <v>7000</v>
      </c>
      <c r="S656" s="18">
        <f t="shared" si="926"/>
        <v>7000</v>
      </c>
      <c r="T656" s="18">
        <f t="shared" si="927"/>
        <v>7000</v>
      </c>
      <c r="U656" s="18">
        <f t="shared" si="1036"/>
        <v>0</v>
      </c>
      <c r="V656" s="18">
        <f t="shared" si="928"/>
        <v>7000</v>
      </c>
      <c r="W656" s="18">
        <f t="shared" si="929"/>
        <v>7000</v>
      </c>
      <c r="X656" s="18">
        <f t="shared" si="930"/>
        <v>7000</v>
      </c>
      <c r="Y656" s="18">
        <f t="shared" si="1036"/>
        <v>0</v>
      </c>
      <c r="Z656" s="18">
        <f t="shared" si="1036"/>
        <v>0</v>
      </c>
      <c r="AA656" s="18">
        <f t="shared" si="1036"/>
        <v>0</v>
      </c>
      <c r="AB656" s="18">
        <f t="shared" ref="AB656:AB719" si="1037">V656+Y656</f>
        <v>7000</v>
      </c>
      <c r="AC656" s="18">
        <f t="shared" ref="AC656:AC719" si="1038">W656+Z656</f>
        <v>7000</v>
      </c>
      <c r="AD656" s="18">
        <f t="shared" ref="AD656:AD719" si="1039">X656+AA656</f>
        <v>7000</v>
      </c>
      <c r="AE656" s="18">
        <f t="shared" si="1036"/>
        <v>0</v>
      </c>
      <c r="AF656" s="31"/>
      <c r="AG656" s="22"/>
      <c r="AH656" s="2"/>
    </row>
    <row r="657" spans="1:34" x14ac:dyDescent="0.25">
      <c r="A657" s="36" t="s">
        <v>175</v>
      </c>
      <c r="B657" s="32">
        <v>320</v>
      </c>
      <c r="C657" s="36" t="s">
        <v>61</v>
      </c>
      <c r="D657" s="36" t="s">
        <v>151</v>
      </c>
      <c r="E657" s="14" t="s">
        <v>568</v>
      </c>
      <c r="F657" s="18">
        <v>7000</v>
      </c>
      <c r="G657" s="18">
        <v>7000</v>
      </c>
      <c r="H657" s="18">
        <v>7000</v>
      </c>
      <c r="I657" s="18"/>
      <c r="J657" s="18"/>
      <c r="K657" s="18"/>
      <c r="L657" s="18">
        <f t="shared" si="961"/>
        <v>7000</v>
      </c>
      <c r="M657" s="18">
        <f t="shared" si="962"/>
        <v>7000</v>
      </c>
      <c r="N657" s="18">
        <f t="shared" si="963"/>
        <v>7000</v>
      </c>
      <c r="O657" s="18"/>
      <c r="P657" s="18"/>
      <c r="Q657" s="18"/>
      <c r="R657" s="18">
        <f t="shared" si="925"/>
        <v>7000</v>
      </c>
      <c r="S657" s="18">
        <f t="shared" si="926"/>
        <v>7000</v>
      </c>
      <c r="T657" s="18">
        <f t="shared" si="927"/>
        <v>7000</v>
      </c>
      <c r="U657" s="18"/>
      <c r="V657" s="18">
        <f t="shared" si="928"/>
        <v>7000</v>
      </c>
      <c r="W657" s="18">
        <f t="shared" si="929"/>
        <v>7000</v>
      </c>
      <c r="X657" s="18">
        <f t="shared" si="930"/>
        <v>7000</v>
      </c>
      <c r="Y657" s="18"/>
      <c r="Z657" s="18"/>
      <c r="AA657" s="18"/>
      <c r="AB657" s="18">
        <f t="shared" si="1037"/>
        <v>7000</v>
      </c>
      <c r="AC657" s="18">
        <f t="shared" si="1038"/>
        <v>7000</v>
      </c>
      <c r="AD657" s="18">
        <f t="shared" si="1039"/>
        <v>7000</v>
      </c>
      <c r="AE657" s="18"/>
      <c r="AF657" s="31"/>
      <c r="AG657" s="22"/>
      <c r="AH657" s="2"/>
    </row>
    <row r="658" spans="1:34" ht="47.25" x14ac:dyDescent="0.25">
      <c r="A658" s="36" t="s">
        <v>175</v>
      </c>
      <c r="B658" s="32">
        <v>600</v>
      </c>
      <c r="C658" s="36"/>
      <c r="D658" s="36"/>
      <c r="E658" s="14" t="s">
        <v>581</v>
      </c>
      <c r="F658" s="18">
        <f t="shared" ref="F658:K658" si="1040">F659+F663</f>
        <v>3817047.1</v>
      </c>
      <c r="G658" s="18">
        <f t="shared" si="1040"/>
        <v>4256118.9000000004</v>
      </c>
      <c r="H658" s="18">
        <f t="shared" si="1040"/>
        <v>4285783.7000000011</v>
      </c>
      <c r="I658" s="18">
        <f>I659+I663</f>
        <v>0</v>
      </c>
      <c r="J658" s="18">
        <f t="shared" si="1040"/>
        <v>0</v>
      </c>
      <c r="K658" s="18">
        <f t="shared" si="1040"/>
        <v>0</v>
      </c>
      <c r="L658" s="18">
        <f t="shared" si="961"/>
        <v>3817047.1</v>
      </c>
      <c r="M658" s="18">
        <f t="shared" si="962"/>
        <v>4256118.9000000004</v>
      </c>
      <c r="N658" s="18">
        <f t="shared" si="963"/>
        <v>4285783.7000000011</v>
      </c>
      <c r="O658" s="18">
        <f t="shared" ref="O658:Q658" si="1041">O659+O663</f>
        <v>0</v>
      </c>
      <c r="P658" s="18">
        <f t="shared" si="1041"/>
        <v>0</v>
      </c>
      <c r="Q658" s="18">
        <f t="shared" si="1041"/>
        <v>0</v>
      </c>
      <c r="R658" s="18">
        <f t="shared" si="925"/>
        <v>3817047.1</v>
      </c>
      <c r="S658" s="18">
        <f t="shared" si="926"/>
        <v>4256118.9000000004</v>
      </c>
      <c r="T658" s="18">
        <f t="shared" si="927"/>
        <v>4285783.7000000011</v>
      </c>
      <c r="U658" s="18">
        <f t="shared" ref="U658:AE658" si="1042">U659+U663</f>
        <v>0</v>
      </c>
      <c r="V658" s="18">
        <f t="shared" si="928"/>
        <v>3817047.1</v>
      </c>
      <c r="W658" s="18">
        <f t="shared" si="929"/>
        <v>4256118.9000000004</v>
      </c>
      <c r="X658" s="18">
        <f t="shared" si="930"/>
        <v>4285783.7000000011</v>
      </c>
      <c r="Y658" s="18">
        <f t="shared" ref="Y658:AA658" si="1043">Y659+Y663</f>
        <v>0</v>
      </c>
      <c r="Z658" s="18">
        <f t="shared" si="1043"/>
        <v>0</v>
      </c>
      <c r="AA658" s="18">
        <f t="shared" si="1043"/>
        <v>0</v>
      </c>
      <c r="AB658" s="18">
        <f t="shared" si="1037"/>
        <v>3817047.1</v>
      </c>
      <c r="AC658" s="18">
        <f t="shared" si="1038"/>
        <v>4256118.9000000004</v>
      </c>
      <c r="AD658" s="18">
        <f t="shared" si="1039"/>
        <v>4285783.7000000011</v>
      </c>
      <c r="AE658" s="18">
        <f t="shared" si="1042"/>
        <v>0</v>
      </c>
      <c r="AF658" s="31"/>
      <c r="AG658" s="22"/>
      <c r="AH658" s="2"/>
    </row>
    <row r="659" spans="1:34" x14ac:dyDescent="0.25">
      <c r="A659" s="36" t="s">
        <v>175</v>
      </c>
      <c r="B659" s="32">
        <v>610</v>
      </c>
      <c r="C659" s="36"/>
      <c r="D659" s="36"/>
      <c r="E659" s="14" t="s">
        <v>595</v>
      </c>
      <c r="F659" s="18">
        <f>F660+F661</f>
        <v>84181</v>
      </c>
      <c r="G659" s="18">
        <f t="shared" ref="G659:H659" si="1044">G660+G661</f>
        <v>91078.399999999994</v>
      </c>
      <c r="H659" s="18">
        <f t="shared" si="1044"/>
        <v>91078.399999999994</v>
      </c>
      <c r="I659" s="18">
        <f>I660+I661+I662</f>
        <v>0</v>
      </c>
      <c r="J659" s="18">
        <f t="shared" ref="J659:AE659" si="1045">J660+J661+J662</f>
        <v>0</v>
      </c>
      <c r="K659" s="18">
        <f t="shared" si="1045"/>
        <v>0</v>
      </c>
      <c r="L659" s="18">
        <f t="shared" si="961"/>
        <v>84181</v>
      </c>
      <c r="M659" s="18">
        <f t="shared" si="962"/>
        <v>91078.399999999994</v>
      </c>
      <c r="N659" s="18">
        <f t="shared" si="963"/>
        <v>91078.399999999994</v>
      </c>
      <c r="O659" s="18">
        <f t="shared" ref="O659:Q659" si="1046">O660+O661+O662</f>
        <v>0</v>
      </c>
      <c r="P659" s="18">
        <f t="shared" si="1046"/>
        <v>0</v>
      </c>
      <c r="Q659" s="18">
        <f t="shared" si="1046"/>
        <v>0</v>
      </c>
      <c r="R659" s="18">
        <f t="shared" si="925"/>
        <v>84181</v>
      </c>
      <c r="S659" s="18">
        <f t="shared" si="926"/>
        <v>91078.399999999994</v>
      </c>
      <c r="T659" s="18">
        <f t="shared" si="927"/>
        <v>91078.399999999994</v>
      </c>
      <c r="U659" s="18">
        <f t="shared" ref="U659" si="1047">U660+U661+U662</f>
        <v>0</v>
      </c>
      <c r="V659" s="18">
        <f t="shared" si="928"/>
        <v>84181</v>
      </c>
      <c r="W659" s="18">
        <f t="shared" si="929"/>
        <v>91078.399999999994</v>
      </c>
      <c r="X659" s="18">
        <f t="shared" si="930"/>
        <v>91078.399999999994</v>
      </c>
      <c r="Y659" s="18">
        <f t="shared" ref="Y659:AA659" si="1048">Y660+Y661+Y662</f>
        <v>0</v>
      </c>
      <c r="Z659" s="18">
        <f t="shared" si="1048"/>
        <v>0</v>
      </c>
      <c r="AA659" s="18">
        <f t="shared" si="1048"/>
        <v>0</v>
      </c>
      <c r="AB659" s="18">
        <f t="shared" si="1037"/>
        <v>84181</v>
      </c>
      <c r="AC659" s="18">
        <f t="shared" si="1038"/>
        <v>91078.399999999994</v>
      </c>
      <c r="AD659" s="18">
        <f t="shared" si="1039"/>
        <v>91078.399999999994</v>
      </c>
      <c r="AE659" s="18">
        <f t="shared" si="1045"/>
        <v>0</v>
      </c>
      <c r="AF659" s="31"/>
      <c r="AG659" s="22"/>
      <c r="AH659" s="2"/>
    </row>
    <row r="660" spans="1:34" x14ac:dyDescent="0.25">
      <c r="A660" s="36" t="s">
        <v>175</v>
      </c>
      <c r="B660" s="32">
        <v>610</v>
      </c>
      <c r="C660" s="36" t="s">
        <v>28</v>
      </c>
      <c r="D660" s="36" t="s">
        <v>5</v>
      </c>
      <c r="E660" s="14" t="s">
        <v>557</v>
      </c>
      <c r="F660" s="18">
        <v>83931</v>
      </c>
      <c r="G660" s="18">
        <v>90828.4</v>
      </c>
      <c r="H660" s="18">
        <v>90828.4</v>
      </c>
      <c r="I660" s="23">
        <v>-1100</v>
      </c>
      <c r="J660" s="23">
        <v>-1100</v>
      </c>
      <c r="K660" s="23">
        <v>-1100</v>
      </c>
      <c r="L660" s="18">
        <f t="shared" si="961"/>
        <v>82831</v>
      </c>
      <c r="M660" s="18">
        <f t="shared" si="962"/>
        <v>89728.4</v>
      </c>
      <c r="N660" s="18">
        <f t="shared" si="963"/>
        <v>89728.4</v>
      </c>
      <c r="O660" s="18"/>
      <c r="P660" s="18"/>
      <c r="Q660" s="18"/>
      <c r="R660" s="18">
        <f t="shared" si="925"/>
        <v>82831</v>
      </c>
      <c r="S660" s="18">
        <f t="shared" si="926"/>
        <v>89728.4</v>
      </c>
      <c r="T660" s="18">
        <f t="shared" si="927"/>
        <v>89728.4</v>
      </c>
      <c r="U660" s="18"/>
      <c r="V660" s="18">
        <f t="shared" si="928"/>
        <v>82831</v>
      </c>
      <c r="W660" s="18">
        <f t="shared" si="929"/>
        <v>89728.4</v>
      </c>
      <c r="X660" s="18">
        <f t="shared" si="930"/>
        <v>89728.4</v>
      </c>
      <c r="Y660" s="18"/>
      <c r="Z660" s="18"/>
      <c r="AA660" s="18"/>
      <c r="AB660" s="18">
        <f t="shared" si="1037"/>
        <v>82831</v>
      </c>
      <c r="AC660" s="18">
        <f t="shared" si="1038"/>
        <v>89728.4</v>
      </c>
      <c r="AD660" s="18">
        <f t="shared" si="1039"/>
        <v>89728.4</v>
      </c>
      <c r="AE660" s="18"/>
      <c r="AF660" s="31"/>
      <c r="AG660" s="22" t="s">
        <v>1336</v>
      </c>
      <c r="AH660" s="2"/>
    </row>
    <row r="661" spans="1:34" x14ac:dyDescent="0.25">
      <c r="A661" s="36" t="s">
        <v>175</v>
      </c>
      <c r="B661" s="32">
        <v>610</v>
      </c>
      <c r="C661" s="36" t="s">
        <v>61</v>
      </c>
      <c r="D661" s="36" t="s">
        <v>20</v>
      </c>
      <c r="E661" s="14" t="s">
        <v>567</v>
      </c>
      <c r="F661" s="18">
        <v>250</v>
      </c>
      <c r="G661" s="18">
        <v>250</v>
      </c>
      <c r="H661" s="18">
        <v>250</v>
      </c>
      <c r="I661" s="18"/>
      <c r="J661" s="18"/>
      <c r="K661" s="18"/>
      <c r="L661" s="18">
        <f t="shared" si="961"/>
        <v>250</v>
      </c>
      <c r="M661" s="18">
        <f t="shared" si="962"/>
        <v>250</v>
      </c>
      <c r="N661" s="18">
        <f t="shared" si="963"/>
        <v>250</v>
      </c>
      <c r="O661" s="18"/>
      <c r="P661" s="18"/>
      <c r="Q661" s="18"/>
      <c r="R661" s="18">
        <f t="shared" ref="R661:R724" si="1049">L661+O661</f>
        <v>250</v>
      </c>
      <c r="S661" s="18">
        <f t="shared" ref="S661:S724" si="1050">M661+P661</f>
        <v>250</v>
      </c>
      <c r="T661" s="18">
        <f t="shared" ref="T661:T724" si="1051">N661+Q661</f>
        <v>250</v>
      </c>
      <c r="U661" s="18"/>
      <c r="V661" s="18">
        <f t="shared" ref="V661:V724" si="1052">R661+U661</f>
        <v>250</v>
      </c>
      <c r="W661" s="18">
        <f t="shared" ref="W661:W724" si="1053">S661</f>
        <v>250</v>
      </c>
      <c r="X661" s="18">
        <f t="shared" ref="X661:X724" si="1054">T661</f>
        <v>250</v>
      </c>
      <c r="Y661" s="18"/>
      <c r="Z661" s="18"/>
      <c r="AA661" s="18"/>
      <c r="AB661" s="18">
        <f t="shared" si="1037"/>
        <v>250</v>
      </c>
      <c r="AC661" s="18">
        <f t="shared" si="1038"/>
        <v>250</v>
      </c>
      <c r="AD661" s="18">
        <f t="shared" si="1039"/>
        <v>250</v>
      </c>
      <c r="AE661" s="18"/>
      <c r="AF661" s="31"/>
      <c r="AG661" s="22"/>
      <c r="AH661" s="2"/>
    </row>
    <row r="662" spans="1:34" x14ac:dyDescent="0.25">
      <c r="A662" s="36" t="s">
        <v>175</v>
      </c>
      <c r="B662" s="32">
        <v>610</v>
      </c>
      <c r="C662" s="36" t="s">
        <v>61</v>
      </c>
      <c r="D662" s="36" t="s">
        <v>151</v>
      </c>
      <c r="E662" s="14" t="s">
        <v>568</v>
      </c>
      <c r="F662" s="18"/>
      <c r="G662" s="18"/>
      <c r="H662" s="18"/>
      <c r="I662" s="18">
        <v>1100</v>
      </c>
      <c r="J662" s="18">
        <v>1100</v>
      </c>
      <c r="K662" s="18">
        <v>1100</v>
      </c>
      <c r="L662" s="18">
        <f t="shared" si="961"/>
        <v>1100</v>
      </c>
      <c r="M662" s="18">
        <f t="shared" si="962"/>
        <v>1100</v>
      </c>
      <c r="N662" s="18">
        <f t="shared" si="963"/>
        <v>1100</v>
      </c>
      <c r="O662" s="18"/>
      <c r="P662" s="18"/>
      <c r="Q662" s="18"/>
      <c r="R662" s="18">
        <f t="shared" si="1049"/>
        <v>1100</v>
      </c>
      <c r="S662" s="18">
        <f t="shared" si="1050"/>
        <v>1100</v>
      </c>
      <c r="T662" s="18">
        <f t="shared" si="1051"/>
        <v>1100</v>
      </c>
      <c r="U662" s="18"/>
      <c r="V662" s="18">
        <f t="shared" si="1052"/>
        <v>1100</v>
      </c>
      <c r="W662" s="18">
        <f t="shared" si="1053"/>
        <v>1100</v>
      </c>
      <c r="X662" s="18">
        <f t="shared" si="1054"/>
        <v>1100</v>
      </c>
      <c r="Y662" s="18"/>
      <c r="Z662" s="18"/>
      <c r="AA662" s="18"/>
      <c r="AB662" s="18">
        <f t="shared" si="1037"/>
        <v>1100</v>
      </c>
      <c r="AC662" s="18">
        <f t="shared" si="1038"/>
        <v>1100</v>
      </c>
      <c r="AD662" s="18">
        <f t="shared" si="1039"/>
        <v>1100</v>
      </c>
      <c r="AE662" s="18"/>
      <c r="AF662" s="31"/>
      <c r="AG662" s="22" t="s">
        <v>1337</v>
      </c>
      <c r="AH662" s="2"/>
    </row>
    <row r="663" spans="1:34" x14ac:dyDescent="0.25">
      <c r="A663" s="36" t="s">
        <v>175</v>
      </c>
      <c r="B663" s="32">
        <v>620</v>
      </c>
      <c r="C663" s="36"/>
      <c r="D663" s="36"/>
      <c r="E663" s="14" t="s">
        <v>596</v>
      </c>
      <c r="F663" s="18">
        <f t="shared" ref="F663:H663" si="1055">F664+F665</f>
        <v>3732866.1</v>
      </c>
      <c r="G663" s="18">
        <f t="shared" si="1055"/>
        <v>4165040.5</v>
      </c>
      <c r="H663" s="18">
        <f t="shared" si="1055"/>
        <v>4194705.3000000007</v>
      </c>
      <c r="I663" s="18">
        <f>I664+I665+I666</f>
        <v>0</v>
      </c>
      <c r="J663" s="18">
        <f t="shared" ref="J663:AE663" si="1056">J664+J665+J666</f>
        <v>0</v>
      </c>
      <c r="K663" s="18">
        <f t="shared" si="1056"/>
        <v>0</v>
      </c>
      <c r="L663" s="18">
        <f t="shared" si="961"/>
        <v>3732866.1</v>
      </c>
      <c r="M663" s="18">
        <f t="shared" si="962"/>
        <v>4165040.5</v>
      </c>
      <c r="N663" s="18">
        <f t="shared" si="963"/>
        <v>4194705.3000000007</v>
      </c>
      <c r="O663" s="18">
        <f t="shared" ref="O663:Q663" si="1057">O664+O665+O666</f>
        <v>0</v>
      </c>
      <c r="P663" s="18">
        <f t="shared" si="1057"/>
        <v>0</v>
      </c>
      <c r="Q663" s="18">
        <f t="shared" si="1057"/>
        <v>0</v>
      </c>
      <c r="R663" s="18">
        <f t="shared" si="1049"/>
        <v>3732866.1</v>
      </c>
      <c r="S663" s="18">
        <f t="shared" si="1050"/>
        <v>4165040.5</v>
      </c>
      <c r="T663" s="18">
        <f t="shared" si="1051"/>
        <v>4194705.3000000007</v>
      </c>
      <c r="U663" s="18">
        <f t="shared" ref="U663" si="1058">U664+U665+U666</f>
        <v>0</v>
      </c>
      <c r="V663" s="18">
        <f t="shared" si="1052"/>
        <v>3732866.1</v>
      </c>
      <c r="W663" s="18">
        <f t="shared" si="1053"/>
        <v>4165040.5</v>
      </c>
      <c r="X663" s="18">
        <f t="shared" si="1054"/>
        <v>4194705.3000000007</v>
      </c>
      <c r="Y663" s="18">
        <f t="shared" ref="Y663:AA663" si="1059">Y664+Y665+Y666</f>
        <v>0</v>
      </c>
      <c r="Z663" s="18">
        <f t="shared" si="1059"/>
        <v>0</v>
      </c>
      <c r="AA663" s="18">
        <f t="shared" si="1059"/>
        <v>0</v>
      </c>
      <c r="AB663" s="18">
        <f t="shared" si="1037"/>
        <v>3732866.1</v>
      </c>
      <c r="AC663" s="18">
        <f t="shared" si="1038"/>
        <v>4165040.5</v>
      </c>
      <c r="AD663" s="18">
        <f t="shared" si="1039"/>
        <v>4194705.3000000007</v>
      </c>
      <c r="AE663" s="18">
        <f t="shared" si="1056"/>
        <v>0</v>
      </c>
      <c r="AF663" s="31"/>
      <c r="AG663" s="22"/>
      <c r="AH663" s="2"/>
    </row>
    <row r="664" spans="1:34" x14ac:dyDescent="0.25">
      <c r="A664" s="36" t="s">
        <v>175</v>
      </c>
      <c r="B664" s="32">
        <v>620</v>
      </c>
      <c r="C664" s="36" t="s">
        <v>28</v>
      </c>
      <c r="D664" s="36" t="s">
        <v>5</v>
      </c>
      <c r="E664" s="14" t="s">
        <v>557</v>
      </c>
      <c r="F664" s="18">
        <v>3730616.1</v>
      </c>
      <c r="G664" s="18">
        <v>4162790.5</v>
      </c>
      <c r="H664" s="18">
        <v>4192455.3000000003</v>
      </c>
      <c r="I664" s="18">
        <v>-101445.4</v>
      </c>
      <c r="J664" s="18">
        <v>-96784</v>
      </c>
      <c r="K664" s="18">
        <v>-95170.2</v>
      </c>
      <c r="L664" s="18">
        <f t="shared" si="961"/>
        <v>3629170.7</v>
      </c>
      <c r="M664" s="18">
        <f t="shared" si="962"/>
        <v>4066006.5</v>
      </c>
      <c r="N664" s="18">
        <f t="shared" si="963"/>
        <v>4097285.1</v>
      </c>
      <c r="O664" s="18"/>
      <c r="P664" s="18"/>
      <c r="Q664" s="18"/>
      <c r="R664" s="18">
        <f t="shared" si="1049"/>
        <v>3629170.7</v>
      </c>
      <c r="S664" s="18">
        <f t="shared" si="1050"/>
        <v>4066006.5</v>
      </c>
      <c r="T664" s="18">
        <f t="shared" si="1051"/>
        <v>4097285.1</v>
      </c>
      <c r="U664" s="18"/>
      <c r="V664" s="18">
        <f t="shared" si="1052"/>
        <v>3629170.7</v>
      </c>
      <c r="W664" s="18">
        <f t="shared" si="1053"/>
        <v>4066006.5</v>
      </c>
      <c r="X664" s="18">
        <f t="shared" si="1054"/>
        <v>4097285.1</v>
      </c>
      <c r="Y664" s="18"/>
      <c r="Z664" s="18"/>
      <c r="AA664" s="18"/>
      <c r="AB664" s="18">
        <f t="shared" si="1037"/>
        <v>3629170.7</v>
      </c>
      <c r="AC664" s="18">
        <f t="shared" si="1038"/>
        <v>4066006.5</v>
      </c>
      <c r="AD664" s="18">
        <f t="shared" si="1039"/>
        <v>4097285.1</v>
      </c>
      <c r="AE664" s="18"/>
      <c r="AF664" s="31"/>
      <c r="AG664" s="22" t="s">
        <v>1338</v>
      </c>
      <c r="AH664" s="2"/>
    </row>
    <row r="665" spans="1:34" x14ac:dyDescent="0.25">
      <c r="A665" s="36" t="s">
        <v>175</v>
      </c>
      <c r="B665" s="32">
        <v>620</v>
      </c>
      <c r="C665" s="36" t="s">
        <v>61</v>
      </c>
      <c r="D665" s="36" t="s">
        <v>20</v>
      </c>
      <c r="E665" s="14" t="s">
        <v>567</v>
      </c>
      <c r="F665" s="18">
        <v>2250</v>
      </c>
      <c r="G665" s="18">
        <v>2250</v>
      </c>
      <c r="H665" s="18">
        <v>2250</v>
      </c>
      <c r="I665" s="18"/>
      <c r="J665" s="18"/>
      <c r="K665" s="18"/>
      <c r="L665" s="18">
        <f t="shared" si="961"/>
        <v>2250</v>
      </c>
      <c r="M665" s="18">
        <f t="shared" si="962"/>
        <v>2250</v>
      </c>
      <c r="N665" s="18">
        <f t="shared" si="963"/>
        <v>2250</v>
      </c>
      <c r="O665" s="18"/>
      <c r="P665" s="18"/>
      <c r="Q665" s="18"/>
      <c r="R665" s="18">
        <f t="shared" si="1049"/>
        <v>2250</v>
      </c>
      <c r="S665" s="18">
        <f t="shared" si="1050"/>
        <v>2250</v>
      </c>
      <c r="T665" s="18">
        <f t="shared" si="1051"/>
        <v>2250</v>
      </c>
      <c r="U665" s="18"/>
      <c r="V665" s="18">
        <f t="shared" si="1052"/>
        <v>2250</v>
      </c>
      <c r="W665" s="18">
        <f t="shared" si="1053"/>
        <v>2250</v>
      </c>
      <c r="X665" s="18">
        <f t="shared" si="1054"/>
        <v>2250</v>
      </c>
      <c r="Y665" s="18"/>
      <c r="Z665" s="18"/>
      <c r="AA665" s="18"/>
      <c r="AB665" s="18">
        <f t="shared" si="1037"/>
        <v>2250</v>
      </c>
      <c r="AC665" s="18">
        <f t="shared" si="1038"/>
        <v>2250</v>
      </c>
      <c r="AD665" s="18">
        <f t="shared" si="1039"/>
        <v>2250</v>
      </c>
      <c r="AE665" s="18"/>
      <c r="AF665" s="31"/>
      <c r="AG665" s="22"/>
      <c r="AH665" s="2"/>
    </row>
    <row r="666" spans="1:34" x14ac:dyDescent="0.25">
      <c r="A666" s="36" t="s">
        <v>175</v>
      </c>
      <c r="B666" s="32">
        <v>620</v>
      </c>
      <c r="C666" s="36" t="s">
        <v>61</v>
      </c>
      <c r="D666" s="36" t="s">
        <v>151</v>
      </c>
      <c r="E666" s="14" t="s">
        <v>568</v>
      </c>
      <c r="F666" s="18"/>
      <c r="G666" s="18"/>
      <c r="H666" s="18"/>
      <c r="I666" s="23">
        <v>101445.4</v>
      </c>
      <c r="J666" s="23">
        <v>96784</v>
      </c>
      <c r="K666" s="23">
        <v>95170.2</v>
      </c>
      <c r="L666" s="18">
        <f t="shared" si="961"/>
        <v>101445.4</v>
      </c>
      <c r="M666" s="18">
        <f t="shared" si="962"/>
        <v>96784</v>
      </c>
      <c r="N666" s="18">
        <f t="shared" si="963"/>
        <v>95170.2</v>
      </c>
      <c r="O666" s="18"/>
      <c r="P666" s="18"/>
      <c r="Q666" s="18"/>
      <c r="R666" s="18">
        <f t="shared" si="1049"/>
        <v>101445.4</v>
      </c>
      <c r="S666" s="18">
        <f t="shared" si="1050"/>
        <v>96784</v>
      </c>
      <c r="T666" s="18">
        <f t="shared" si="1051"/>
        <v>95170.2</v>
      </c>
      <c r="U666" s="18"/>
      <c r="V666" s="18">
        <f t="shared" si="1052"/>
        <v>101445.4</v>
      </c>
      <c r="W666" s="18">
        <f t="shared" si="1053"/>
        <v>96784</v>
      </c>
      <c r="X666" s="18">
        <f t="shared" si="1054"/>
        <v>95170.2</v>
      </c>
      <c r="Y666" s="18"/>
      <c r="Z666" s="18"/>
      <c r="AA666" s="18"/>
      <c r="AB666" s="18">
        <f t="shared" si="1037"/>
        <v>101445.4</v>
      </c>
      <c r="AC666" s="18">
        <f t="shared" si="1038"/>
        <v>96784</v>
      </c>
      <c r="AD666" s="18">
        <f t="shared" si="1039"/>
        <v>95170.2</v>
      </c>
      <c r="AE666" s="18"/>
      <c r="AF666" s="31"/>
      <c r="AG666" s="22" t="s">
        <v>1339</v>
      </c>
      <c r="AH666" s="2"/>
    </row>
    <row r="667" spans="1:34" ht="236.25" x14ac:dyDescent="0.25">
      <c r="A667" s="36" t="s">
        <v>176</v>
      </c>
      <c r="B667" s="32"/>
      <c r="C667" s="36"/>
      <c r="D667" s="36"/>
      <c r="E667" s="14" t="s">
        <v>1097</v>
      </c>
      <c r="F667" s="18">
        <f t="shared" ref="F667:K669" si="1060">F668</f>
        <v>2961.8</v>
      </c>
      <c r="G667" s="18">
        <f t="shared" si="1060"/>
        <v>2961.8</v>
      </c>
      <c r="H667" s="18">
        <f t="shared" si="1060"/>
        <v>2961.8</v>
      </c>
      <c r="I667" s="18">
        <f t="shared" si="1060"/>
        <v>0</v>
      </c>
      <c r="J667" s="18">
        <f t="shared" si="1060"/>
        <v>0</v>
      </c>
      <c r="K667" s="18">
        <f t="shared" si="1060"/>
        <v>0</v>
      </c>
      <c r="L667" s="18">
        <f t="shared" si="961"/>
        <v>2961.8</v>
      </c>
      <c r="M667" s="18">
        <f t="shared" si="962"/>
        <v>2961.8</v>
      </c>
      <c r="N667" s="18">
        <f t="shared" si="963"/>
        <v>2961.8</v>
      </c>
      <c r="O667" s="18">
        <f t="shared" ref="O667:Q669" si="1061">O668</f>
        <v>0</v>
      </c>
      <c r="P667" s="18">
        <f t="shared" si="1061"/>
        <v>0</v>
      </c>
      <c r="Q667" s="18">
        <f t="shared" si="1061"/>
        <v>0</v>
      </c>
      <c r="R667" s="18">
        <f t="shared" si="1049"/>
        <v>2961.8</v>
      </c>
      <c r="S667" s="18">
        <f t="shared" si="1050"/>
        <v>2961.8</v>
      </c>
      <c r="T667" s="18">
        <f t="shared" si="1051"/>
        <v>2961.8</v>
      </c>
      <c r="U667" s="18">
        <f t="shared" ref="U667:AE669" si="1062">U668</f>
        <v>0</v>
      </c>
      <c r="V667" s="18">
        <f t="shared" si="1052"/>
        <v>2961.8</v>
      </c>
      <c r="W667" s="18">
        <f t="shared" si="1053"/>
        <v>2961.8</v>
      </c>
      <c r="X667" s="18">
        <f t="shared" si="1054"/>
        <v>2961.8</v>
      </c>
      <c r="Y667" s="18">
        <f t="shared" si="1062"/>
        <v>0</v>
      </c>
      <c r="Z667" s="18">
        <f t="shared" si="1062"/>
        <v>0</v>
      </c>
      <c r="AA667" s="18">
        <f t="shared" si="1062"/>
        <v>0</v>
      </c>
      <c r="AB667" s="18">
        <f t="shared" si="1037"/>
        <v>2961.8</v>
      </c>
      <c r="AC667" s="18">
        <f t="shared" si="1038"/>
        <v>2961.8</v>
      </c>
      <c r="AD667" s="18">
        <f t="shared" si="1039"/>
        <v>2961.8</v>
      </c>
      <c r="AE667" s="18">
        <f t="shared" si="1062"/>
        <v>0</v>
      </c>
      <c r="AF667" s="31"/>
      <c r="AG667" s="22"/>
      <c r="AH667" s="2"/>
    </row>
    <row r="668" spans="1:34" ht="47.25" x14ac:dyDescent="0.25">
      <c r="A668" s="36" t="s">
        <v>176</v>
      </c>
      <c r="B668" s="32">
        <v>600</v>
      </c>
      <c r="C668" s="36"/>
      <c r="D668" s="36"/>
      <c r="E668" s="14" t="s">
        <v>581</v>
      </c>
      <c r="F668" s="18">
        <f t="shared" si="1060"/>
        <v>2961.8</v>
      </c>
      <c r="G668" s="18">
        <f t="shared" si="1060"/>
        <v>2961.8</v>
      </c>
      <c r="H668" s="18">
        <f t="shared" si="1060"/>
        <v>2961.8</v>
      </c>
      <c r="I668" s="18">
        <f t="shared" si="1060"/>
        <v>0</v>
      </c>
      <c r="J668" s="18">
        <f t="shared" si="1060"/>
        <v>0</v>
      </c>
      <c r="K668" s="18">
        <f t="shared" si="1060"/>
        <v>0</v>
      </c>
      <c r="L668" s="18">
        <f t="shared" si="961"/>
        <v>2961.8</v>
      </c>
      <c r="M668" s="18">
        <f t="shared" si="962"/>
        <v>2961.8</v>
      </c>
      <c r="N668" s="18">
        <f t="shared" si="963"/>
        <v>2961.8</v>
      </c>
      <c r="O668" s="18">
        <f t="shared" si="1061"/>
        <v>0</v>
      </c>
      <c r="P668" s="18">
        <f t="shared" si="1061"/>
        <v>0</v>
      </c>
      <c r="Q668" s="18">
        <f t="shared" si="1061"/>
        <v>0</v>
      </c>
      <c r="R668" s="18">
        <f t="shared" si="1049"/>
        <v>2961.8</v>
      </c>
      <c r="S668" s="18">
        <f t="shared" si="1050"/>
        <v>2961.8</v>
      </c>
      <c r="T668" s="18">
        <f t="shared" si="1051"/>
        <v>2961.8</v>
      </c>
      <c r="U668" s="18">
        <f t="shared" si="1062"/>
        <v>0</v>
      </c>
      <c r="V668" s="18">
        <f t="shared" si="1052"/>
        <v>2961.8</v>
      </c>
      <c r="W668" s="18">
        <f t="shared" si="1053"/>
        <v>2961.8</v>
      </c>
      <c r="X668" s="18">
        <f t="shared" si="1054"/>
        <v>2961.8</v>
      </c>
      <c r="Y668" s="18">
        <f t="shared" si="1062"/>
        <v>0</v>
      </c>
      <c r="Z668" s="18">
        <f t="shared" si="1062"/>
        <v>0</v>
      </c>
      <c r="AA668" s="18">
        <f t="shared" si="1062"/>
        <v>0</v>
      </c>
      <c r="AB668" s="18">
        <f t="shared" si="1037"/>
        <v>2961.8</v>
      </c>
      <c r="AC668" s="18">
        <f t="shared" si="1038"/>
        <v>2961.8</v>
      </c>
      <c r="AD668" s="18">
        <f t="shared" si="1039"/>
        <v>2961.8</v>
      </c>
      <c r="AE668" s="18">
        <f t="shared" si="1062"/>
        <v>0</v>
      </c>
      <c r="AF668" s="31"/>
      <c r="AG668" s="22"/>
      <c r="AH668" s="2"/>
    </row>
    <row r="669" spans="1:34" x14ac:dyDescent="0.25">
      <c r="A669" s="36" t="s">
        <v>176</v>
      </c>
      <c r="B669" s="32">
        <v>620</v>
      </c>
      <c r="C669" s="36"/>
      <c r="D669" s="36"/>
      <c r="E669" s="14" t="s">
        <v>596</v>
      </c>
      <c r="F669" s="18">
        <f>F670</f>
        <v>2961.8</v>
      </c>
      <c r="G669" s="18">
        <f t="shared" si="1060"/>
        <v>2961.8</v>
      </c>
      <c r="H669" s="18">
        <f t="shared" si="1060"/>
        <v>2961.8</v>
      </c>
      <c r="I669" s="18">
        <f t="shared" si="1060"/>
        <v>0</v>
      </c>
      <c r="J669" s="18">
        <f t="shared" si="1060"/>
        <v>0</v>
      </c>
      <c r="K669" s="18">
        <f t="shared" si="1060"/>
        <v>0</v>
      </c>
      <c r="L669" s="18">
        <f t="shared" si="961"/>
        <v>2961.8</v>
      </c>
      <c r="M669" s="18">
        <f t="shared" si="962"/>
        <v>2961.8</v>
      </c>
      <c r="N669" s="18">
        <f t="shared" si="963"/>
        <v>2961.8</v>
      </c>
      <c r="O669" s="18">
        <f t="shared" si="1061"/>
        <v>0</v>
      </c>
      <c r="P669" s="18">
        <f t="shared" si="1061"/>
        <v>0</v>
      </c>
      <c r="Q669" s="18">
        <f t="shared" si="1061"/>
        <v>0</v>
      </c>
      <c r="R669" s="18">
        <f t="shared" si="1049"/>
        <v>2961.8</v>
      </c>
      <c r="S669" s="18">
        <f t="shared" si="1050"/>
        <v>2961.8</v>
      </c>
      <c r="T669" s="18">
        <f t="shared" si="1051"/>
        <v>2961.8</v>
      </c>
      <c r="U669" s="18">
        <f t="shared" si="1062"/>
        <v>0</v>
      </c>
      <c r="V669" s="18">
        <f t="shared" si="1052"/>
        <v>2961.8</v>
      </c>
      <c r="W669" s="18">
        <f t="shared" si="1053"/>
        <v>2961.8</v>
      </c>
      <c r="X669" s="18">
        <f t="shared" si="1054"/>
        <v>2961.8</v>
      </c>
      <c r="Y669" s="18">
        <f t="shared" si="1062"/>
        <v>0</v>
      </c>
      <c r="Z669" s="18">
        <f t="shared" si="1062"/>
        <v>0</v>
      </c>
      <c r="AA669" s="18">
        <f t="shared" si="1062"/>
        <v>0</v>
      </c>
      <c r="AB669" s="18">
        <f t="shared" si="1037"/>
        <v>2961.8</v>
      </c>
      <c r="AC669" s="18">
        <f t="shared" si="1038"/>
        <v>2961.8</v>
      </c>
      <c r="AD669" s="18">
        <f t="shared" si="1039"/>
        <v>2961.8</v>
      </c>
      <c r="AE669" s="18">
        <f t="shared" si="1062"/>
        <v>0</v>
      </c>
      <c r="AF669" s="31"/>
      <c r="AG669" s="22"/>
      <c r="AH669" s="2"/>
    </row>
    <row r="670" spans="1:34" x14ac:dyDescent="0.25">
      <c r="A670" s="36" t="s">
        <v>176</v>
      </c>
      <c r="B670" s="32">
        <v>620</v>
      </c>
      <c r="C670" s="36" t="s">
        <v>28</v>
      </c>
      <c r="D670" s="36" t="s">
        <v>5</v>
      </c>
      <c r="E670" s="14" t="s">
        <v>557</v>
      </c>
      <c r="F670" s="18">
        <f>922.8+2039</f>
        <v>2961.8</v>
      </c>
      <c r="G670" s="18">
        <v>2961.8</v>
      </c>
      <c r="H670" s="18">
        <v>2961.8</v>
      </c>
      <c r="I670" s="18"/>
      <c r="J670" s="18"/>
      <c r="K670" s="18"/>
      <c r="L670" s="18">
        <f t="shared" si="961"/>
        <v>2961.8</v>
      </c>
      <c r="M670" s="18">
        <f t="shared" si="962"/>
        <v>2961.8</v>
      </c>
      <c r="N670" s="18">
        <f t="shared" si="963"/>
        <v>2961.8</v>
      </c>
      <c r="O670" s="18"/>
      <c r="P670" s="18"/>
      <c r="Q670" s="18"/>
      <c r="R670" s="18">
        <f t="shared" si="1049"/>
        <v>2961.8</v>
      </c>
      <c r="S670" s="18">
        <f t="shared" si="1050"/>
        <v>2961.8</v>
      </c>
      <c r="T670" s="18">
        <f t="shared" si="1051"/>
        <v>2961.8</v>
      </c>
      <c r="U670" s="18"/>
      <c r="V670" s="18">
        <f t="shared" si="1052"/>
        <v>2961.8</v>
      </c>
      <c r="W670" s="18">
        <f t="shared" si="1053"/>
        <v>2961.8</v>
      </c>
      <c r="X670" s="18">
        <f t="shared" si="1054"/>
        <v>2961.8</v>
      </c>
      <c r="Y670" s="18"/>
      <c r="Z670" s="18"/>
      <c r="AA670" s="18"/>
      <c r="AB670" s="18">
        <f t="shared" si="1037"/>
        <v>2961.8</v>
      </c>
      <c r="AC670" s="18">
        <f t="shared" si="1038"/>
        <v>2961.8</v>
      </c>
      <c r="AD670" s="18">
        <f t="shared" si="1039"/>
        <v>2961.8</v>
      </c>
      <c r="AE670" s="18"/>
      <c r="AF670" s="31"/>
      <c r="AG670" s="22"/>
      <c r="AH670" s="2"/>
    </row>
    <row r="671" spans="1:34" s="10" customFormat="1" ht="31.5" x14ac:dyDescent="0.25">
      <c r="A671" s="9" t="s">
        <v>184</v>
      </c>
      <c r="B671" s="16"/>
      <c r="C671" s="9"/>
      <c r="D671" s="9"/>
      <c r="E671" s="15" t="s">
        <v>1098</v>
      </c>
      <c r="F671" s="17">
        <f>F672+F707</f>
        <v>5471510.2999999989</v>
      </c>
      <c r="G671" s="17">
        <f>G672+G707</f>
        <v>5880075</v>
      </c>
      <c r="H671" s="17">
        <f>H672+H707</f>
        <v>5920657.1999999993</v>
      </c>
      <c r="I671" s="17">
        <f t="shared" ref="I671:K671" si="1063">I672+I707</f>
        <v>7138.2</v>
      </c>
      <c r="J671" s="17">
        <f t="shared" si="1063"/>
        <v>7138.2</v>
      </c>
      <c r="K671" s="17">
        <f t="shared" si="1063"/>
        <v>7138.2</v>
      </c>
      <c r="L671" s="17">
        <f t="shared" si="961"/>
        <v>5478648.4999999991</v>
      </c>
      <c r="M671" s="17">
        <f t="shared" si="962"/>
        <v>5887213.2000000002</v>
      </c>
      <c r="N671" s="17">
        <f t="shared" si="963"/>
        <v>5927795.3999999994</v>
      </c>
      <c r="O671" s="17">
        <f t="shared" ref="O671:Q671" si="1064">O672+O707</f>
        <v>102.422</v>
      </c>
      <c r="P671" s="17">
        <f t="shared" si="1064"/>
        <v>0</v>
      </c>
      <c r="Q671" s="17">
        <f t="shared" si="1064"/>
        <v>0</v>
      </c>
      <c r="R671" s="17">
        <f t="shared" si="1049"/>
        <v>5478750.9219999993</v>
      </c>
      <c r="S671" s="17">
        <f t="shared" si="1050"/>
        <v>5887213.2000000002</v>
      </c>
      <c r="T671" s="17">
        <f t="shared" si="1051"/>
        <v>5927795.3999999994</v>
      </c>
      <c r="U671" s="17">
        <f>U672+U707</f>
        <v>0</v>
      </c>
      <c r="V671" s="17">
        <f t="shared" si="1052"/>
        <v>5478750.9219999993</v>
      </c>
      <c r="W671" s="17">
        <f t="shared" si="1053"/>
        <v>5887213.2000000002</v>
      </c>
      <c r="X671" s="17">
        <f t="shared" si="1054"/>
        <v>5927795.3999999994</v>
      </c>
      <c r="Y671" s="17">
        <f t="shared" ref="Y671:AA671" si="1065">Y672+Y707</f>
        <v>0</v>
      </c>
      <c r="Z671" s="17">
        <f t="shared" si="1065"/>
        <v>0</v>
      </c>
      <c r="AA671" s="17">
        <f t="shared" si="1065"/>
        <v>0</v>
      </c>
      <c r="AB671" s="17">
        <f t="shared" si="1037"/>
        <v>5478750.9219999993</v>
      </c>
      <c r="AC671" s="17">
        <f t="shared" si="1038"/>
        <v>5887213.2000000002</v>
      </c>
      <c r="AD671" s="17">
        <f t="shared" si="1039"/>
        <v>5927795.3999999994</v>
      </c>
      <c r="AE671" s="17">
        <f>AE672+AE707</f>
        <v>0</v>
      </c>
      <c r="AF671" s="30"/>
      <c r="AG671" s="25"/>
    </row>
    <row r="672" spans="1:34" ht="63" x14ac:dyDescent="0.25">
      <c r="A672" s="36" t="s">
        <v>185</v>
      </c>
      <c r="B672" s="32"/>
      <c r="C672" s="36"/>
      <c r="D672" s="36"/>
      <c r="E672" s="14" t="s">
        <v>1099</v>
      </c>
      <c r="F672" s="18">
        <f>F673+F683+F687+F691+F697+F701</f>
        <v>1086455.8999999999</v>
      </c>
      <c r="G672" s="18">
        <f>G673+G683+G687+G691+G697+G701</f>
        <v>1070122.5</v>
      </c>
      <c r="H672" s="18">
        <f>H673+H683+H687+H691+H697+H701</f>
        <v>1070122.5</v>
      </c>
      <c r="I672" s="18">
        <f>I673+I683+I687+I691+I697+I701+I679</f>
        <v>7138.2</v>
      </c>
      <c r="J672" s="18">
        <f t="shared" ref="J672:AE672" si="1066">J673+J683+J687+J691+J697+J701+J679</f>
        <v>7138.2</v>
      </c>
      <c r="K672" s="18">
        <f t="shared" si="1066"/>
        <v>7138.2</v>
      </c>
      <c r="L672" s="18">
        <f t="shared" si="961"/>
        <v>1093594.0999999999</v>
      </c>
      <c r="M672" s="18">
        <f t="shared" si="962"/>
        <v>1077260.7</v>
      </c>
      <c r="N672" s="18">
        <f t="shared" si="963"/>
        <v>1077260.7</v>
      </c>
      <c r="O672" s="18">
        <f t="shared" ref="O672:Q672" si="1067">O673+O683+O687+O691+O697+O701+O679</f>
        <v>102.422</v>
      </c>
      <c r="P672" s="18">
        <f t="shared" si="1067"/>
        <v>0</v>
      </c>
      <c r="Q672" s="18">
        <f t="shared" si="1067"/>
        <v>0</v>
      </c>
      <c r="R672" s="18">
        <f t="shared" si="1049"/>
        <v>1093696.5219999999</v>
      </c>
      <c r="S672" s="18">
        <f t="shared" si="1050"/>
        <v>1077260.7</v>
      </c>
      <c r="T672" s="18">
        <f t="shared" si="1051"/>
        <v>1077260.7</v>
      </c>
      <c r="U672" s="18">
        <f t="shared" ref="U672" si="1068">U673+U683+U687+U691+U697+U701+U679</f>
        <v>0</v>
      </c>
      <c r="V672" s="18">
        <f t="shared" si="1052"/>
        <v>1093696.5219999999</v>
      </c>
      <c r="W672" s="18">
        <f t="shared" si="1053"/>
        <v>1077260.7</v>
      </c>
      <c r="X672" s="18">
        <f t="shared" si="1054"/>
        <v>1077260.7</v>
      </c>
      <c r="Y672" s="18">
        <f t="shared" ref="Y672:AA672" si="1069">Y673+Y683+Y687+Y691+Y697+Y701+Y679</f>
        <v>0</v>
      </c>
      <c r="Z672" s="18">
        <f t="shared" si="1069"/>
        <v>0</v>
      </c>
      <c r="AA672" s="18">
        <f t="shared" si="1069"/>
        <v>0</v>
      </c>
      <c r="AB672" s="18">
        <f t="shared" si="1037"/>
        <v>1093696.5219999999</v>
      </c>
      <c r="AC672" s="18">
        <f t="shared" si="1038"/>
        <v>1077260.7</v>
      </c>
      <c r="AD672" s="18">
        <f t="shared" si="1039"/>
        <v>1077260.7</v>
      </c>
      <c r="AE672" s="18">
        <f t="shared" si="1066"/>
        <v>0</v>
      </c>
      <c r="AF672" s="31"/>
      <c r="AG672" s="22"/>
      <c r="AH672" s="2"/>
    </row>
    <row r="673" spans="1:34" ht="47.25" x14ac:dyDescent="0.25">
      <c r="A673" s="36" t="s">
        <v>178</v>
      </c>
      <c r="B673" s="32"/>
      <c r="C673" s="36"/>
      <c r="D673" s="36"/>
      <c r="E673" s="14" t="s">
        <v>627</v>
      </c>
      <c r="F673" s="18">
        <f t="shared" ref="F673:K673" si="1070">F674</f>
        <v>918958.89999999991</v>
      </c>
      <c r="G673" s="18">
        <f t="shared" si="1070"/>
        <v>903399.79999999993</v>
      </c>
      <c r="H673" s="18">
        <f t="shared" si="1070"/>
        <v>903399.79999999993</v>
      </c>
      <c r="I673" s="18">
        <f t="shared" si="1070"/>
        <v>0</v>
      </c>
      <c r="J673" s="18">
        <f t="shared" si="1070"/>
        <v>0</v>
      </c>
      <c r="K673" s="18">
        <f t="shared" si="1070"/>
        <v>0</v>
      </c>
      <c r="L673" s="18">
        <f t="shared" si="961"/>
        <v>918958.89999999991</v>
      </c>
      <c r="M673" s="18">
        <f t="shared" si="962"/>
        <v>903399.79999999993</v>
      </c>
      <c r="N673" s="18">
        <f t="shared" si="963"/>
        <v>903399.79999999993</v>
      </c>
      <c r="O673" s="18">
        <f t="shared" ref="O673:Q673" si="1071">O674</f>
        <v>35.274999999999999</v>
      </c>
      <c r="P673" s="18">
        <f t="shared" si="1071"/>
        <v>0</v>
      </c>
      <c r="Q673" s="18">
        <f t="shared" si="1071"/>
        <v>0</v>
      </c>
      <c r="R673" s="18">
        <f t="shared" si="1049"/>
        <v>918994.17499999993</v>
      </c>
      <c r="S673" s="18">
        <f t="shared" si="1050"/>
        <v>903399.79999999993</v>
      </c>
      <c r="T673" s="18">
        <f t="shared" si="1051"/>
        <v>903399.79999999993</v>
      </c>
      <c r="U673" s="18">
        <f t="shared" ref="U673:AE673" si="1072">U674</f>
        <v>0</v>
      </c>
      <c r="V673" s="18">
        <f t="shared" si="1052"/>
        <v>918994.17499999993</v>
      </c>
      <c r="W673" s="18">
        <f t="shared" si="1053"/>
        <v>903399.79999999993</v>
      </c>
      <c r="X673" s="18">
        <f t="shared" si="1054"/>
        <v>903399.79999999993</v>
      </c>
      <c r="Y673" s="18">
        <f t="shared" si="1072"/>
        <v>0</v>
      </c>
      <c r="Z673" s="18">
        <f t="shared" si="1072"/>
        <v>0</v>
      </c>
      <c r="AA673" s="18">
        <f t="shared" si="1072"/>
        <v>0</v>
      </c>
      <c r="AB673" s="18">
        <f t="shared" si="1037"/>
        <v>918994.17499999993</v>
      </c>
      <c r="AC673" s="18">
        <f t="shared" si="1038"/>
        <v>903399.79999999993</v>
      </c>
      <c r="AD673" s="18">
        <f t="shared" si="1039"/>
        <v>903399.79999999993</v>
      </c>
      <c r="AE673" s="18">
        <f t="shared" si="1072"/>
        <v>0</v>
      </c>
      <c r="AF673" s="31"/>
      <c r="AG673" s="22"/>
      <c r="AH673" s="2"/>
    </row>
    <row r="674" spans="1:34" ht="47.25" x14ac:dyDescent="0.25">
      <c r="A674" s="36" t="s">
        <v>178</v>
      </c>
      <c r="B674" s="32">
        <v>600</v>
      </c>
      <c r="C674" s="36"/>
      <c r="D674" s="36"/>
      <c r="E674" s="14" t="s">
        <v>581</v>
      </c>
      <c r="F674" s="18">
        <f t="shared" ref="F674:K674" si="1073">F675+F677</f>
        <v>918958.89999999991</v>
      </c>
      <c r="G674" s="18">
        <f t="shared" si="1073"/>
        <v>903399.79999999993</v>
      </c>
      <c r="H674" s="18">
        <f t="shared" si="1073"/>
        <v>903399.79999999993</v>
      </c>
      <c r="I674" s="18">
        <f t="shared" si="1073"/>
        <v>0</v>
      </c>
      <c r="J674" s="18">
        <f t="shared" si="1073"/>
        <v>0</v>
      </c>
      <c r="K674" s="18">
        <f t="shared" si="1073"/>
        <v>0</v>
      </c>
      <c r="L674" s="18">
        <f t="shared" si="961"/>
        <v>918958.89999999991</v>
      </c>
      <c r="M674" s="18">
        <f t="shared" si="962"/>
        <v>903399.79999999993</v>
      </c>
      <c r="N674" s="18">
        <f t="shared" si="963"/>
        <v>903399.79999999993</v>
      </c>
      <c r="O674" s="18">
        <f t="shared" ref="O674:Q674" si="1074">O675+O677</f>
        <v>35.274999999999999</v>
      </c>
      <c r="P674" s="18">
        <f t="shared" si="1074"/>
        <v>0</v>
      </c>
      <c r="Q674" s="18">
        <f t="shared" si="1074"/>
        <v>0</v>
      </c>
      <c r="R674" s="18">
        <f t="shared" si="1049"/>
        <v>918994.17499999993</v>
      </c>
      <c r="S674" s="18">
        <f t="shared" si="1050"/>
        <v>903399.79999999993</v>
      </c>
      <c r="T674" s="18">
        <f t="shared" si="1051"/>
        <v>903399.79999999993</v>
      </c>
      <c r="U674" s="18">
        <f t="shared" ref="U674:AE674" si="1075">U675+U677</f>
        <v>0</v>
      </c>
      <c r="V674" s="18">
        <f t="shared" si="1052"/>
        <v>918994.17499999993</v>
      </c>
      <c r="W674" s="18">
        <f t="shared" si="1053"/>
        <v>903399.79999999993</v>
      </c>
      <c r="X674" s="18">
        <f t="shared" si="1054"/>
        <v>903399.79999999993</v>
      </c>
      <c r="Y674" s="18">
        <f t="shared" ref="Y674:AA674" si="1076">Y675+Y677</f>
        <v>0</v>
      </c>
      <c r="Z674" s="18">
        <f t="shared" si="1076"/>
        <v>0</v>
      </c>
      <c r="AA674" s="18">
        <f t="shared" si="1076"/>
        <v>0</v>
      </c>
      <c r="AB674" s="18">
        <f t="shared" si="1037"/>
        <v>918994.17499999993</v>
      </c>
      <c r="AC674" s="18">
        <f t="shared" si="1038"/>
        <v>903399.79999999993</v>
      </c>
      <c r="AD674" s="18">
        <f t="shared" si="1039"/>
        <v>903399.79999999993</v>
      </c>
      <c r="AE674" s="18">
        <f t="shared" si="1075"/>
        <v>0</v>
      </c>
      <c r="AF674" s="31"/>
      <c r="AG674" s="22"/>
      <c r="AH674" s="2"/>
    </row>
    <row r="675" spans="1:34" x14ac:dyDescent="0.25">
      <c r="A675" s="36" t="s">
        <v>178</v>
      </c>
      <c r="B675" s="32">
        <v>610</v>
      </c>
      <c r="C675" s="36"/>
      <c r="D675" s="36"/>
      <c r="E675" s="14" t="s">
        <v>595</v>
      </c>
      <c r="F675" s="18">
        <f t="shared" ref="F675:K675" si="1077">F676</f>
        <v>45795.7</v>
      </c>
      <c r="G675" s="18">
        <f t="shared" si="1077"/>
        <v>45452.2</v>
      </c>
      <c r="H675" s="18">
        <f t="shared" si="1077"/>
        <v>45452.2</v>
      </c>
      <c r="I675" s="18">
        <f t="shared" si="1077"/>
        <v>0</v>
      </c>
      <c r="J675" s="18">
        <f t="shared" si="1077"/>
        <v>0</v>
      </c>
      <c r="K675" s="18">
        <f t="shared" si="1077"/>
        <v>0</v>
      </c>
      <c r="L675" s="18">
        <f t="shared" si="961"/>
        <v>45795.7</v>
      </c>
      <c r="M675" s="18">
        <f t="shared" si="962"/>
        <v>45452.2</v>
      </c>
      <c r="N675" s="18">
        <f t="shared" si="963"/>
        <v>45452.2</v>
      </c>
      <c r="O675" s="18">
        <f t="shared" ref="O675:Q675" si="1078">O676</f>
        <v>0</v>
      </c>
      <c r="P675" s="18">
        <f t="shared" si="1078"/>
        <v>0</v>
      </c>
      <c r="Q675" s="18">
        <f t="shared" si="1078"/>
        <v>0</v>
      </c>
      <c r="R675" s="18">
        <f t="shared" si="1049"/>
        <v>45795.7</v>
      </c>
      <c r="S675" s="18">
        <f t="shared" si="1050"/>
        <v>45452.2</v>
      </c>
      <c r="T675" s="18">
        <f t="shared" si="1051"/>
        <v>45452.2</v>
      </c>
      <c r="U675" s="18">
        <f t="shared" ref="U675:AE675" si="1079">U676</f>
        <v>0</v>
      </c>
      <c r="V675" s="18">
        <f t="shared" si="1052"/>
        <v>45795.7</v>
      </c>
      <c r="W675" s="18">
        <f t="shared" si="1053"/>
        <v>45452.2</v>
      </c>
      <c r="X675" s="18">
        <f t="shared" si="1054"/>
        <v>45452.2</v>
      </c>
      <c r="Y675" s="18">
        <f t="shared" si="1079"/>
        <v>0</v>
      </c>
      <c r="Z675" s="18">
        <f t="shared" si="1079"/>
        <v>0</v>
      </c>
      <c r="AA675" s="18">
        <f t="shared" si="1079"/>
        <v>0</v>
      </c>
      <c r="AB675" s="18">
        <f t="shared" si="1037"/>
        <v>45795.7</v>
      </c>
      <c r="AC675" s="18">
        <f t="shared" si="1038"/>
        <v>45452.2</v>
      </c>
      <c r="AD675" s="18">
        <f t="shared" si="1039"/>
        <v>45452.2</v>
      </c>
      <c r="AE675" s="18">
        <f t="shared" si="1079"/>
        <v>0</v>
      </c>
      <c r="AF675" s="31"/>
      <c r="AG675" s="22"/>
      <c r="AH675" s="2"/>
    </row>
    <row r="676" spans="1:34" x14ac:dyDescent="0.25">
      <c r="A676" s="36" t="s">
        <v>178</v>
      </c>
      <c r="B676" s="32">
        <v>610</v>
      </c>
      <c r="C676" s="36" t="s">
        <v>28</v>
      </c>
      <c r="D676" s="36" t="s">
        <v>112</v>
      </c>
      <c r="E676" s="14" t="s">
        <v>558</v>
      </c>
      <c r="F676" s="18">
        <v>45795.7</v>
      </c>
      <c r="G676" s="18">
        <v>45452.2</v>
      </c>
      <c r="H676" s="18">
        <v>45452.2</v>
      </c>
      <c r="I676" s="18"/>
      <c r="J676" s="18"/>
      <c r="K676" s="18"/>
      <c r="L676" s="18">
        <f t="shared" si="961"/>
        <v>45795.7</v>
      </c>
      <c r="M676" s="18">
        <f t="shared" si="962"/>
        <v>45452.2</v>
      </c>
      <c r="N676" s="18">
        <f t="shared" si="963"/>
        <v>45452.2</v>
      </c>
      <c r="O676" s="18"/>
      <c r="P676" s="18"/>
      <c r="Q676" s="18"/>
      <c r="R676" s="18">
        <f t="shared" si="1049"/>
        <v>45795.7</v>
      </c>
      <c r="S676" s="18">
        <f t="shared" si="1050"/>
        <v>45452.2</v>
      </c>
      <c r="T676" s="18">
        <f t="shared" si="1051"/>
        <v>45452.2</v>
      </c>
      <c r="U676" s="18"/>
      <c r="V676" s="18">
        <f t="shared" si="1052"/>
        <v>45795.7</v>
      </c>
      <c r="W676" s="18">
        <f t="shared" si="1053"/>
        <v>45452.2</v>
      </c>
      <c r="X676" s="18">
        <f t="shared" si="1054"/>
        <v>45452.2</v>
      </c>
      <c r="Y676" s="18"/>
      <c r="Z676" s="18"/>
      <c r="AA676" s="18"/>
      <c r="AB676" s="18">
        <f t="shared" si="1037"/>
        <v>45795.7</v>
      </c>
      <c r="AC676" s="18">
        <f t="shared" si="1038"/>
        <v>45452.2</v>
      </c>
      <c r="AD676" s="18">
        <f t="shared" si="1039"/>
        <v>45452.2</v>
      </c>
      <c r="AE676" s="18"/>
      <c r="AF676" s="31"/>
      <c r="AG676" s="22"/>
      <c r="AH676" s="2"/>
    </row>
    <row r="677" spans="1:34" x14ac:dyDescent="0.25">
      <c r="A677" s="36" t="s">
        <v>178</v>
      </c>
      <c r="B677" s="32">
        <v>620</v>
      </c>
      <c r="C677" s="36"/>
      <c r="D677" s="36"/>
      <c r="E677" s="14" t="s">
        <v>596</v>
      </c>
      <c r="F677" s="18">
        <f t="shared" ref="F677:K677" si="1080">F678</f>
        <v>873163.2</v>
      </c>
      <c r="G677" s="18">
        <f t="shared" si="1080"/>
        <v>857947.6</v>
      </c>
      <c r="H677" s="18">
        <f t="shared" si="1080"/>
        <v>857947.6</v>
      </c>
      <c r="I677" s="18">
        <f t="shared" si="1080"/>
        <v>0</v>
      </c>
      <c r="J677" s="18">
        <f t="shared" si="1080"/>
        <v>0</v>
      </c>
      <c r="K677" s="18">
        <f t="shared" si="1080"/>
        <v>0</v>
      </c>
      <c r="L677" s="18">
        <f t="shared" ref="L677:L740" si="1081">F677+I677</f>
        <v>873163.2</v>
      </c>
      <c r="M677" s="18">
        <f t="shared" ref="M677:M740" si="1082">G677+J677</f>
        <v>857947.6</v>
      </c>
      <c r="N677" s="18">
        <f t="shared" ref="N677:N740" si="1083">H677+K677</f>
        <v>857947.6</v>
      </c>
      <c r="O677" s="18">
        <f t="shared" ref="O677:Q677" si="1084">O678</f>
        <v>35.274999999999999</v>
      </c>
      <c r="P677" s="18">
        <f t="shared" si="1084"/>
        <v>0</v>
      </c>
      <c r="Q677" s="18">
        <f t="shared" si="1084"/>
        <v>0</v>
      </c>
      <c r="R677" s="18">
        <f t="shared" si="1049"/>
        <v>873198.47499999998</v>
      </c>
      <c r="S677" s="18">
        <f t="shared" si="1050"/>
        <v>857947.6</v>
      </c>
      <c r="T677" s="18">
        <f t="shared" si="1051"/>
        <v>857947.6</v>
      </c>
      <c r="U677" s="18">
        <f t="shared" ref="U677:AE677" si="1085">U678</f>
        <v>0</v>
      </c>
      <c r="V677" s="18">
        <f t="shared" si="1052"/>
        <v>873198.47499999998</v>
      </c>
      <c r="W677" s="18">
        <f t="shared" si="1053"/>
        <v>857947.6</v>
      </c>
      <c r="X677" s="18">
        <f t="shared" si="1054"/>
        <v>857947.6</v>
      </c>
      <c r="Y677" s="18">
        <f t="shared" si="1085"/>
        <v>0</v>
      </c>
      <c r="Z677" s="18">
        <f t="shared" si="1085"/>
        <v>0</v>
      </c>
      <c r="AA677" s="18">
        <f t="shared" si="1085"/>
        <v>0</v>
      </c>
      <c r="AB677" s="18">
        <f t="shared" si="1037"/>
        <v>873198.47499999998</v>
      </c>
      <c r="AC677" s="18">
        <f t="shared" si="1038"/>
        <v>857947.6</v>
      </c>
      <c r="AD677" s="18">
        <f t="shared" si="1039"/>
        <v>857947.6</v>
      </c>
      <c r="AE677" s="18">
        <f t="shared" si="1085"/>
        <v>0</v>
      </c>
      <c r="AF677" s="31"/>
      <c r="AG677" s="22"/>
      <c r="AH677" s="2"/>
    </row>
    <row r="678" spans="1:34" x14ac:dyDescent="0.25">
      <c r="A678" s="36" t="s">
        <v>178</v>
      </c>
      <c r="B678" s="32">
        <v>620</v>
      </c>
      <c r="C678" s="36" t="s">
        <v>28</v>
      </c>
      <c r="D678" s="36" t="s">
        <v>112</v>
      </c>
      <c r="E678" s="14" t="s">
        <v>558</v>
      </c>
      <c r="F678" s="18">
        <v>873163.2</v>
      </c>
      <c r="G678" s="18">
        <v>857947.6</v>
      </c>
      <c r="H678" s="18">
        <v>857947.6</v>
      </c>
      <c r="I678" s="18"/>
      <c r="J678" s="18"/>
      <c r="K678" s="18"/>
      <c r="L678" s="18">
        <f t="shared" si="1081"/>
        <v>873163.2</v>
      </c>
      <c r="M678" s="18">
        <f t="shared" si="1082"/>
        <v>857947.6</v>
      </c>
      <c r="N678" s="18">
        <f t="shared" si="1083"/>
        <v>857947.6</v>
      </c>
      <c r="O678" s="18">
        <v>35.274999999999999</v>
      </c>
      <c r="P678" s="18"/>
      <c r="Q678" s="18"/>
      <c r="R678" s="18">
        <f t="shared" si="1049"/>
        <v>873198.47499999998</v>
      </c>
      <c r="S678" s="18">
        <f t="shared" si="1050"/>
        <v>857947.6</v>
      </c>
      <c r="T678" s="18">
        <f t="shared" si="1051"/>
        <v>857947.6</v>
      </c>
      <c r="U678" s="18"/>
      <c r="V678" s="18">
        <f t="shared" si="1052"/>
        <v>873198.47499999998</v>
      </c>
      <c r="W678" s="18">
        <f t="shared" si="1053"/>
        <v>857947.6</v>
      </c>
      <c r="X678" s="18">
        <f t="shared" si="1054"/>
        <v>857947.6</v>
      </c>
      <c r="Y678" s="18"/>
      <c r="Z678" s="18"/>
      <c r="AA678" s="18"/>
      <c r="AB678" s="18">
        <f t="shared" si="1037"/>
        <v>873198.47499999998</v>
      </c>
      <c r="AC678" s="18">
        <f t="shared" si="1038"/>
        <v>857947.6</v>
      </c>
      <c r="AD678" s="18">
        <f t="shared" si="1039"/>
        <v>857947.6</v>
      </c>
      <c r="AE678" s="18"/>
      <c r="AF678" s="31"/>
      <c r="AG678" s="22"/>
      <c r="AH678" s="2"/>
    </row>
    <row r="679" spans="1:34" ht="47.25" x14ac:dyDescent="0.25">
      <c r="A679" s="36" t="s">
        <v>1341</v>
      </c>
      <c r="B679" s="32"/>
      <c r="C679" s="36"/>
      <c r="D679" s="36"/>
      <c r="E679" s="14" t="s">
        <v>1343</v>
      </c>
      <c r="F679" s="18"/>
      <c r="G679" s="18"/>
      <c r="H679" s="18"/>
      <c r="I679" s="18">
        <f>I680</f>
        <v>7175.5</v>
      </c>
      <c r="J679" s="18">
        <f t="shared" ref="J679:AE681" si="1086">J680</f>
        <v>7175.5</v>
      </c>
      <c r="K679" s="18">
        <f t="shared" si="1086"/>
        <v>7175.5</v>
      </c>
      <c r="L679" s="18">
        <f t="shared" si="1081"/>
        <v>7175.5</v>
      </c>
      <c r="M679" s="18">
        <f t="shared" si="1082"/>
        <v>7175.5</v>
      </c>
      <c r="N679" s="18">
        <f t="shared" si="1083"/>
        <v>7175.5</v>
      </c>
      <c r="O679" s="18">
        <f t="shared" si="1086"/>
        <v>0</v>
      </c>
      <c r="P679" s="18">
        <f t="shared" si="1086"/>
        <v>0</v>
      </c>
      <c r="Q679" s="18">
        <f t="shared" si="1086"/>
        <v>0</v>
      </c>
      <c r="R679" s="18">
        <f t="shared" si="1049"/>
        <v>7175.5</v>
      </c>
      <c r="S679" s="18">
        <f t="shared" si="1050"/>
        <v>7175.5</v>
      </c>
      <c r="T679" s="18">
        <f t="shared" si="1051"/>
        <v>7175.5</v>
      </c>
      <c r="U679" s="18">
        <f t="shared" si="1086"/>
        <v>0</v>
      </c>
      <c r="V679" s="18">
        <f t="shared" si="1052"/>
        <v>7175.5</v>
      </c>
      <c r="W679" s="18">
        <f t="shared" si="1053"/>
        <v>7175.5</v>
      </c>
      <c r="X679" s="18">
        <f t="shared" si="1054"/>
        <v>7175.5</v>
      </c>
      <c r="Y679" s="18">
        <f t="shared" si="1086"/>
        <v>0</v>
      </c>
      <c r="Z679" s="18">
        <f t="shared" si="1086"/>
        <v>0</v>
      </c>
      <c r="AA679" s="18">
        <f t="shared" si="1086"/>
        <v>0</v>
      </c>
      <c r="AB679" s="18">
        <f t="shared" si="1037"/>
        <v>7175.5</v>
      </c>
      <c r="AC679" s="18">
        <f t="shared" si="1038"/>
        <v>7175.5</v>
      </c>
      <c r="AD679" s="18">
        <f t="shared" si="1039"/>
        <v>7175.5</v>
      </c>
      <c r="AE679" s="18">
        <f t="shared" si="1086"/>
        <v>0</v>
      </c>
      <c r="AF679" s="31"/>
      <c r="AG679" s="22"/>
      <c r="AH679" s="2"/>
    </row>
    <row r="680" spans="1:34" ht="47.25" x14ac:dyDescent="0.25">
      <c r="A680" s="36" t="s">
        <v>1341</v>
      </c>
      <c r="B680" s="32">
        <v>600</v>
      </c>
      <c r="C680" s="36"/>
      <c r="D680" s="36"/>
      <c r="E680" s="14" t="s">
        <v>581</v>
      </c>
      <c r="F680" s="18"/>
      <c r="G680" s="18"/>
      <c r="H680" s="18"/>
      <c r="I680" s="18">
        <f>I681</f>
        <v>7175.5</v>
      </c>
      <c r="J680" s="18">
        <f t="shared" si="1086"/>
        <v>7175.5</v>
      </c>
      <c r="K680" s="18">
        <f t="shared" si="1086"/>
        <v>7175.5</v>
      </c>
      <c r="L680" s="18">
        <f t="shared" si="1081"/>
        <v>7175.5</v>
      </c>
      <c r="M680" s="18">
        <f t="shared" si="1082"/>
        <v>7175.5</v>
      </c>
      <c r="N680" s="18">
        <f t="shared" si="1083"/>
        <v>7175.5</v>
      </c>
      <c r="O680" s="18">
        <f t="shared" si="1086"/>
        <v>0</v>
      </c>
      <c r="P680" s="18">
        <f t="shared" si="1086"/>
        <v>0</v>
      </c>
      <c r="Q680" s="18">
        <f t="shared" si="1086"/>
        <v>0</v>
      </c>
      <c r="R680" s="18">
        <f t="shared" si="1049"/>
        <v>7175.5</v>
      </c>
      <c r="S680" s="18">
        <f t="shared" si="1050"/>
        <v>7175.5</v>
      </c>
      <c r="T680" s="18">
        <f t="shared" si="1051"/>
        <v>7175.5</v>
      </c>
      <c r="U680" s="18">
        <f t="shared" si="1086"/>
        <v>0</v>
      </c>
      <c r="V680" s="18">
        <f t="shared" si="1052"/>
        <v>7175.5</v>
      </c>
      <c r="W680" s="18">
        <f t="shared" si="1053"/>
        <v>7175.5</v>
      </c>
      <c r="X680" s="18">
        <f t="shared" si="1054"/>
        <v>7175.5</v>
      </c>
      <c r="Y680" s="18">
        <f t="shared" si="1086"/>
        <v>0</v>
      </c>
      <c r="Z680" s="18">
        <f t="shared" si="1086"/>
        <v>0</v>
      </c>
      <c r="AA680" s="18">
        <f t="shared" si="1086"/>
        <v>0</v>
      </c>
      <c r="AB680" s="18">
        <f t="shared" si="1037"/>
        <v>7175.5</v>
      </c>
      <c r="AC680" s="18">
        <f t="shared" si="1038"/>
        <v>7175.5</v>
      </c>
      <c r="AD680" s="18">
        <f t="shared" si="1039"/>
        <v>7175.5</v>
      </c>
      <c r="AE680" s="18">
        <f t="shared" si="1086"/>
        <v>0</v>
      </c>
      <c r="AF680" s="31"/>
      <c r="AG680" s="22"/>
      <c r="AH680" s="2"/>
    </row>
    <row r="681" spans="1:34" x14ac:dyDescent="0.25">
      <c r="A681" s="36" t="s">
        <v>1341</v>
      </c>
      <c r="B681" s="32">
        <v>620</v>
      </c>
      <c r="C681" s="36"/>
      <c r="D681" s="36"/>
      <c r="E681" s="14" t="s">
        <v>596</v>
      </c>
      <c r="F681" s="18"/>
      <c r="G681" s="18"/>
      <c r="H681" s="18"/>
      <c r="I681" s="18">
        <f>I682</f>
        <v>7175.5</v>
      </c>
      <c r="J681" s="18">
        <f t="shared" si="1086"/>
        <v>7175.5</v>
      </c>
      <c r="K681" s="18">
        <f t="shared" si="1086"/>
        <v>7175.5</v>
      </c>
      <c r="L681" s="18">
        <f t="shared" si="1081"/>
        <v>7175.5</v>
      </c>
      <c r="M681" s="18">
        <f t="shared" si="1082"/>
        <v>7175.5</v>
      </c>
      <c r="N681" s="18">
        <f t="shared" si="1083"/>
        <v>7175.5</v>
      </c>
      <c r="O681" s="18">
        <f t="shared" si="1086"/>
        <v>0</v>
      </c>
      <c r="P681" s="18">
        <f t="shared" si="1086"/>
        <v>0</v>
      </c>
      <c r="Q681" s="18">
        <f t="shared" si="1086"/>
        <v>0</v>
      </c>
      <c r="R681" s="18">
        <f t="shared" si="1049"/>
        <v>7175.5</v>
      </c>
      <c r="S681" s="18">
        <f t="shared" si="1050"/>
        <v>7175.5</v>
      </c>
      <c r="T681" s="18">
        <f t="shared" si="1051"/>
        <v>7175.5</v>
      </c>
      <c r="U681" s="18">
        <f t="shared" si="1086"/>
        <v>0</v>
      </c>
      <c r="V681" s="18">
        <f t="shared" si="1052"/>
        <v>7175.5</v>
      </c>
      <c r="W681" s="18">
        <f t="shared" si="1053"/>
        <v>7175.5</v>
      </c>
      <c r="X681" s="18">
        <f t="shared" si="1054"/>
        <v>7175.5</v>
      </c>
      <c r="Y681" s="18">
        <f t="shared" si="1086"/>
        <v>0</v>
      </c>
      <c r="Z681" s="18">
        <f t="shared" si="1086"/>
        <v>0</v>
      </c>
      <c r="AA681" s="18">
        <f t="shared" si="1086"/>
        <v>0</v>
      </c>
      <c r="AB681" s="18">
        <f t="shared" si="1037"/>
        <v>7175.5</v>
      </c>
      <c r="AC681" s="18">
        <f t="shared" si="1038"/>
        <v>7175.5</v>
      </c>
      <c r="AD681" s="18">
        <f t="shared" si="1039"/>
        <v>7175.5</v>
      </c>
      <c r="AE681" s="18">
        <f t="shared" si="1086"/>
        <v>0</v>
      </c>
      <c r="AF681" s="31"/>
      <c r="AG681" s="22"/>
      <c r="AH681" s="2"/>
    </row>
    <row r="682" spans="1:34" x14ac:dyDescent="0.25">
      <c r="A682" s="36" t="s">
        <v>1341</v>
      </c>
      <c r="B682" s="32">
        <v>620</v>
      </c>
      <c r="C682" s="36" t="s">
        <v>28</v>
      </c>
      <c r="D682" s="36" t="s">
        <v>112</v>
      </c>
      <c r="E682" s="14" t="s">
        <v>558</v>
      </c>
      <c r="F682" s="18"/>
      <c r="G682" s="18"/>
      <c r="H682" s="18"/>
      <c r="I682" s="18">
        <v>7175.5</v>
      </c>
      <c r="J682" s="18">
        <v>7175.5</v>
      </c>
      <c r="K682" s="18">
        <v>7175.5</v>
      </c>
      <c r="L682" s="18">
        <f t="shared" si="1081"/>
        <v>7175.5</v>
      </c>
      <c r="M682" s="18">
        <f t="shared" si="1082"/>
        <v>7175.5</v>
      </c>
      <c r="N682" s="18">
        <f t="shared" si="1083"/>
        <v>7175.5</v>
      </c>
      <c r="O682" s="18"/>
      <c r="P682" s="18"/>
      <c r="Q682" s="18"/>
      <c r="R682" s="18">
        <f t="shared" si="1049"/>
        <v>7175.5</v>
      </c>
      <c r="S682" s="18">
        <f t="shared" si="1050"/>
        <v>7175.5</v>
      </c>
      <c r="T682" s="18">
        <f t="shared" si="1051"/>
        <v>7175.5</v>
      </c>
      <c r="U682" s="18"/>
      <c r="V682" s="18">
        <f t="shared" si="1052"/>
        <v>7175.5</v>
      </c>
      <c r="W682" s="18">
        <f t="shared" si="1053"/>
        <v>7175.5</v>
      </c>
      <c r="X682" s="18">
        <f t="shared" si="1054"/>
        <v>7175.5</v>
      </c>
      <c r="Y682" s="18"/>
      <c r="Z682" s="18"/>
      <c r="AA682" s="18"/>
      <c r="AB682" s="18">
        <f t="shared" si="1037"/>
        <v>7175.5</v>
      </c>
      <c r="AC682" s="18">
        <f t="shared" si="1038"/>
        <v>7175.5</v>
      </c>
      <c r="AD682" s="18">
        <f t="shared" si="1039"/>
        <v>7175.5</v>
      </c>
      <c r="AE682" s="18"/>
      <c r="AF682" s="31"/>
      <c r="AG682" s="22" t="s">
        <v>1342</v>
      </c>
      <c r="AH682" s="2"/>
    </row>
    <row r="683" spans="1:34" ht="31.5" x14ac:dyDescent="0.25">
      <c r="A683" s="36" t="s">
        <v>179</v>
      </c>
      <c r="B683" s="32"/>
      <c r="C683" s="36"/>
      <c r="D683" s="36"/>
      <c r="E683" s="14" t="s">
        <v>695</v>
      </c>
      <c r="F683" s="18">
        <f t="shared" ref="F683:K685" si="1087">F684</f>
        <v>2189.6999999999998</v>
      </c>
      <c r="G683" s="18">
        <f t="shared" si="1087"/>
        <v>1415.4</v>
      </c>
      <c r="H683" s="18">
        <f t="shared" si="1087"/>
        <v>1415.4</v>
      </c>
      <c r="I683" s="18">
        <f t="shared" si="1087"/>
        <v>-37.299999999999997</v>
      </c>
      <c r="J683" s="18">
        <f t="shared" si="1087"/>
        <v>-37.299999999999997</v>
      </c>
      <c r="K683" s="18">
        <f t="shared" si="1087"/>
        <v>-37.299999999999997</v>
      </c>
      <c r="L683" s="18">
        <f t="shared" si="1081"/>
        <v>2152.3999999999996</v>
      </c>
      <c r="M683" s="18">
        <f t="shared" si="1082"/>
        <v>1378.1000000000001</v>
      </c>
      <c r="N683" s="18">
        <f t="shared" si="1083"/>
        <v>1378.1000000000001</v>
      </c>
      <c r="O683" s="18">
        <f t="shared" ref="O683:Q685" si="1088">O684</f>
        <v>0</v>
      </c>
      <c r="P683" s="18">
        <f t="shared" si="1088"/>
        <v>0</v>
      </c>
      <c r="Q683" s="18">
        <f t="shared" si="1088"/>
        <v>0</v>
      </c>
      <c r="R683" s="18">
        <f t="shared" si="1049"/>
        <v>2152.3999999999996</v>
      </c>
      <c r="S683" s="18">
        <f t="shared" si="1050"/>
        <v>1378.1000000000001</v>
      </c>
      <c r="T683" s="18">
        <f t="shared" si="1051"/>
        <v>1378.1000000000001</v>
      </c>
      <c r="U683" s="18">
        <f t="shared" ref="U683:AE685" si="1089">U684</f>
        <v>0</v>
      </c>
      <c r="V683" s="18">
        <f t="shared" si="1052"/>
        <v>2152.3999999999996</v>
      </c>
      <c r="W683" s="18">
        <f t="shared" si="1053"/>
        <v>1378.1000000000001</v>
      </c>
      <c r="X683" s="18">
        <f t="shared" si="1054"/>
        <v>1378.1000000000001</v>
      </c>
      <c r="Y683" s="18">
        <f t="shared" si="1089"/>
        <v>0</v>
      </c>
      <c r="Z683" s="18">
        <f t="shared" si="1089"/>
        <v>0</v>
      </c>
      <c r="AA683" s="18">
        <f t="shared" si="1089"/>
        <v>0</v>
      </c>
      <c r="AB683" s="18">
        <f t="shared" si="1037"/>
        <v>2152.3999999999996</v>
      </c>
      <c r="AC683" s="18">
        <f t="shared" si="1038"/>
        <v>1378.1000000000001</v>
      </c>
      <c r="AD683" s="18">
        <f t="shared" si="1039"/>
        <v>1378.1000000000001</v>
      </c>
      <c r="AE683" s="18">
        <f t="shared" si="1089"/>
        <v>0</v>
      </c>
      <c r="AF683" s="31"/>
      <c r="AG683" s="22"/>
      <c r="AH683" s="2"/>
    </row>
    <row r="684" spans="1:34" ht="47.25" x14ac:dyDescent="0.25">
      <c r="A684" s="36" t="s">
        <v>179</v>
      </c>
      <c r="B684" s="32">
        <v>600</v>
      </c>
      <c r="C684" s="36"/>
      <c r="D684" s="36"/>
      <c r="E684" s="14" t="s">
        <v>581</v>
      </c>
      <c r="F684" s="18">
        <f t="shared" si="1087"/>
        <v>2189.6999999999998</v>
      </c>
      <c r="G684" s="18">
        <f t="shared" si="1087"/>
        <v>1415.4</v>
      </c>
      <c r="H684" s="18">
        <f t="shared" si="1087"/>
        <v>1415.4</v>
      </c>
      <c r="I684" s="18">
        <f t="shared" si="1087"/>
        <v>-37.299999999999997</v>
      </c>
      <c r="J684" s="18">
        <f t="shared" si="1087"/>
        <v>-37.299999999999997</v>
      </c>
      <c r="K684" s="18">
        <f t="shared" si="1087"/>
        <v>-37.299999999999997</v>
      </c>
      <c r="L684" s="18">
        <f t="shared" si="1081"/>
        <v>2152.3999999999996</v>
      </c>
      <c r="M684" s="18">
        <f t="shared" si="1082"/>
        <v>1378.1000000000001</v>
      </c>
      <c r="N684" s="18">
        <f t="shared" si="1083"/>
        <v>1378.1000000000001</v>
      </c>
      <c r="O684" s="18">
        <f t="shared" si="1088"/>
        <v>0</v>
      </c>
      <c r="P684" s="18">
        <f t="shared" si="1088"/>
        <v>0</v>
      </c>
      <c r="Q684" s="18">
        <f t="shared" si="1088"/>
        <v>0</v>
      </c>
      <c r="R684" s="18">
        <f t="shared" si="1049"/>
        <v>2152.3999999999996</v>
      </c>
      <c r="S684" s="18">
        <f t="shared" si="1050"/>
        <v>1378.1000000000001</v>
      </c>
      <c r="T684" s="18">
        <f t="shared" si="1051"/>
        <v>1378.1000000000001</v>
      </c>
      <c r="U684" s="18">
        <f t="shared" si="1089"/>
        <v>0</v>
      </c>
      <c r="V684" s="18">
        <f t="shared" si="1052"/>
        <v>2152.3999999999996</v>
      </c>
      <c r="W684" s="18">
        <f t="shared" si="1053"/>
        <v>1378.1000000000001</v>
      </c>
      <c r="X684" s="18">
        <f t="shared" si="1054"/>
        <v>1378.1000000000001</v>
      </c>
      <c r="Y684" s="18">
        <f t="shared" si="1089"/>
        <v>0</v>
      </c>
      <c r="Z684" s="18">
        <f t="shared" si="1089"/>
        <v>0</v>
      </c>
      <c r="AA684" s="18">
        <f t="shared" si="1089"/>
        <v>0</v>
      </c>
      <c r="AB684" s="18">
        <f t="shared" si="1037"/>
        <v>2152.3999999999996</v>
      </c>
      <c r="AC684" s="18">
        <f t="shared" si="1038"/>
        <v>1378.1000000000001</v>
      </c>
      <c r="AD684" s="18">
        <f t="shared" si="1039"/>
        <v>1378.1000000000001</v>
      </c>
      <c r="AE684" s="18">
        <f t="shared" si="1089"/>
        <v>0</v>
      </c>
      <c r="AF684" s="31"/>
      <c r="AG684" s="22"/>
      <c r="AH684" s="2"/>
    </row>
    <row r="685" spans="1:34" x14ac:dyDescent="0.25">
      <c r="A685" s="36" t="s">
        <v>179</v>
      </c>
      <c r="B685" s="32">
        <v>620</v>
      </c>
      <c r="C685" s="36"/>
      <c r="D685" s="36"/>
      <c r="E685" s="14" t="s">
        <v>596</v>
      </c>
      <c r="F685" s="18">
        <f t="shared" si="1087"/>
        <v>2189.6999999999998</v>
      </c>
      <c r="G685" s="18">
        <f t="shared" si="1087"/>
        <v>1415.4</v>
      </c>
      <c r="H685" s="18">
        <f t="shared" si="1087"/>
        <v>1415.4</v>
      </c>
      <c r="I685" s="18">
        <f t="shared" si="1087"/>
        <v>-37.299999999999997</v>
      </c>
      <c r="J685" s="18">
        <f t="shared" si="1087"/>
        <v>-37.299999999999997</v>
      </c>
      <c r="K685" s="18">
        <f t="shared" si="1087"/>
        <v>-37.299999999999997</v>
      </c>
      <c r="L685" s="18">
        <f t="shared" si="1081"/>
        <v>2152.3999999999996</v>
      </c>
      <c r="M685" s="18">
        <f t="shared" si="1082"/>
        <v>1378.1000000000001</v>
      </c>
      <c r="N685" s="18">
        <f t="shared" si="1083"/>
        <v>1378.1000000000001</v>
      </c>
      <c r="O685" s="18">
        <f t="shared" si="1088"/>
        <v>0</v>
      </c>
      <c r="P685" s="18">
        <f t="shared" si="1088"/>
        <v>0</v>
      </c>
      <c r="Q685" s="18">
        <f t="shared" si="1088"/>
        <v>0</v>
      </c>
      <c r="R685" s="18">
        <f t="shared" si="1049"/>
        <v>2152.3999999999996</v>
      </c>
      <c r="S685" s="18">
        <f t="shared" si="1050"/>
        <v>1378.1000000000001</v>
      </c>
      <c r="T685" s="18">
        <f t="shared" si="1051"/>
        <v>1378.1000000000001</v>
      </c>
      <c r="U685" s="18">
        <f t="shared" si="1089"/>
        <v>0</v>
      </c>
      <c r="V685" s="18">
        <f t="shared" si="1052"/>
        <v>2152.3999999999996</v>
      </c>
      <c r="W685" s="18">
        <f t="shared" si="1053"/>
        <v>1378.1000000000001</v>
      </c>
      <c r="X685" s="18">
        <f t="shared" si="1054"/>
        <v>1378.1000000000001</v>
      </c>
      <c r="Y685" s="18">
        <f t="shared" si="1089"/>
        <v>0</v>
      </c>
      <c r="Z685" s="18">
        <f t="shared" si="1089"/>
        <v>0</v>
      </c>
      <c r="AA685" s="18">
        <f t="shared" si="1089"/>
        <v>0</v>
      </c>
      <c r="AB685" s="18">
        <f t="shared" si="1037"/>
        <v>2152.3999999999996</v>
      </c>
      <c r="AC685" s="18">
        <f t="shared" si="1038"/>
        <v>1378.1000000000001</v>
      </c>
      <c r="AD685" s="18">
        <f t="shared" si="1039"/>
        <v>1378.1000000000001</v>
      </c>
      <c r="AE685" s="18">
        <f t="shared" si="1089"/>
        <v>0</v>
      </c>
      <c r="AF685" s="31"/>
      <c r="AG685" s="22"/>
      <c r="AH685" s="2"/>
    </row>
    <row r="686" spans="1:34" x14ac:dyDescent="0.25">
      <c r="A686" s="36" t="s">
        <v>179</v>
      </c>
      <c r="B686" s="32">
        <v>620</v>
      </c>
      <c r="C686" s="36" t="s">
        <v>28</v>
      </c>
      <c r="D686" s="36" t="s">
        <v>112</v>
      </c>
      <c r="E686" s="14" t="s">
        <v>558</v>
      </c>
      <c r="F686" s="18">
        <v>2189.6999999999998</v>
      </c>
      <c r="G686" s="18">
        <v>1415.4</v>
      </c>
      <c r="H686" s="18">
        <v>1415.4</v>
      </c>
      <c r="I686" s="18">
        <v>-37.299999999999997</v>
      </c>
      <c r="J686" s="18">
        <v>-37.299999999999997</v>
      </c>
      <c r="K686" s="18">
        <v>-37.299999999999997</v>
      </c>
      <c r="L686" s="18">
        <f t="shared" si="1081"/>
        <v>2152.3999999999996</v>
      </c>
      <c r="M686" s="18">
        <f t="shared" si="1082"/>
        <v>1378.1000000000001</v>
      </c>
      <c r="N686" s="18">
        <f t="shared" si="1083"/>
        <v>1378.1000000000001</v>
      </c>
      <c r="O686" s="18"/>
      <c r="P686" s="18"/>
      <c r="Q686" s="18"/>
      <c r="R686" s="18">
        <f t="shared" si="1049"/>
        <v>2152.3999999999996</v>
      </c>
      <c r="S686" s="18">
        <f t="shared" si="1050"/>
        <v>1378.1000000000001</v>
      </c>
      <c r="T686" s="18">
        <f t="shared" si="1051"/>
        <v>1378.1000000000001</v>
      </c>
      <c r="U686" s="18"/>
      <c r="V686" s="18">
        <f t="shared" si="1052"/>
        <v>2152.3999999999996</v>
      </c>
      <c r="W686" s="18">
        <f t="shared" si="1053"/>
        <v>1378.1000000000001</v>
      </c>
      <c r="X686" s="18">
        <f t="shared" si="1054"/>
        <v>1378.1000000000001</v>
      </c>
      <c r="Y686" s="18"/>
      <c r="Z686" s="18"/>
      <c r="AA686" s="18"/>
      <c r="AB686" s="18">
        <f t="shared" si="1037"/>
        <v>2152.3999999999996</v>
      </c>
      <c r="AC686" s="18">
        <f t="shared" si="1038"/>
        <v>1378.1000000000001</v>
      </c>
      <c r="AD686" s="18">
        <f t="shared" si="1039"/>
        <v>1378.1000000000001</v>
      </c>
      <c r="AE686" s="18"/>
      <c r="AF686" s="31"/>
      <c r="AG686" s="22" t="s">
        <v>1290</v>
      </c>
      <c r="AH686" s="2"/>
    </row>
    <row r="687" spans="1:34" ht="47.25" x14ac:dyDescent="0.25">
      <c r="A687" s="36" t="s">
        <v>180</v>
      </c>
      <c r="B687" s="32"/>
      <c r="C687" s="36"/>
      <c r="D687" s="36"/>
      <c r="E687" s="14" t="s">
        <v>696</v>
      </c>
      <c r="F687" s="18">
        <f t="shared" ref="F687:K689" si="1090">F688</f>
        <v>17644.599999999999</v>
      </c>
      <c r="G687" s="18">
        <f t="shared" si="1090"/>
        <v>17644.599999999999</v>
      </c>
      <c r="H687" s="18">
        <f t="shared" si="1090"/>
        <v>17644.599999999999</v>
      </c>
      <c r="I687" s="18">
        <f t="shared" si="1090"/>
        <v>0</v>
      </c>
      <c r="J687" s="18">
        <f t="shared" si="1090"/>
        <v>0</v>
      </c>
      <c r="K687" s="18">
        <f t="shared" si="1090"/>
        <v>0</v>
      </c>
      <c r="L687" s="18">
        <f t="shared" si="1081"/>
        <v>17644.599999999999</v>
      </c>
      <c r="M687" s="18">
        <f t="shared" si="1082"/>
        <v>17644.599999999999</v>
      </c>
      <c r="N687" s="18">
        <f t="shared" si="1083"/>
        <v>17644.599999999999</v>
      </c>
      <c r="O687" s="18">
        <f t="shared" ref="O687:Q689" si="1091">O688</f>
        <v>0</v>
      </c>
      <c r="P687" s="18">
        <f t="shared" si="1091"/>
        <v>0</v>
      </c>
      <c r="Q687" s="18">
        <f t="shared" si="1091"/>
        <v>0</v>
      </c>
      <c r="R687" s="18">
        <f t="shared" si="1049"/>
        <v>17644.599999999999</v>
      </c>
      <c r="S687" s="18">
        <f t="shared" si="1050"/>
        <v>17644.599999999999</v>
      </c>
      <c r="T687" s="18">
        <f t="shared" si="1051"/>
        <v>17644.599999999999</v>
      </c>
      <c r="U687" s="18">
        <f t="shared" ref="U687:AE689" si="1092">U688</f>
        <v>0</v>
      </c>
      <c r="V687" s="18">
        <f t="shared" si="1052"/>
        <v>17644.599999999999</v>
      </c>
      <c r="W687" s="18">
        <f t="shared" si="1053"/>
        <v>17644.599999999999</v>
      </c>
      <c r="X687" s="18">
        <f t="shared" si="1054"/>
        <v>17644.599999999999</v>
      </c>
      <c r="Y687" s="18">
        <f t="shared" si="1092"/>
        <v>0</v>
      </c>
      <c r="Z687" s="18">
        <f t="shared" si="1092"/>
        <v>0</v>
      </c>
      <c r="AA687" s="18">
        <f t="shared" si="1092"/>
        <v>0</v>
      </c>
      <c r="AB687" s="18">
        <f t="shared" si="1037"/>
        <v>17644.599999999999</v>
      </c>
      <c r="AC687" s="18">
        <f t="shared" si="1038"/>
        <v>17644.599999999999</v>
      </c>
      <c r="AD687" s="18">
        <f t="shared" si="1039"/>
        <v>17644.599999999999</v>
      </c>
      <c r="AE687" s="18">
        <f t="shared" si="1092"/>
        <v>0</v>
      </c>
      <c r="AF687" s="31"/>
      <c r="AG687" s="22"/>
      <c r="AH687" s="2"/>
    </row>
    <row r="688" spans="1:34" ht="47.25" x14ac:dyDescent="0.25">
      <c r="A688" s="36" t="s">
        <v>180</v>
      </c>
      <c r="B688" s="32">
        <v>600</v>
      </c>
      <c r="C688" s="36"/>
      <c r="D688" s="36"/>
      <c r="E688" s="14" t="s">
        <v>581</v>
      </c>
      <c r="F688" s="18">
        <f t="shared" si="1090"/>
        <v>17644.599999999999</v>
      </c>
      <c r="G688" s="18">
        <f t="shared" si="1090"/>
        <v>17644.599999999999</v>
      </c>
      <c r="H688" s="18">
        <f t="shared" si="1090"/>
        <v>17644.599999999999</v>
      </c>
      <c r="I688" s="18">
        <f t="shared" si="1090"/>
        <v>0</v>
      </c>
      <c r="J688" s="18">
        <f t="shared" si="1090"/>
        <v>0</v>
      </c>
      <c r="K688" s="18">
        <f t="shared" si="1090"/>
        <v>0</v>
      </c>
      <c r="L688" s="18">
        <f t="shared" si="1081"/>
        <v>17644.599999999999</v>
      </c>
      <c r="M688" s="18">
        <f t="shared" si="1082"/>
        <v>17644.599999999999</v>
      </c>
      <c r="N688" s="18">
        <f t="shared" si="1083"/>
        <v>17644.599999999999</v>
      </c>
      <c r="O688" s="18">
        <f t="shared" si="1091"/>
        <v>0</v>
      </c>
      <c r="P688" s="18">
        <f t="shared" si="1091"/>
        <v>0</v>
      </c>
      <c r="Q688" s="18">
        <f t="shared" si="1091"/>
        <v>0</v>
      </c>
      <c r="R688" s="18">
        <f t="shared" si="1049"/>
        <v>17644.599999999999</v>
      </c>
      <c r="S688" s="18">
        <f t="shared" si="1050"/>
        <v>17644.599999999999</v>
      </c>
      <c r="T688" s="18">
        <f t="shared" si="1051"/>
        <v>17644.599999999999</v>
      </c>
      <c r="U688" s="18">
        <f t="shared" si="1092"/>
        <v>0</v>
      </c>
      <c r="V688" s="18">
        <f t="shared" si="1052"/>
        <v>17644.599999999999</v>
      </c>
      <c r="W688" s="18">
        <f t="shared" si="1053"/>
        <v>17644.599999999999</v>
      </c>
      <c r="X688" s="18">
        <f t="shared" si="1054"/>
        <v>17644.599999999999</v>
      </c>
      <c r="Y688" s="18">
        <f t="shared" si="1092"/>
        <v>0</v>
      </c>
      <c r="Z688" s="18">
        <f t="shared" si="1092"/>
        <v>0</v>
      </c>
      <c r="AA688" s="18">
        <f t="shared" si="1092"/>
        <v>0</v>
      </c>
      <c r="AB688" s="18">
        <f t="shared" si="1037"/>
        <v>17644.599999999999</v>
      </c>
      <c r="AC688" s="18">
        <f t="shared" si="1038"/>
        <v>17644.599999999999</v>
      </c>
      <c r="AD688" s="18">
        <f t="shared" si="1039"/>
        <v>17644.599999999999</v>
      </c>
      <c r="AE688" s="18">
        <f t="shared" si="1092"/>
        <v>0</v>
      </c>
      <c r="AF688" s="31"/>
      <c r="AG688" s="22"/>
      <c r="AH688" s="2"/>
    </row>
    <row r="689" spans="1:34" x14ac:dyDescent="0.25">
      <c r="A689" s="36" t="s">
        <v>180</v>
      </c>
      <c r="B689" s="32">
        <v>620</v>
      </c>
      <c r="C689" s="36"/>
      <c r="D689" s="36"/>
      <c r="E689" s="14" t="s">
        <v>596</v>
      </c>
      <c r="F689" s="18">
        <f>F690</f>
        <v>17644.599999999999</v>
      </c>
      <c r="G689" s="18">
        <f t="shared" si="1090"/>
        <v>17644.599999999999</v>
      </c>
      <c r="H689" s="18">
        <f t="shared" si="1090"/>
        <v>17644.599999999999</v>
      </c>
      <c r="I689" s="18">
        <f t="shared" si="1090"/>
        <v>0</v>
      </c>
      <c r="J689" s="18">
        <f t="shared" si="1090"/>
        <v>0</v>
      </c>
      <c r="K689" s="18">
        <f t="shared" si="1090"/>
        <v>0</v>
      </c>
      <c r="L689" s="18">
        <f t="shared" si="1081"/>
        <v>17644.599999999999</v>
      </c>
      <c r="M689" s="18">
        <f t="shared" si="1082"/>
        <v>17644.599999999999</v>
      </c>
      <c r="N689" s="18">
        <f t="shared" si="1083"/>
        <v>17644.599999999999</v>
      </c>
      <c r="O689" s="18">
        <f t="shared" si="1091"/>
        <v>0</v>
      </c>
      <c r="P689" s="18">
        <f t="shared" si="1091"/>
        <v>0</v>
      </c>
      <c r="Q689" s="18">
        <f t="shared" si="1091"/>
        <v>0</v>
      </c>
      <c r="R689" s="18">
        <f t="shared" si="1049"/>
        <v>17644.599999999999</v>
      </c>
      <c r="S689" s="18">
        <f t="shared" si="1050"/>
        <v>17644.599999999999</v>
      </c>
      <c r="T689" s="18">
        <f t="shared" si="1051"/>
        <v>17644.599999999999</v>
      </c>
      <c r="U689" s="18">
        <f t="shared" si="1092"/>
        <v>0</v>
      </c>
      <c r="V689" s="18">
        <f t="shared" si="1052"/>
        <v>17644.599999999999</v>
      </c>
      <c r="W689" s="18">
        <f t="shared" si="1053"/>
        <v>17644.599999999999</v>
      </c>
      <c r="X689" s="18">
        <f t="shared" si="1054"/>
        <v>17644.599999999999</v>
      </c>
      <c r="Y689" s="18">
        <f t="shared" si="1092"/>
        <v>0</v>
      </c>
      <c r="Z689" s="18">
        <f t="shared" si="1092"/>
        <v>0</v>
      </c>
      <c r="AA689" s="18">
        <f t="shared" si="1092"/>
        <v>0</v>
      </c>
      <c r="AB689" s="18">
        <f t="shared" si="1037"/>
        <v>17644.599999999999</v>
      </c>
      <c r="AC689" s="18">
        <f t="shared" si="1038"/>
        <v>17644.599999999999</v>
      </c>
      <c r="AD689" s="18">
        <f t="shared" si="1039"/>
        <v>17644.599999999999</v>
      </c>
      <c r="AE689" s="18">
        <f t="shared" si="1092"/>
        <v>0</v>
      </c>
      <c r="AF689" s="31"/>
      <c r="AG689" s="22"/>
      <c r="AH689" s="2"/>
    </row>
    <row r="690" spans="1:34" ht="31.5" x14ac:dyDescent="0.25">
      <c r="A690" s="36" t="s">
        <v>180</v>
      </c>
      <c r="B690" s="32">
        <v>620</v>
      </c>
      <c r="C690" s="36" t="s">
        <v>61</v>
      </c>
      <c r="D690" s="36" t="s">
        <v>142</v>
      </c>
      <c r="E690" s="14" t="s">
        <v>569</v>
      </c>
      <c r="F690" s="18">
        <v>17644.599999999999</v>
      </c>
      <c r="G690" s="18">
        <v>17644.599999999999</v>
      </c>
      <c r="H690" s="18">
        <v>17644.599999999999</v>
      </c>
      <c r="I690" s="18"/>
      <c r="J690" s="18"/>
      <c r="K690" s="18"/>
      <c r="L690" s="18">
        <f t="shared" si="1081"/>
        <v>17644.599999999999</v>
      </c>
      <c r="M690" s="18">
        <f t="shared" si="1082"/>
        <v>17644.599999999999</v>
      </c>
      <c r="N690" s="18">
        <f t="shared" si="1083"/>
        <v>17644.599999999999</v>
      </c>
      <c r="O690" s="18"/>
      <c r="P690" s="18"/>
      <c r="Q690" s="18"/>
      <c r="R690" s="18">
        <f t="shared" si="1049"/>
        <v>17644.599999999999</v>
      </c>
      <c r="S690" s="18">
        <f t="shared" si="1050"/>
        <v>17644.599999999999</v>
      </c>
      <c r="T690" s="18">
        <f t="shared" si="1051"/>
        <v>17644.599999999999</v>
      </c>
      <c r="U690" s="18"/>
      <c r="V690" s="18">
        <f t="shared" si="1052"/>
        <v>17644.599999999999</v>
      </c>
      <c r="W690" s="18">
        <f t="shared" si="1053"/>
        <v>17644.599999999999</v>
      </c>
      <c r="X690" s="18">
        <f t="shared" si="1054"/>
        <v>17644.599999999999</v>
      </c>
      <c r="Y690" s="18"/>
      <c r="Z690" s="18"/>
      <c r="AA690" s="18"/>
      <c r="AB690" s="18">
        <f t="shared" si="1037"/>
        <v>17644.599999999999</v>
      </c>
      <c r="AC690" s="18">
        <f t="shared" si="1038"/>
        <v>17644.599999999999</v>
      </c>
      <c r="AD690" s="18">
        <f t="shared" si="1039"/>
        <v>17644.599999999999</v>
      </c>
      <c r="AE690" s="18"/>
      <c r="AF690" s="31"/>
      <c r="AG690" s="22"/>
      <c r="AH690" s="2"/>
    </row>
    <row r="691" spans="1:34" ht="47.25" x14ac:dyDescent="0.25">
      <c r="A691" s="36" t="s">
        <v>181</v>
      </c>
      <c r="B691" s="32"/>
      <c r="C691" s="36"/>
      <c r="D691" s="36"/>
      <c r="E691" s="14" t="s">
        <v>697</v>
      </c>
      <c r="F691" s="18">
        <f t="shared" ref="F691:K691" si="1093">F692</f>
        <v>119793.2</v>
      </c>
      <c r="G691" s="18">
        <f t="shared" si="1093"/>
        <v>119793.2</v>
      </c>
      <c r="H691" s="18">
        <f t="shared" si="1093"/>
        <v>119793.2</v>
      </c>
      <c r="I691" s="18">
        <f t="shared" si="1093"/>
        <v>0</v>
      </c>
      <c r="J691" s="18">
        <f t="shared" si="1093"/>
        <v>0</v>
      </c>
      <c r="K691" s="18">
        <f t="shared" si="1093"/>
        <v>0</v>
      </c>
      <c r="L691" s="18">
        <f t="shared" si="1081"/>
        <v>119793.2</v>
      </c>
      <c r="M691" s="18">
        <f t="shared" si="1082"/>
        <v>119793.2</v>
      </c>
      <c r="N691" s="18">
        <f t="shared" si="1083"/>
        <v>119793.2</v>
      </c>
      <c r="O691" s="18">
        <f t="shared" ref="O691:Q691" si="1094">O692</f>
        <v>0</v>
      </c>
      <c r="P691" s="18">
        <f t="shared" si="1094"/>
        <v>0</v>
      </c>
      <c r="Q691" s="18">
        <f t="shared" si="1094"/>
        <v>0</v>
      </c>
      <c r="R691" s="18">
        <f t="shared" si="1049"/>
        <v>119793.2</v>
      </c>
      <c r="S691" s="18">
        <f t="shared" si="1050"/>
        <v>119793.2</v>
      </c>
      <c r="T691" s="18">
        <f t="shared" si="1051"/>
        <v>119793.2</v>
      </c>
      <c r="U691" s="18">
        <f t="shared" ref="U691:AE691" si="1095">U692</f>
        <v>0</v>
      </c>
      <c r="V691" s="18">
        <f t="shared" si="1052"/>
        <v>119793.2</v>
      </c>
      <c r="W691" s="18">
        <f t="shared" si="1053"/>
        <v>119793.2</v>
      </c>
      <c r="X691" s="18">
        <f t="shared" si="1054"/>
        <v>119793.2</v>
      </c>
      <c r="Y691" s="18">
        <f t="shared" si="1095"/>
        <v>0</v>
      </c>
      <c r="Z691" s="18">
        <f t="shared" si="1095"/>
        <v>0</v>
      </c>
      <c r="AA691" s="18">
        <f t="shared" si="1095"/>
        <v>0</v>
      </c>
      <c r="AB691" s="18">
        <f t="shared" si="1037"/>
        <v>119793.2</v>
      </c>
      <c r="AC691" s="18">
        <f t="shared" si="1038"/>
        <v>119793.2</v>
      </c>
      <c r="AD691" s="18">
        <f t="shared" si="1039"/>
        <v>119793.2</v>
      </c>
      <c r="AE691" s="18">
        <f t="shared" si="1095"/>
        <v>0</v>
      </c>
      <c r="AF691" s="31"/>
      <c r="AG691" s="22"/>
      <c r="AH691" s="2"/>
    </row>
    <row r="692" spans="1:34" ht="47.25" x14ac:dyDescent="0.25">
      <c r="A692" s="36" t="s">
        <v>181</v>
      </c>
      <c r="B692" s="32">
        <v>600</v>
      </c>
      <c r="C692" s="36"/>
      <c r="D692" s="36"/>
      <c r="E692" s="14" t="s">
        <v>581</v>
      </c>
      <c r="F692" s="18">
        <f t="shared" ref="F692:K692" si="1096">F693+F695</f>
        <v>119793.2</v>
      </c>
      <c r="G692" s="18">
        <f t="shared" si="1096"/>
        <v>119793.2</v>
      </c>
      <c r="H692" s="18">
        <f t="shared" si="1096"/>
        <v>119793.2</v>
      </c>
      <c r="I692" s="18">
        <f t="shared" si="1096"/>
        <v>0</v>
      </c>
      <c r="J692" s="18">
        <f t="shared" si="1096"/>
        <v>0</v>
      </c>
      <c r="K692" s="18">
        <f t="shared" si="1096"/>
        <v>0</v>
      </c>
      <c r="L692" s="18">
        <f t="shared" si="1081"/>
        <v>119793.2</v>
      </c>
      <c r="M692" s="18">
        <f t="shared" si="1082"/>
        <v>119793.2</v>
      </c>
      <c r="N692" s="18">
        <f t="shared" si="1083"/>
        <v>119793.2</v>
      </c>
      <c r="O692" s="18">
        <f t="shared" ref="O692:Q692" si="1097">O693+O695</f>
        <v>0</v>
      </c>
      <c r="P692" s="18">
        <f t="shared" si="1097"/>
        <v>0</v>
      </c>
      <c r="Q692" s="18">
        <f t="shared" si="1097"/>
        <v>0</v>
      </c>
      <c r="R692" s="18">
        <f t="shared" si="1049"/>
        <v>119793.2</v>
      </c>
      <c r="S692" s="18">
        <f t="shared" si="1050"/>
        <v>119793.2</v>
      </c>
      <c r="T692" s="18">
        <f t="shared" si="1051"/>
        <v>119793.2</v>
      </c>
      <c r="U692" s="18">
        <f t="shared" ref="U692:AE692" si="1098">U693+U695</f>
        <v>0</v>
      </c>
      <c r="V692" s="18">
        <f t="shared" si="1052"/>
        <v>119793.2</v>
      </c>
      <c r="W692" s="18">
        <f t="shared" si="1053"/>
        <v>119793.2</v>
      </c>
      <c r="X692" s="18">
        <f t="shared" si="1054"/>
        <v>119793.2</v>
      </c>
      <c r="Y692" s="18">
        <f t="shared" ref="Y692:AA692" si="1099">Y693+Y695</f>
        <v>0</v>
      </c>
      <c r="Z692" s="18">
        <f t="shared" si="1099"/>
        <v>0</v>
      </c>
      <c r="AA692" s="18">
        <f t="shared" si="1099"/>
        <v>0</v>
      </c>
      <c r="AB692" s="18">
        <f t="shared" si="1037"/>
        <v>119793.2</v>
      </c>
      <c r="AC692" s="18">
        <f t="shared" si="1038"/>
        <v>119793.2</v>
      </c>
      <c r="AD692" s="18">
        <f t="shared" si="1039"/>
        <v>119793.2</v>
      </c>
      <c r="AE692" s="18">
        <f t="shared" si="1098"/>
        <v>0</v>
      </c>
      <c r="AF692" s="31"/>
      <c r="AG692" s="22"/>
      <c r="AH692" s="2"/>
    </row>
    <row r="693" spans="1:34" x14ac:dyDescent="0.25">
      <c r="A693" s="36" t="s">
        <v>181</v>
      </c>
      <c r="B693" s="32">
        <v>610</v>
      </c>
      <c r="C693" s="36"/>
      <c r="D693" s="36"/>
      <c r="E693" s="14" t="s">
        <v>595</v>
      </c>
      <c r="F693" s="18">
        <f t="shared" ref="F693:K693" si="1100">F694</f>
        <v>6256.7</v>
      </c>
      <c r="G693" s="18">
        <f t="shared" si="1100"/>
        <v>6256.7</v>
      </c>
      <c r="H693" s="18">
        <f t="shared" si="1100"/>
        <v>6256.7</v>
      </c>
      <c r="I693" s="18">
        <f t="shared" si="1100"/>
        <v>0</v>
      </c>
      <c r="J693" s="18">
        <f t="shared" si="1100"/>
        <v>0</v>
      </c>
      <c r="K693" s="18">
        <f t="shared" si="1100"/>
        <v>0</v>
      </c>
      <c r="L693" s="18">
        <f t="shared" si="1081"/>
        <v>6256.7</v>
      </c>
      <c r="M693" s="18">
        <f t="shared" si="1082"/>
        <v>6256.7</v>
      </c>
      <c r="N693" s="18">
        <f t="shared" si="1083"/>
        <v>6256.7</v>
      </c>
      <c r="O693" s="18">
        <f t="shared" ref="O693:Q693" si="1101">O694</f>
        <v>0</v>
      </c>
      <c r="P693" s="18">
        <f t="shared" si="1101"/>
        <v>0</v>
      </c>
      <c r="Q693" s="18">
        <f t="shared" si="1101"/>
        <v>0</v>
      </c>
      <c r="R693" s="18">
        <f t="shared" si="1049"/>
        <v>6256.7</v>
      </c>
      <c r="S693" s="18">
        <f t="shared" si="1050"/>
        <v>6256.7</v>
      </c>
      <c r="T693" s="18">
        <f t="shared" si="1051"/>
        <v>6256.7</v>
      </c>
      <c r="U693" s="18">
        <f t="shared" ref="U693:AE693" si="1102">U694</f>
        <v>0</v>
      </c>
      <c r="V693" s="18">
        <f t="shared" si="1052"/>
        <v>6256.7</v>
      </c>
      <c r="W693" s="18">
        <f t="shared" si="1053"/>
        <v>6256.7</v>
      </c>
      <c r="X693" s="18">
        <f t="shared" si="1054"/>
        <v>6256.7</v>
      </c>
      <c r="Y693" s="18">
        <f t="shared" si="1102"/>
        <v>0</v>
      </c>
      <c r="Z693" s="18">
        <f t="shared" si="1102"/>
        <v>0</v>
      </c>
      <c r="AA693" s="18">
        <f t="shared" si="1102"/>
        <v>0</v>
      </c>
      <c r="AB693" s="18">
        <f t="shared" si="1037"/>
        <v>6256.7</v>
      </c>
      <c r="AC693" s="18">
        <f t="shared" si="1038"/>
        <v>6256.7</v>
      </c>
      <c r="AD693" s="18">
        <f t="shared" si="1039"/>
        <v>6256.7</v>
      </c>
      <c r="AE693" s="18">
        <f t="shared" si="1102"/>
        <v>0</v>
      </c>
      <c r="AF693" s="31"/>
      <c r="AG693" s="22"/>
      <c r="AH693" s="2"/>
    </row>
    <row r="694" spans="1:34" ht="31.5" x14ac:dyDescent="0.25">
      <c r="A694" s="36" t="s">
        <v>181</v>
      </c>
      <c r="B694" s="32">
        <v>610</v>
      </c>
      <c r="C694" s="36" t="s">
        <v>61</v>
      </c>
      <c r="D694" s="36" t="s">
        <v>142</v>
      </c>
      <c r="E694" s="14" t="s">
        <v>569</v>
      </c>
      <c r="F694" s="18">
        <v>6256.7</v>
      </c>
      <c r="G694" s="18">
        <v>6256.7</v>
      </c>
      <c r="H694" s="18">
        <v>6256.7</v>
      </c>
      <c r="I694" s="18"/>
      <c r="J694" s="18"/>
      <c r="K694" s="18"/>
      <c r="L694" s="18">
        <f t="shared" si="1081"/>
        <v>6256.7</v>
      </c>
      <c r="M694" s="18">
        <f t="shared" si="1082"/>
        <v>6256.7</v>
      </c>
      <c r="N694" s="18">
        <f t="shared" si="1083"/>
        <v>6256.7</v>
      </c>
      <c r="O694" s="18"/>
      <c r="P694" s="18"/>
      <c r="Q694" s="18"/>
      <c r="R694" s="18">
        <f t="shared" si="1049"/>
        <v>6256.7</v>
      </c>
      <c r="S694" s="18">
        <f t="shared" si="1050"/>
        <v>6256.7</v>
      </c>
      <c r="T694" s="18">
        <f t="shared" si="1051"/>
        <v>6256.7</v>
      </c>
      <c r="U694" s="18"/>
      <c r="V694" s="18">
        <f t="shared" si="1052"/>
        <v>6256.7</v>
      </c>
      <c r="W694" s="18">
        <f t="shared" si="1053"/>
        <v>6256.7</v>
      </c>
      <c r="X694" s="18">
        <f t="shared" si="1054"/>
        <v>6256.7</v>
      </c>
      <c r="Y694" s="18"/>
      <c r="Z694" s="18"/>
      <c r="AA694" s="18"/>
      <c r="AB694" s="18">
        <f t="shared" si="1037"/>
        <v>6256.7</v>
      </c>
      <c r="AC694" s="18">
        <f t="shared" si="1038"/>
        <v>6256.7</v>
      </c>
      <c r="AD694" s="18">
        <f t="shared" si="1039"/>
        <v>6256.7</v>
      </c>
      <c r="AE694" s="18"/>
      <c r="AF694" s="31"/>
      <c r="AG694" s="22"/>
      <c r="AH694" s="2"/>
    </row>
    <row r="695" spans="1:34" x14ac:dyDescent="0.25">
      <c r="A695" s="36" t="s">
        <v>181</v>
      </c>
      <c r="B695" s="32">
        <v>620</v>
      </c>
      <c r="C695" s="36"/>
      <c r="D695" s="36"/>
      <c r="E695" s="14" t="s">
        <v>596</v>
      </c>
      <c r="F695" s="18">
        <f t="shared" ref="F695:K695" si="1103">F696</f>
        <v>113536.5</v>
      </c>
      <c r="G695" s="18">
        <f t="shared" si="1103"/>
        <v>113536.5</v>
      </c>
      <c r="H695" s="18">
        <f t="shared" si="1103"/>
        <v>113536.5</v>
      </c>
      <c r="I695" s="18">
        <f t="shared" si="1103"/>
        <v>0</v>
      </c>
      <c r="J695" s="18">
        <f t="shared" si="1103"/>
        <v>0</v>
      </c>
      <c r="K695" s="18">
        <f t="shared" si="1103"/>
        <v>0</v>
      </c>
      <c r="L695" s="18">
        <f t="shared" si="1081"/>
        <v>113536.5</v>
      </c>
      <c r="M695" s="18">
        <f t="shared" si="1082"/>
        <v>113536.5</v>
      </c>
      <c r="N695" s="18">
        <f t="shared" si="1083"/>
        <v>113536.5</v>
      </c>
      <c r="O695" s="18">
        <f t="shared" ref="O695:Q695" si="1104">O696</f>
        <v>0</v>
      </c>
      <c r="P695" s="18">
        <f t="shared" si="1104"/>
        <v>0</v>
      </c>
      <c r="Q695" s="18">
        <f t="shared" si="1104"/>
        <v>0</v>
      </c>
      <c r="R695" s="18">
        <f t="shared" si="1049"/>
        <v>113536.5</v>
      </c>
      <c r="S695" s="18">
        <f t="shared" si="1050"/>
        <v>113536.5</v>
      </c>
      <c r="T695" s="18">
        <f t="shared" si="1051"/>
        <v>113536.5</v>
      </c>
      <c r="U695" s="18">
        <f t="shared" ref="U695:AE695" si="1105">U696</f>
        <v>0</v>
      </c>
      <c r="V695" s="18">
        <f t="shared" si="1052"/>
        <v>113536.5</v>
      </c>
      <c r="W695" s="18">
        <f t="shared" si="1053"/>
        <v>113536.5</v>
      </c>
      <c r="X695" s="18">
        <f t="shared" si="1054"/>
        <v>113536.5</v>
      </c>
      <c r="Y695" s="18">
        <f t="shared" si="1105"/>
        <v>0</v>
      </c>
      <c r="Z695" s="18">
        <f t="shared" si="1105"/>
        <v>0</v>
      </c>
      <c r="AA695" s="18">
        <f t="shared" si="1105"/>
        <v>0</v>
      </c>
      <c r="AB695" s="18">
        <f t="shared" si="1037"/>
        <v>113536.5</v>
      </c>
      <c r="AC695" s="18">
        <f t="shared" si="1038"/>
        <v>113536.5</v>
      </c>
      <c r="AD695" s="18">
        <f t="shared" si="1039"/>
        <v>113536.5</v>
      </c>
      <c r="AE695" s="18">
        <f t="shared" si="1105"/>
        <v>0</v>
      </c>
      <c r="AF695" s="31"/>
      <c r="AG695" s="22"/>
      <c r="AH695" s="2"/>
    </row>
    <row r="696" spans="1:34" ht="31.5" x14ac:dyDescent="0.25">
      <c r="A696" s="36" t="s">
        <v>181</v>
      </c>
      <c r="B696" s="32">
        <v>620</v>
      </c>
      <c r="C696" s="36" t="s">
        <v>61</v>
      </c>
      <c r="D696" s="36" t="s">
        <v>142</v>
      </c>
      <c r="E696" s="14" t="s">
        <v>569</v>
      </c>
      <c r="F696" s="18">
        <v>113536.5</v>
      </c>
      <c r="G696" s="18">
        <v>113536.5</v>
      </c>
      <c r="H696" s="18">
        <v>113536.5</v>
      </c>
      <c r="I696" s="18"/>
      <c r="J696" s="18"/>
      <c r="K696" s="18"/>
      <c r="L696" s="18">
        <f t="shared" si="1081"/>
        <v>113536.5</v>
      </c>
      <c r="M696" s="18">
        <f t="shared" si="1082"/>
        <v>113536.5</v>
      </c>
      <c r="N696" s="18">
        <f t="shared" si="1083"/>
        <v>113536.5</v>
      </c>
      <c r="O696" s="18"/>
      <c r="P696" s="18"/>
      <c r="Q696" s="18"/>
      <c r="R696" s="18">
        <f t="shared" si="1049"/>
        <v>113536.5</v>
      </c>
      <c r="S696" s="18">
        <f t="shared" si="1050"/>
        <v>113536.5</v>
      </c>
      <c r="T696" s="18">
        <f t="shared" si="1051"/>
        <v>113536.5</v>
      </c>
      <c r="U696" s="18"/>
      <c r="V696" s="18">
        <f t="shared" si="1052"/>
        <v>113536.5</v>
      </c>
      <c r="W696" s="18">
        <f t="shared" si="1053"/>
        <v>113536.5</v>
      </c>
      <c r="X696" s="18">
        <f t="shared" si="1054"/>
        <v>113536.5</v>
      </c>
      <c r="Y696" s="18"/>
      <c r="Z696" s="18"/>
      <c r="AA696" s="18"/>
      <c r="AB696" s="18">
        <f t="shared" si="1037"/>
        <v>113536.5</v>
      </c>
      <c r="AC696" s="18">
        <f t="shared" si="1038"/>
        <v>113536.5</v>
      </c>
      <c r="AD696" s="18">
        <f t="shared" si="1039"/>
        <v>113536.5</v>
      </c>
      <c r="AE696" s="18"/>
      <c r="AF696" s="31"/>
      <c r="AG696" s="22"/>
      <c r="AH696" s="2"/>
    </row>
    <row r="697" spans="1:34" ht="94.5" x14ac:dyDescent="0.25">
      <c r="A697" s="36" t="s">
        <v>182</v>
      </c>
      <c r="B697" s="32"/>
      <c r="C697" s="36"/>
      <c r="D697" s="36"/>
      <c r="E697" s="14" t="s">
        <v>1100</v>
      </c>
      <c r="F697" s="18">
        <f t="shared" ref="F697:K699" si="1106">F698</f>
        <v>1845.3</v>
      </c>
      <c r="G697" s="18">
        <f t="shared" si="1106"/>
        <v>1845.3</v>
      </c>
      <c r="H697" s="18">
        <f t="shared" si="1106"/>
        <v>1845.3</v>
      </c>
      <c r="I697" s="18">
        <f t="shared" si="1106"/>
        <v>0</v>
      </c>
      <c r="J697" s="18">
        <f t="shared" si="1106"/>
        <v>0</v>
      </c>
      <c r="K697" s="18">
        <f t="shared" si="1106"/>
        <v>0</v>
      </c>
      <c r="L697" s="18">
        <f t="shared" si="1081"/>
        <v>1845.3</v>
      </c>
      <c r="M697" s="18">
        <f t="shared" si="1082"/>
        <v>1845.3</v>
      </c>
      <c r="N697" s="18">
        <f t="shared" si="1083"/>
        <v>1845.3</v>
      </c>
      <c r="O697" s="18">
        <f t="shared" ref="O697:Q699" si="1107">O698</f>
        <v>0</v>
      </c>
      <c r="P697" s="18">
        <f t="shared" si="1107"/>
        <v>0</v>
      </c>
      <c r="Q697" s="18">
        <f t="shared" si="1107"/>
        <v>0</v>
      </c>
      <c r="R697" s="18">
        <f t="shared" si="1049"/>
        <v>1845.3</v>
      </c>
      <c r="S697" s="18">
        <f t="shared" si="1050"/>
        <v>1845.3</v>
      </c>
      <c r="T697" s="18">
        <f t="shared" si="1051"/>
        <v>1845.3</v>
      </c>
      <c r="U697" s="18">
        <f t="shared" ref="U697:AE699" si="1108">U698</f>
        <v>0</v>
      </c>
      <c r="V697" s="18">
        <f t="shared" si="1052"/>
        <v>1845.3</v>
      </c>
      <c r="W697" s="18">
        <f t="shared" si="1053"/>
        <v>1845.3</v>
      </c>
      <c r="X697" s="18">
        <f t="shared" si="1054"/>
        <v>1845.3</v>
      </c>
      <c r="Y697" s="18">
        <f t="shared" si="1108"/>
        <v>0</v>
      </c>
      <c r="Z697" s="18">
        <f t="shared" si="1108"/>
        <v>0</v>
      </c>
      <c r="AA697" s="18">
        <f t="shared" si="1108"/>
        <v>0</v>
      </c>
      <c r="AB697" s="18">
        <f t="shared" si="1037"/>
        <v>1845.3</v>
      </c>
      <c r="AC697" s="18">
        <f t="shared" si="1038"/>
        <v>1845.3</v>
      </c>
      <c r="AD697" s="18">
        <f t="shared" si="1039"/>
        <v>1845.3</v>
      </c>
      <c r="AE697" s="18">
        <f t="shared" si="1108"/>
        <v>0</v>
      </c>
      <c r="AF697" s="31"/>
      <c r="AG697" s="22"/>
      <c r="AH697" s="2"/>
    </row>
    <row r="698" spans="1:34" ht="47.25" x14ac:dyDescent="0.25">
      <c r="A698" s="36" t="s">
        <v>182</v>
      </c>
      <c r="B698" s="32">
        <v>600</v>
      </c>
      <c r="C698" s="36"/>
      <c r="D698" s="36"/>
      <c r="E698" s="14" t="s">
        <v>581</v>
      </c>
      <c r="F698" s="18">
        <f t="shared" si="1106"/>
        <v>1845.3</v>
      </c>
      <c r="G698" s="18">
        <f t="shared" si="1106"/>
        <v>1845.3</v>
      </c>
      <c r="H698" s="18">
        <f t="shared" si="1106"/>
        <v>1845.3</v>
      </c>
      <c r="I698" s="18">
        <f t="shared" si="1106"/>
        <v>0</v>
      </c>
      <c r="J698" s="18">
        <f t="shared" si="1106"/>
        <v>0</v>
      </c>
      <c r="K698" s="18">
        <f t="shared" si="1106"/>
        <v>0</v>
      </c>
      <c r="L698" s="18">
        <f t="shared" si="1081"/>
        <v>1845.3</v>
      </c>
      <c r="M698" s="18">
        <f t="shared" si="1082"/>
        <v>1845.3</v>
      </c>
      <c r="N698" s="18">
        <f t="shared" si="1083"/>
        <v>1845.3</v>
      </c>
      <c r="O698" s="18">
        <f t="shared" si="1107"/>
        <v>0</v>
      </c>
      <c r="P698" s="18">
        <f t="shared" si="1107"/>
        <v>0</v>
      </c>
      <c r="Q698" s="18">
        <f t="shared" si="1107"/>
        <v>0</v>
      </c>
      <c r="R698" s="18">
        <f t="shared" si="1049"/>
        <v>1845.3</v>
      </c>
      <c r="S698" s="18">
        <f t="shared" si="1050"/>
        <v>1845.3</v>
      </c>
      <c r="T698" s="18">
        <f t="shared" si="1051"/>
        <v>1845.3</v>
      </c>
      <c r="U698" s="18">
        <f t="shared" si="1108"/>
        <v>0</v>
      </c>
      <c r="V698" s="18">
        <f t="shared" si="1052"/>
        <v>1845.3</v>
      </c>
      <c r="W698" s="18">
        <f t="shared" si="1053"/>
        <v>1845.3</v>
      </c>
      <c r="X698" s="18">
        <f t="shared" si="1054"/>
        <v>1845.3</v>
      </c>
      <c r="Y698" s="18">
        <f t="shared" si="1108"/>
        <v>0</v>
      </c>
      <c r="Z698" s="18">
        <f t="shared" si="1108"/>
        <v>0</v>
      </c>
      <c r="AA698" s="18">
        <f t="shared" si="1108"/>
        <v>0</v>
      </c>
      <c r="AB698" s="18">
        <f t="shared" si="1037"/>
        <v>1845.3</v>
      </c>
      <c r="AC698" s="18">
        <f t="shared" si="1038"/>
        <v>1845.3</v>
      </c>
      <c r="AD698" s="18">
        <f t="shared" si="1039"/>
        <v>1845.3</v>
      </c>
      <c r="AE698" s="18">
        <f t="shared" si="1108"/>
        <v>0</v>
      </c>
      <c r="AF698" s="31"/>
      <c r="AG698" s="22"/>
      <c r="AH698" s="2"/>
    </row>
    <row r="699" spans="1:34" x14ac:dyDescent="0.25">
      <c r="A699" s="36" t="s">
        <v>182</v>
      </c>
      <c r="B699" s="32">
        <v>610</v>
      </c>
      <c r="C699" s="36"/>
      <c r="D699" s="36"/>
      <c r="E699" s="14" t="s">
        <v>595</v>
      </c>
      <c r="F699" s="18">
        <f>F700</f>
        <v>1845.3</v>
      </c>
      <c r="G699" s="18">
        <f t="shared" si="1106"/>
        <v>1845.3</v>
      </c>
      <c r="H699" s="18">
        <f t="shared" si="1106"/>
        <v>1845.3</v>
      </c>
      <c r="I699" s="18">
        <f t="shared" si="1106"/>
        <v>0</v>
      </c>
      <c r="J699" s="18">
        <f t="shared" si="1106"/>
        <v>0</v>
      </c>
      <c r="K699" s="18">
        <f t="shared" si="1106"/>
        <v>0</v>
      </c>
      <c r="L699" s="18">
        <f t="shared" si="1081"/>
        <v>1845.3</v>
      </c>
      <c r="M699" s="18">
        <f t="shared" si="1082"/>
        <v>1845.3</v>
      </c>
      <c r="N699" s="18">
        <f t="shared" si="1083"/>
        <v>1845.3</v>
      </c>
      <c r="O699" s="18">
        <f t="shared" si="1107"/>
        <v>0</v>
      </c>
      <c r="P699" s="18">
        <f t="shared" si="1107"/>
        <v>0</v>
      </c>
      <c r="Q699" s="18">
        <f t="shared" si="1107"/>
        <v>0</v>
      </c>
      <c r="R699" s="18">
        <f t="shared" si="1049"/>
        <v>1845.3</v>
      </c>
      <c r="S699" s="18">
        <f t="shared" si="1050"/>
        <v>1845.3</v>
      </c>
      <c r="T699" s="18">
        <f t="shared" si="1051"/>
        <v>1845.3</v>
      </c>
      <c r="U699" s="18">
        <f t="shared" si="1108"/>
        <v>0</v>
      </c>
      <c r="V699" s="18">
        <f t="shared" si="1052"/>
        <v>1845.3</v>
      </c>
      <c r="W699" s="18">
        <f t="shared" si="1053"/>
        <v>1845.3</v>
      </c>
      <c r="X699" s="18">
        <f t="shared" si="1054"/>
        <v>1845.3</v>
      </c>
      <c r="Y699" s="18">
        <f t="shared" si="1108"/>
        <v>0</v>
      </c>
      <c r="Z699" s="18">
        <f t="shared" si="1108"/>
        <v>0</v>
      </c>
      <c r="AA699" s="18">
        <f t="shared" si="1108"/>
        <v>0</v>
      </c>
      <c r="AB699" s="18">
        <f t="shared" si="1037"/>
        <v>1845.3</v>
      </c>
      <c r="AC699" s="18">
        <f t="shared" si="1038"/>
        <v>1845.3</v>
      </c>
      <c r="AD699" s="18">
        <f t="shared" si="1039"/>
        <v>1845.3</v>
      </c>
      <c r="AE699" s="18">
        <f t="shared" si="1108"/>
        <v>0</v>
      </c>
      <c r="AF699" s="31"/>
      <c r="AG699" s="22"/>
      <c r="AH699" s="2"/>
    </row>
    <row r="700" spans="1:34" x14ac:dyDescent="0.25">
      <c r="A700" s="36" t="s">
        <v>182</v>
      </c>
      <c r="B700" s="32">
        <v>610</v>
      </c>
      <c r="C700" s="36" t="s">
        <v>28</v>
      </c>
      <c r="D700" s="36" t="s">
        <v>30</v>
      </c>
      <c r="E700" s="14" t="s">
        <v>562</v>
      </c>
      <c r="F700" s="18">
        <v>1845.3</v>
      </c>
      <c r="G700" s="18">
        <v>1845.3</v>
      </c>
      <c r="H700" s="18">
        <v>1845.3</v>
      </c>
      <c r="I700" s="18"/>
      <c r="J700" s="18"/>
      <c r="K700" s="18"/>
      <c r="L700" s="18">
        <f t="shared" si="1081"/>
        <v>1845.3</v>
      </c>
      <c r="M700" s="18">
        <f t="shared" si="1082"/>
        <v>1845.3</v>
      </c>
      <c r="N700" s="18">
        <f t="shared" si="1083"/>
        <v>1845.3</v>
      </c>
      <c r="O700" s="18"/>
      <c r="P700" s="18"/>
      <c r="Q700" s="18"/>
      <c r="R700" s="18">
        <f t="shared" si="1049"/>
        <v>1845.3</v>
      </c>
      <c r="S700" s="18">
        <f t="shared" si="1050"/>
        <v>1845.3</v>
      </c>
      <c r="T700" s="18">
        <f t="shared" si="1051"/>
        <v>1845.3</v>
      </c>
      <c r="U700" s="18"/>
      <c r="V700" s="18">
        <f t="shared" si="1052"/>
        <v>1845.3</v>
      </c>
      <c r="W700" s="18">
        <f t="shared" si="1053"/>
        <v>1845.3</v>
      </c>
      <c r="X700" s="18">
        <f t="shared" si="1054"/>
        <v>1845.3</v>
      </c>
      <c r="Y700" s="18"/>
      <c r="Z700" s="18"/>
      <c r="AA700" s="18"/>
      <c r="AB700" s="18">
        <f t="shared" si="1037"/>
        <v>1845.3</v>
      </c>
      <c r="AC700" s="18">
        <f t="shared" si="1038"/>
        <v>1845.3</v>
      </c>
      <c r="AD700" s="18">
        <f t="shared" si="1039"/>
        <v>1845.3</v>
      </c>
      <c r="AE700" s="18"/>
      <c r="AF700" s="31"/>
      <c r="AG700" s="22"/>
      <c r="AH700" s="2"/>
    </row>
    <row r="701" spans="1:34" ht="63" x14ac:dyDescent="0.25">
      <c r="A701" s="36" t="s">
        <v>183</v>
      </c>
      <c r="B701" s="32"/>
      <c r="C701" s="36"/>
      <c r="D701" s="36"/>
      <c r="E701" s="14" t="s">
        <v>698</v>
      </c>
      <c r="F701" s="18">
        <f t="shared" ref="F701:K701" si="1109">F702</f>
        <v>26024.199999999997</v>
      </c>
      <c r="G701" s="18">
        <f t="shared" si="1109"/>
        <v>26024.199999999997</v>
      </c>
      <c r="H701" s="18">
        <f t="shared" si="1109"/>
        <v>26024.199999999997</v>
      </c>
      <c r="I701" s="18">
        <f t="shared" si="1109"/>
        <v>0</v>
      </c>
      <c r="J701" s="18">
        <f t="shared" si="1109"/>
        <v>0</v>
      </c>
      <c r="K701" s="18">
        <f t="shared" si="1109"/>
        <v>0</v>
      </c>
      <c r="L701" s="18">
        <f t="shared" si="1081"/>
        <v>26024.199999999997</v>
      </c>
      <c r="M701" s="18">
        <f t="shared" si="1082"/>
        <v>26024.199999999997</v>
      </c>
      <c r="N701" s="18">
        <f t="shared" si="1083"/>
        <v>26024.199999999997</v>
      </c>
      <c r="O701" s="18">
        <f t="shared" ref="O701:Q701" si="1110">O702</f>
        <v>67.147000000000006</v>
      </c>
      <c r="P701" s="18">
        <f t="shared" si="1110"/>
        <v>0</v>
      </c>
      <c r="Q701" s="18">
        <f t="shared" si="1110"/>
        <v>0</v>
      </c>
      <c r="R701" s="18">
        <f t="shared" si="1049"/>
        <v>26091.346999999998</v>
      </c>
      <c r="S701" s="18">
        <f t="shared" si="1050"/>
        <v>26024.199999999997</v>
      </c>
      <c r="T701" s="18">
        <f t="shared" si="1051"/>
        <v>26024.199999999997</v>
      </c>
      <c r="U701" s="18">
        <f t="shared" ref="U701:AE701" si="1111">U702</f>
        <v>0</v>
      </c>
      <c r="V701" s="18">
        <f t="shared" si="1052"/>
        <v>26091.346999999998</v>
      </c>
      <c r="W701" s="18">
        <f t="shared" si="1053"/>
        <v>26024.199999999997</v>
      </c>
      <c r="X701" s="18">
        <f t="shared" si="1054"/>
        <v>26024.199999999997</v>
      </c>
      <c r="Y701" s="18">
        <f t="shared" si="1111"/>
        <v>0</v>
      </c>
      <c r="Z701" s="18">
        <f t="shared" si="1111"/>
        <v>0</v>
      </c>
      <c r="AA701" s="18">
        <f t="shared" si="1111"/>
        <v>0</v>
      </c>
      <c r="AB701" s="18">
        <f t="shared" si="1037"/>
        <v>26091.346999999998</v>
      </c>
      <c r="AC701" s="18">
        <f t="shared" si="1038"/>
        <v>26024.199999999997</v>
      </c>
      <c r="AD701" s="18">
        <f t="shared" si="1039"/>
        <v>26024.199999999997</v>
      </c>
      <c r="AE701" s="18">
        <f t="shared" si="1111"/>
        <v>0</v>
      </c>
      <c r="AF701" s="31"/>
      <c r="AG701" s="22"/>
      <c r="AH701" s="2"/>
    </row>
    <row r="702" spans="1:34" ht="47.25" x14ac:dyDescent="0.25">
      <c r="A702" s="36" t="s">
        <v>183</v>
      </c>
      <c r="B702" s="32">
        <v>600</v>
      </c>
      <c r="C702" s="36"/>
      <c r="D702" s="36"/>
      <c r="E702" s="14" t="s">
        <v>581</v>
      </c>
      <c r="F702" s="18">
        <f t="shared" ref="F702:K702" si="1112">F703+F705</f>
        <v>26024.199999999997</v>
      </c>
      <c r="G702" s="18">
        <f t="shared" si="1112"/>
        <v>26024.199999999997</v>
      </c>
      <c r="H702" s="18">
        <f t="shared" si="1112"/>
        <v>26024.199999999997</v>
      </c>
      <c r="I702" s="18">
        <f t="shared" si="1112"/>
        <v>0</v>
      </c>
      <c r="J702" s="18">
        <f t="shared" si="1112"/>
        <v>0</v>
      </c>
      <c r="K702" s="18">
        <f t="shared" si="1112"/>
        <v>0</v>
      </c>
      <c r="L702" s="18">
        <f t="shared" si="1081"/>
        <v>26024.199999999997</v>
      </c>
      <c r="M702" s="18">
        <f t="shared" si="1082"/>
        <v>26024.199999999997</v>
      </c>
      <c r="N702" s="18">
        <f t="shared" si="1083"/>
        <v>26024.199999999997</v>
      </c>
      <c r="O702" s="18">
        <f t="shared" ref="O702:Q702" si="1113">O703+O705</f>
        <v>67.147000000000006</v>
      </c>
      <c r="P702" s="18">
        <f t="shared" si="1113"/>
        <v>0</v>
      </c>
      <c r="Q702" s="18">
        <f t="shared" si="1113"/>
        <v>0</v>
      </c>
      <c r="R702" s="18">
        <f t="shared" si="1049"/>
        <v>26091.346999999998</v>
      </c>
      <c r="S702" s="18">
        <f t="shared" si="1050"/>
        <v>26024.199999999997</v>
      </c>
      <c r="T702" s="18">
        <f t="shared" si="1051"/>
        <v>26024.199999999997</v>
      </c>
      <c r="U702" s="18">
        <f t="shared" ref="U702:AE702" si="1114">U703+U705</f>
        <v>0</v>
      </c>
      <c r="V702" s="18">
        <f t="shared" si="1052"/>
        <v>26091.346999999998</v>
      </c>
      <c r="W702" s="18">
        <f t="shared" si="1053"/>
        <v>26024.199999999997</v>
      </c>
      <c r="X702" s="18">
        <f t="shared" si="1054"/>
        <v>26024.199999999997</v>
      </c>
      <c r="Y702" s="18">
        <f t="shared" ref="Y702:AA702" si="1115">Y703+Y705</f>
        <v>0</v>
      </c>
      <c r="Z702" s="18">
        <f t="shared" si="1115"/>
        <v>0</v>
      </c>
      <c r="AA702" s="18">
        <f t="shared" si="1115"/>
        <v>0</v>
      </c>
      <c r="AB702" s="18">
        <f t="shared" si="1037"/>
        <v>26091.346999999998</v>
      </c>
      <c r="AC702" s="18">
        <f t="shared" si="1038"/>
        <v>26024.199999999997</v>
      </c>
      <c r="AD702" s="18">
        <f t="shared" si="1039"/>
        <v>26024.199999999997</v>
      </c>
      <c r="AE702" s="18">
        <f t="shared" si="1114"/>
        <v>0</v>
      </c>
      <c r="AF702" s="31"/>
      <c r="AG702" s="22"/>
      <c r="AH702" s="2"/>
    </row>
    <row r="703" spans="1:34" x14ac:dyDescent="0.25">
      <c r="A703" s="36" t="s">
        <v>183</v>
      </c>
      <c r="B703" s="32">
        <v>610</v>
      </c>
      <c r="C703" s="36"/>
      <c r="D703" s="36"/>
      <c r="E703" s="14" t="s">
        <v>595</v>
      </c>
      <c r="F703" s="18">
        <f t="shared" ref="F703:K703" si="1116">F704</f>
        <v>4300.8999999999996</v>
      </c>
      <c r="G703" s="18">
        <f t="shared" si="1116"/>
        <v>4300.8999999999996</v>
      </c>
      <c r="H703" s="18">
        <f t="shared" si="1116"/>
        <v>4300.8999999999996</v>
      </c>
      <c r="I703" s="18">
        <f t="shared" si="1116"/>
        <v>0</v>
      </c>
      <c r="J703" s="18">
        <f t="shared" si="1116"/>
        <v>0</v>
      </c>
      <c r="K703" s="18">
        <f t="shared" si="1116"/>
        <v>0</v>
      </c>
      <c r="L703" s="18">
        <f t="shared" si="1081"/>
        <v>4300.8999999999996</v>
      </c>
      <c r="M703" s="18">
        <f t="shared" si="1082"/>
        <v>4300.8999999999996</v>
      </c>
      <c r="N703" s="18">
        <f t="shared" si="1083"/>
        <v>4300.8999999999996</v>
      </c>
      <c r="O703" s="18">
        <f t="shared" ref="O703:Q703" si="1117">O704</f>
        <v>0</v>
      </c>
      <c r="P703" s="18">
        <f t="shared" si="1117"/>
        <v>0</v>
      </c>
      <c r="Q703" s="18">
        <f t="shared" si="1117"/>
        <v>0</v>
      </c>
      <c r="R703" s="18">
        <f t="shared" si="1049"/>
        <v>4300.8999999999996</v>
      </c>
      <c r="S703" s="18">
        <f t="shared" si="1050"/>
        <v>4300.8999999999996</v>
      </c>
      <c r="T703" s="18">
        <f t="shared" si="1051"/>
        <v>4300.8999999999996</v>
      </c>
      <c r="U703" s="18">
        <f t="shared" ref="U703:AE703" si="1118">U704</f>
        <v>0</v>
      </c>
      <c r="V703" s="18">
        <f t="shared" si="1052"/>
        <v>4300.8999999999996</v>
      </c>
      <c r="W703" s="18">
        <f t="shared" si="1053"/>
        <v>4300.8999999999996</v>
      </c>
      <c r="X703" s="18">
        <f t="shared" si="1054"/>
        <v>4300.8999999999996</v>
      </c>
      <c r="Y703" s="18">
        <f t="shared" si="1118"/>
        <v>0</v>
      </c>
      <c r="Z703" s="18">
        <f t="shared" si="1118"/>
        <v>0</v>
      </c>
      <c r="AA703" s="18">
        <f t="shared" si="1118"/>
        <v>0</v>
      </c>
      <c r="AB703" s="18">
        <f t="shared" si="1037"/>
        <v>4300.8999999999996</v>
      </c>
      <c r="AC703" s="18">
        <f t="shared" si="1038"/>
        <v>4300.8999999999996</v>
      </c>
      <c r="AD703" s="18">
        <f t="shared" si="1039"/>
        <v>4300.8999999999996</v>
      </c>
      <c r="AE703" s="18">
        <f t="shared" si="1118"/>
        <v>0</v>
      </c>
      <c r="AF703" s="31"/>
      <c r="AG703" s="22"/>
      <c r="AH703" s="2"/>
    </row>
    <row r="704" spans="1:34" ht="31.5" x14ac:dyDescent="0.25">
      <c r="A704" s="36" t="s">
        <v>183</v>
      </c>
      <c r="B704" s="32">
        <v>610</v>
      </c>
      <c r="C704" s="36" t="s">
        <v>61</v>
      </c>
      <c r="D704" s="36" t="s">
        <v>142</v>
      </c>
      <c r="E704" s="14" t="s">
        <v>569</v>
      </c>
      <c r="F704" s="18">
        <v>4300.8999999999996</v>
      </c>
      <c r="G704" s="18">
        <v>4300.8999999999996</v>
      </c>
      <c r="H704" s="18">
        <v>4300.8999999999996</v>
      </c>
      <c r="I704" s="18"/>
      <c r="J704" s="18"/>
      <c r="K704" s="18"/>
      <c r="L704" s="18">
        <f t="shared" si="1081"/>
        <v>4300.8999999999996</v>
      </c>
      <c r="M704" s="18">
        <f t="shared" si="1082"/>
        <v>4300.8999999999996</v>
      </c>
      <c r="N704" s="18">
        <f t="shared" si="1083"/>
        <v>4300.8999999999996</v>
      </c>
      <c r="O704" s="18"/>
      <c r="P704" s="18"/>
      <c r="Q704" s="18"/>
      <c r="R704" s="18">
        <f t="shared" si="1049"/>
        <v>4300.8999999999996</v>
      </c>
      <c r="S704" s="18">
        <f t="shared" si="1050"/>
        <v>4300.8999999999996</v>
      </c>
      <c r="T704" s="18">
        <f t="shared" si="1051"/>
        <v>4300.8999999999996</v>
      </c>
      <c r="U704" s="18"/>
      <c r="V704" s="18">
        <f t="shared" si="1052"/>
        <v>4300.8999999999996</v>
      </c>
      <c r="W704" s="18">
        <f t="shared" si="1053"/>
        <v>4300.8999999999996</v>
      </c>
      <c r="X704" s="18">
        <f t="shared" si="1054"/>
        <v>4300.8999999999996</v>
      </c>
      <c r="Y704" s="18"/>
      <c r="Z704" s="18"/>
      <c r="AA704" s="18"/>
      <c r="AB704" s="18">
        <f t="shared" si="1037"/>
        <v>4300.8999999999996</v>
      </c>
      <c r="AC704" s="18">
        <f t="shared" si="1038"/>
        <v>4300.8999999999996</v>
      </c>
      <c r="AD704" s="18">
        <f t="shared" si="1039"/>
        <v>4300.8999999999996</v>
      </c>
      <c r="AE704" s="18"/>
      <c r="AF704" s="31"/>
      <c r="AG704" s="22"/>
      <c r="AH704" s="2"/>
    </row>
    <row r="705" spans="1:34" x14ac:dyDescent="0.25">
      <c r="A705" s="36" t="s">
        <v>183</v>
      </c>
      <c r="B705" s="32">
        <v>620</v>
      </c>
      <c r="C705" s="36"/>
      <c r="D705" s="36"/>
      <c r="E705" s="14" t="s">
        <v>596</v>
      </c>
      <c r="F705" s="18">
        <f t="shared" ref="F705:K705" si="1119">F706</f>
        <v>21723.3</v>
      </c>
      <c r="G705" s="18">
        <f t="shared" si="1119"/>
        <v>21723.3</v>
      </c>
      <c r="H705" s="18">
        <f t="shared" si="1119"/>
        <v>21723.3</v>
      </c>
      <c r="I705" s="18">
        <f t="shared" si="1119"/>
        <v>0</v>
      </c>
      <c r="J705" s="18">
        <f t="shared" si="1119"/>
        <v>0</v>
      </c>
      <c r="K705" s="18">
        <f t="shared" si="1119"/>
        <v>0</v>
      </c>
      <c r="L705" s="18">
        <f t="shared" si="1081"/>
        <v>21723.3</v>
      </c>
      <c r="M705" s="18">
        <f t="shared" si="1082"/>
        <v>21723.3</v>
      </c>
      <c r="N705" s="18">
        <f t="shared" si="1083"/>
        <v>21723.3</v>
      </c>
      <c r="O705" s="18">
        <f t="shared" ref="O705:Q705" si="1120">O706</f>
        <v>67.147000000000006</v>
      </c>
      <c r="P705" s="18">
        <f t="shared" si="1120"/>
        <v>0</v>
      </c>
      <c r="Q705" s="18">
        <f t="shared" si="1120"/>
        <v>0</v>
      </c>
      <c r="R705" s="18">
        <f t="shared" si="1049"/>
        <v>21790.447</v>
      </c>
      <c r="S705" s="18">
        <f t="shared" si="1050"/>
        <v>21723.3</v>
      </c>
      <c r="T705" s="18">
        <f t="shared" si="1051"/>
        <v>21723.3</v>
      </c>
      <c r="U705" s="18">
        <f t="shared" ref="U705:AE705" si="1121">U706</f>
        <v>0</v>
      </c>
      <c r="V705" s="18">
        <f t="shared" si="1052"/>
        <v>21790.447</v>
      </c>
      <c r="W705" s="18">
        <f t="shared" si="1053"/>
        <v>21723.3</v>
      </c>
      <c r="X705" s="18">
        <f t="shared" si="1054"/>
        <v>21723.3</v>
      </c>
      <c r="Y705" s="18">
        <f t="shared" si="1121"/>
        <v>0</v>
      </c>
      <c r="Z705" s="18">
        <f t="shared" si="1121"/>
        <v>0</v>
      </c>
      <c r="AA705" s="18">
        <f t="shared" si="1121"/>
        <v>0</v>
      </c>
      <c r="AB705" s="18">
        <f t="shared" si="1037"/>
        <v>21790.447</v>
      </c>
      <c r="AC705" s="18">
        <f t="shared" si="1038"/>
        <v>21723.3</v>
      </c>
      <c r="AD705" s="18">
        <f t="shared" si="1039"/>
        <v>21723.3</v>
      </c>
      <c r="AE705" s="18">
        <f t="shared" si="1121"/>
        <v>0</v>
      </c>
      <c r="AF705" s="31"/>
      <c r="AG705" s="22"/>
      <c r="AH705" s="2"/>
    </row>
    <row r="706" spans="1:34" ht="31.5" x14ac:dyDescent="0.25">
      <c r="A706" s="36" t="s">
        <v>183</v>
      </c>
      <c r="B706" s="32">
        <v>620</v>
      </c>
      <c r="C706" s="36" t="s">
        <v>61</v>
      </c>
      <c r="D706" s="36" t="s">
        <v>142</v>
      </c>
      <c r="E706" s="14" t="s">
        <v>569</v>
      </c>
      <c r="F706" s="18">
        <v>21723.3</v>
      </c>
      <c r="G706" s="18">
        <v>21723.3</v>
      </c>
      <c r="H706" s="18">
        <v>21723.3</v>
      </c>
      <c r="I706" s="18"/>
      <c r="J706" s="18"/>
      <c r="K706" s="18"/>
      <c r="L706" s="18">
        <f t="shared" si="1081"/>
        <v>21723.3</v>
      </c>
      <c r="M706" s="18">
        <f t="shared" si="1082"/>
        <v>21723.3</v>
      </c>
      <c r="N706" s="18">
        <f t="shared" si="1083"/>
        <v>21723.3</v>
      </c>
      <c r="O706" s="18">
        <v>67.147000000000006</v>
      </c>
      <c r="P706" s="18"/>
      <c r="Q706" s="18"/>
      <c r="R706" s="18">
        <f t="shared" si="1049"/>
        <v>21790.447</v>
      </c>
      <c r="S706" s="18">
        <f t="shared" si="1050"/>
        <v>21723.3</v>
      </c>
      <c r="T706" s="18">
        <f t="shared" si="1051"/>
        <v>21723.3</v>
      </c>
      <c r="U706" s="18"/>
      <c r="V706" s="18">
        <f t="shared" si="1052"/>
        <v>21790.447</v>
      </c>
      <c r="W706" s="18">
        <f t="shared" si="1053"/>
        <v>21723.3</v>
      </c>
      <c r="X706" s="18">
        <f t="shared" si="1054"/>
        <v>21723.3</v>
      </c>
      <c r="Y706" s="18"/>
      <c r="Z706" s="18"/>
      <c r="AA706" s="18"/>
      <c r="AB706" s="18">
        <f t="shared" si="1037"/>
        <v>21790.447</v>
      </c>
      <c r="AC706" s="18">
        <f t="shared" si="1038"/>
        <v>21723.3</v>
      </c>
      <c r="AD706" s="18">
        <f t="shared" si="1039"/>
        <v>21723.3</v>
      </c>
      <c r="AE706" s="18"/>
      <c r="AF706" s="31"/>
      <c r="AG706" s="22"/>
      <c r="AH706" s="2"/>
    </row>
    <row r="707" spans="1:34" ht="63" x14ac:dyDescent="0.25">
      <c r="A707" s="36" t="s">
        <v>189</v>
      </c>
      <c r="B707" s="32"/>
      <c r="C707" s="36"/>
      <c r="D707" s="36"/>
      <c r="E707" s="14" t="s">
        <v>1101</v>
      </c>
      <c r="F707" s="18">
        <f t="shared" ref="F707:K707" si="1122">F708+F721+F728</f>
        <v>4385054.3999999994</v>
      </c>
      <c r="G707" s="18">
        <f t="shared" si="1122"/>
        <v>4809952.5</v>
      </c>
      <c r="H707" s="18">
        <f t="shared" si="1122"/>
        <v>4850534.6999999993</v>
      </c>
      <c r="I707" s="18">
        <f t="shared" si="1122"/>
        <v>0</v>
      </c>
      <c r="J707" s="18">
        <f t="shared" si="1122"/>
        <v>0</v>
      </c>
      <c r="K707" s="18">
        <f t="shared" si="1122"/>
        <v>0</v>
      </c>
      <c r="L707" s="18">
        <f t="shared" si="1081"/>
        <v>4385054.3999999994</v>
      </c>
      <c r="M707" s="18">
        <f t="shared" si="1082"/>
        <v>4809952.5</v>
      </c>
      <c r="N707" s="18">
        <f t="shared" si="1083"/>
        <v>4850534.6999999993</v>
      </c>
      <c r="O707" s="18">
        <f t="shared" ref="O707:Q707" si="1123">O708+O721+O728</f>
        <v>0</v>
      </c>
      <c r="P707" s="18">
        <f t="shared" si="1123"/>
        <v>0</v>
      </c>
      <c r="Q707" s="18">
        <f t="shared" si="1123"/>
        <v>0</v>
      </c>
      <c r="R707" s="18">
        <f t="shared" si="1049"/>
        <v>4385054.3999999994</v>
      </c>
      <c r="S707" s="18">
        <f t="shared" si="1050"/>
        <v>4809952.5</v>
      </c>
      <c r="T707" s="18">
        <f t="shared" si="1051"/>
        <v>4850534.6999999993</v>
      </c>
      <c r="U707" s="18">
        <f t="shared" ref="U707:AE707" si="1124">U708+U721+U728</f>
        <v>0</v>
      </c>
      <c r="V707" s="18">
        <f t="shared" si="1052"/>
        <v>4385054.3999999994</v>
      </c>
      <c r="W707" s="18">
        <f t="shared" si="1053"/>
        <v>4809952.5</v>
      </c>
      <c r="X707" s="18">
        <f t="shared" si="1054"/>
        <v>4850534.6999999993</v>
      </c>
      <c r="Y707" s="18">
        <f t="shared" ref="Y707:AA707" si="1125">Y708+Y721+Y728</f>
        <v>0</v>
      </c>
      <c r="Z707" s="18">
        <f t="shared" si="1125"/>
        <v>0</v>
      </c>
      <c r="AA707" s="18">
        <f t="shared" si="1125"/>
        <v>0</v>
      </c>
      <c r="AB707" s="18">
        <f t="shared" si="1037"/>
        <v>4385054.3999999994</v>
      </c>
      <c r="AC707" s="18">
        <f t="shared" si="1038"/>
        <v>4809952.5</v>
      </c>
      <c r="AD707" s="18">
        <f t="shared" si="1039"/>
        <v>4850534.6999999993</v>
      </c>
      <c r="AE707" s="18">
        <f t="shared" si="1124"/>
        <v>0</v>
      </c>
      <c r="AF707" s="31"/>
      <c r="AG707" s="22"/>
      <c r="AH707" s="2"/>
    </row>
    <row r="708" spans="1:34" ht="47.25" x14ac:dyDescent="0.25">
      <c r="A708" s="36" t="s">
        <v>186</v>
      </c>
      <c r="B708" s="32"/>
      <c r="C708" s="36"/>
      <c r="D708" s="36"/>
      <c r="E708" s="14" t="s">
        <v>694</v>
      </c>
      <c r="F708" s="18">
        <f t="shared" ref="F708:K708" si="1126">F709+F712</f>
        <v>4310545.3</v>
      </c>
      <c r="G708" s="18">
        <f t="shared" si="1126"/>
        <v>4735291.7</v>
      </c>
      <c r="H708" s="18">
        <f t="shared" si="1126"/>
        <v>4776144.0999999996</v>
      </c>
      <c r="I708" s="18">
        <f t="shared" si="1126"/>
        <v>0</v>
      </c>
      <c r="J708" s="18">
        <f t="shared" si="1126"/>
        <v>0</v>
      </c>
      <c r="K708" s="18">
        <f t="shared" si="1126"/>
        <v>0</v>
      </c>
      <c r="L708" s="18">
        <f t="shared" si="1081"/>
        <v>4310545.3</v>
      </c>
      <c r="M708" s="18">
        <f t="shared" si="1082"/>
        <v>4735291.7</v>
      </c>
      <c r="N708" s="18">
        <f t="shared" si="1083"/>
        <v>4776144.0999999996</v>
      </c>
      <c r="O708" s="18">
        <f t="shared" ref="O708:Q708" si="1127">O709+O712</f>
        <v>0</v>
      </c>
      <c r="P708" s="18">
        <f t="shared" si="1127"/>
        <v>0</v>
      </c>
      <c r="Q708" s="18">
        <f t="shared" si="1127"/>
        <v>0</v>
      </c>
      <c r="R708" s="18">
        <f t="shared" si="1049"/>
        <v>4310545.3</v>
      </c>
      <c r="S708" s="18">
        <f t="shared" si="1050"/>
        <v>4735291.7</v>
      </c>
      <c r="T708" s="18">
        <f t="shared" si="1051"/>
        <v>4776144.0999999996</v>
      </c>
      <c r="U708" s="18">
        <f t="shared" ref="U708:AE708" si="1128">U709+U712</f>
        <v>0</v>
      </c>
      <c r="V708" s="18">
        <f t="shared" si="1052"/>
        <v>4310545.3</v>
      </c>
      <c r="W708" s="18">
        <f t="shared" si="1053"/>
        <v>4735291.7</v>
      </c>
      <c r="X708" s="18">
        <f t="shared" si="1054"/>
        <v>4776144.0999999996</v>
      </c>
      <c r="Y708" s="18">
        <f t="shared" ref="Y708:AA708" si="1129">Y709+Y712</f>
        <v>0</v>
      </c>
      <c r="Z708" s="18">
        <f t="shared" si="1129"/>
        <v>0</v>
      </c>
      <c r="AA708" s="18">
        <f t="shared" si="1129"/>
        <v>0</v>
      </c>
      <c r="AB708" s="18">
        <f t="shared" si="1037"/>
        <v>4310545.3</v>
      </c>
      <c r="AC708" s="18">
        <f t="shared" si="1038"/>
        <v>4735291.7</v>
      </c>
      <c r="AD708" s="18">
        <f t="shared" si="1039"/>
        <v>4776144.0999999996</v>
      </c>
      <c r="AE708" s="18">
        <f t="shared" si="1128"/>
        <v>0</v>
      </c>
      <c r="AF708" s="31"/>
      <c r="AG708" s="22"/>
      <c r="AH708" s="2"/>
    </row>
    <row r="709" spans="1:34" ht="94.5" x14ac:dyDescent="0.25">
      <c r="A709" s="36" t="s">
        <v>186</v>
      </c>
      <c r="B709" s="32">
        <v>100</v>
      </c>
      <c r="C709" s="36"/>
      <c r="D709" s="36"/>
      <c r="E709" s="14" t="s">
        <v>577</v>
      </c>
      <c r="F709" s="18">
        <f t="shared" ref="F709:K710" si="1130">F710</f>
        <v>260.39999999999998</v>
      </c>
      <c r="G709" s="18">
        <f t="shared" si="1130"/>
        <v>260.39999999999998</v>
      </c>
      <c r="H709" s="18">
        <f t="shared" si="1130"/>
        <v>260.39999999999998</v>
      </c>
      <c r="I709" s="18">
        <f t="shared" si="1130"/>
        <v>0</v>
      </c>
      <c r="J709" s="18">
        <f t="shared" si="1130"/>
        <v>0</v>
      </c>
      <c r="K709" s="18">
        <f t="shared" si="1130"/>
        <v>0</v>
      </c>
      <c r="L709" s="18">
        <f t="shared" si="1081"/>
        <v>260.39999999999998</v>
      </c>
      <c r="M709" s="18">
        <f t="shared" si="1082"/>
        <v>260.39999999999998</v>
      </c>
      <c r="N709" s="18">
        <f t="shared" si="1083"/>
        <v>260.39999999999998</v>
      </c>
      <c r="O709" s="18">
        <f t="shared" ref="O709:Q710" si="1131">O710</f>
        <v>0</v>
      </c>
      <c r="P709" s="18">
        <f t="shared" si="1131"/>
        <v>0</v>
      </c>
      <c r="Q709" s="18">
        <f t="shared" si="1131"/>
        <v>0</v>
      </c>
      <c r="R709" s="18">
        <f t="shared" si="1049"/>
        <v>260.39999999999998</v>
      </c>
      <c r="S709" s="18">
        <f t="shared" si="1050"/>
        <v>260.39999999999998</v>
      </c>
      <c r="T709" s="18">
        <f t="shared" si="1051"/>
        <v>260.39999999999998</v>
      </c>
      <c r="U709" s="18">
        <f t="shared" ref="U709:AE710" si="1132">U710</f>
        <v>0</v>
      </c>
      <c r="V709" s="18">
        <f t="shared" si="1052"/>
        <v>260.39999999999998</v>
      </c>
      <c r="W709" s="18">
        <f t="shared" si="1053"/>
        <v>260.39999999999998</v>
      </c>
      <c r="X709" s="18">
        <f t="shared" si="1054"/>
        <v>260.39999999999998</v>
      </c>
      <c r="Y709" s="18">
        <f t="shared" si="1132"/>
        <v>0</v>
      </c>
      <c r="Z709" s="18">
        <f t="shared" si="1132"/>
        <v>0</v>
      </c>
      <c r="AA709" s="18">
        <f t="shared" si="1132"/>
        <v>0</v>
      </c>
      <c r="AB709" s="18">
        <f t="shared" si="1037"/>
        <v>260.39999999999998</v>
      </c>
      <c r="AC709" s="18">
        <f t="shared" si="1038"/>
        <v>260.39999999999998</v>
      </c>
      <c r="AD709" s="18">
        <f t="shared" si="1039"/>
        <v>260.39999999999998</v>
      </c>
      <c r="AE709" s="18">
        <f t="shared" si="1132"/>
        <v>0</v>
      </c>
      <c r="AF709" s="31"/>
      <c r="AG709" s="22"/>
      <c r="AH709" s="2"/>
    </row>
    <row r="710" spans="1:34" ht="31.5" x14ac:dyDescent="0.25">
      <c r="A710" s="36" t="s">
        <v>186</v>
      </c>
      <c r="B710" s="32">
        <v>120</v>
      </c>
      <c r="C710" s="36"/>
      <c r="D710" s="36"/>
      <c r="E710" s="14" t="s">
        <v>585</v>
      </c>
      <c r="F710" s="18">
        <f t="shared" si="1130"/>
        <v>260.39999999999998</v>
      </c>
      <c r="G710" s="18">
        <f t="shared" si="1130"/>
        <v>260.39999999999998</v>
      </c>
      <c r="H710" s="18">
        <f t="shared" si="1130"/>
        <v>260.39999999999998</v>
      </c>
      <c r="I710" s="18">
        <f t="shared" si="1130"/>
        <v>0</v>
      </c>
      <c r="J710" s="18">
        <f t="shared" si="1130"/>
        <v>0</v>
      </c>
      <c r="K710" s="18">
        <f t="shared" si="1130"/>
        <v>0</v>
      </c>
      <c r="L710" s="18">
        <f t="shared" si="1081"/>
        <v>260.39999999999998</v>
      </c>
      <c r="M710" s="18">
        <f t="shared" si="1082"/>
        <v>260.39999999999998</v>
      </c>
      <c r="N710" s="18">
        <f t="shared" si="1083"/>
        <v>260.39999999999998</v>
      </c>
      <c r="O710" s="18">
        <f t="shared" si="1131"/>
        <v>0</v>
      </c>
      <c r="P710" s="18">
        <f t="shared" si="1131"/>
        <v>0</v>
      </c>
      <c r="Q710" s="18">
        <f t="shared" si="1131"/>
        <v>0</v>
      </c>
      <c r="R710" s="18">
        <f t="shared" si="1049"/>
        <v>260.39999999999998</v>
      </c>
      <c r="S710" s="18">
        <f t="shared" si="1050"/>
        <v>260.39999999999998</v>
      </c>
      <c r="T710" s="18">
        <f t="shared" si="1051"/>
        <v>260.39999999999998</v>
      </c>
      <c r="U710" s="18">
        <f t="shared" si="1132"/>
        <v>0</v>
      </c>
      <c r="V710" s="18">
        <f t="shared" si="1052"/>
        <v>260.39999999999998</v>
      </c>
      <c r="W710" s="18">
        <f t="shared" si="1053"/>
        <v>260.39999999999998</v>
      </c>
      <c r="X710" s="18">
        <f t="shared" si="1054"/>
        <v>260.39999999999998</v>
      </c>
      <c r="Y710" s="18">
        <f t="shared" si="1132"/>
        <v>0</v>
      </c>
      <c r="Z710" s="18">
        <f t="shared" si="1132"/>
        <v>0</v>
      </c>
      <c r="AA710" s="18">
        <f t="shared" si="1132"/>
        <v>0</v>
      </c>
      <c r="AB710" s="18">
        <f t="shared" si="1037"/>
        <v>260.39999999999998</v>
      </c>
      <c r="AC710" s="18">
        <f t="shared" si="1038"/>
        <v>260.39999999999998</v>
      </c>
      <c r="AD710" s="18">
        <f t="shared" si="1039"/>
        <v>260.39999999999998</v>
      </c>
      <c r="AE710" s="18">
        <f t="shared" si="1132"/>
        <v>0</v>
      </c>
      <c r="AF710" s="31"/>
      <c r="AG710" s="22"/>
      <c r="AH710" s="2"/>
    </row>
    <row r="711" spans="1:34" x14ac:dyDescent="0.25">
      <c r="A711" s="36" t="s">
        <v>186</v>
      </c>
      <c r="B711" s="32">
        <v>120</v>
      </c>
      <c r="C711" s="36" t="s">
        <v>28</v>
      </c>
      <c r="D711" s="36" t="s">
        <v>30</v>
      </c>
      <c r="E711" s="14" t="s">
        <v>562</v>
      </c>
      <c r="F711" s="18">
        <v>260.39999999999998</v>
      </c>
      <c r="G711" s="18">
        <v>260.39999999999998</v>
      </c>
      <c r="H711" s="18">
        <v>260.39999999999998</v>
      </c>
      <c r="I711" s="18"/>
      <c r="J711" s="18"/>
      <c r="K711" s="18"/>
      <c r="L711" s="18">
        <f t="shared" si="1081"/>
        <v>260.39999999999998</v>
      </c>
      <c r="M711" s="18">
        <f t="shared" si="1082"/>
        <v>260.39999999999998</v>
      </c>
      <c r="N711" s="18">
        <f t="shared" si="1083"/>
        <v>260.39999999999998</v>
      </c>
      <c r="O711" s="18"/>
      <c r="P711" s="18"/>
      <c r="Q711" s="18"/>
      <c r="R711" s="18">
        <f t="shared" si="1049"/>
        <v>260.39999999999998</v>
      </c>
      <c r="S711" s="18">
        <f t="shared" si="1050"/>
        <v>260.39999999999998</v>
      </c>
      <c r="T711" s="18">
        <f t="shared" si="1051"/>
        <v>260.39999999999998</v>
      </c>
      <c r="U711" s="18"/>
      <c r="V711" s="18">
        <f t="shared" si="1052"/>
        <v>260.39999999999998</v>
      </c>
      <c r="W711" s="18">
        <f t="shared" si="1053"/>
        <v>260.39999999999998</v>
      </c>
      <c r="X711" s="18">
        <f t="shared" si="1054"/>
        <v>260.39999999999998</v>
      </c>
      <c r="Y711" s="18"/>
      <c r="Z711" s="18"/>
      <c r="AA711" s="18"/>
      <c r="AB711" s="18">
        <f t="shared" si="1037"/>
        <v>260.39999999999998</v>
      </c>
      <c r="AC711" s="18">
        <f t="shared" si="1038"/>
        <v>260.39999999999998</v>
      </c>
      <c r="AD711" s="18">
        <f t="shared" si="1039"/>
        <v>260.39999999999998</v>
      </c>
      <c r="AE711" s="18"/>
      <c r="AF711" s="31"/>
      <c r="AG711" s="22"/>
      <c r="AH711" s="2"/>
    </row>
    <row r="712" spans="1:34" ht="47.25" x14ac:dyDescent="0.25">
      <c r="A712" s="36" t="s">
        <v>186</v>
      </c>
      <c r="B712" s="32">
        <v>600</v>
      </c>
      <c r="C712" s="36"/>
      <c r="D712" s="36"/>
      <c r="E712" s="14" t="s">
        <v>581</v>
      </c>
      <c r="F712" s="18">
        <f t="shared" ref="F712:K712" si="1133">F713+F716+F719</f>
        <v>4310284.8999999994</v>
      </c>
      <c r="G712" s="18">
        <f t="shared" si="1133"/>
        <v>4735031.3</v>
      </c>
      <c r="H712" s="18">
        <f t="shared" si="1133"/>
        <v>4775883.6999999993</v>
      </c>
      <c r="I712" s="18">
        <f t="shared" si="1133"/>
        <v>0</v>
      </c>
      <c r="J712" s="18">
        <f t="shared" si="1133"/>
        <v>0</v>
      </c>
      <c r="K712" s="18">
        <f t="shared" si="1133"/>
        <v>0</v>
      </c>
      <c r="L712" s="18">
        <f t="shared" si="1081"/>
        <v>4310284.8999999994</v>
      </c>
      <c r="M712" s="18">
        <f t="shared" si="1082"/>
        <v>4735031.3</v>
      </c>
      <c r="N712" s="18">
        <f t="shared" si="1083"/>
        <v>4775883.6999999993</v>
      </c>
      <c r="O712" s="18">
        <f t="shared" ref="O712:Q712" si="1134">O713+O716+O719</f>
        <v>0</v>
      </c>
      <c r="P712" s="18">
        <f t="shared" si="1134"/>
        <v>0</v>
      </c>
      <c r="Q712" s="18">
        <f t="shared" si="1134"/>
        <v>0</v>
      </c>
      <c r="R712" s="18">
        <f t="shared" si="1049"/>
        <v>4310284.8999999994</v>
      </c>
      <c r="S712" s="18">
        <f t="shared" si="1050"/>
        <v>4735031.3</v>
      </c>
      <c r="T712" s="18">
        <f t="shared" si="1051"/>
        <v>4775883.6999999993</v>
      </c>
      <c r="U712" s="18">
        <f t="shared" ref="U712:AE712" si="1135">U713+U716+U719</f>
        <v>0</v>
      </c>
      <c r="V712" s="18">
        <f t="shared" si="1052"/>
        <v>4310284.8999999994</v>
      </c>
      <c r="W712" s="18">
        <f t="shared" si="1053"/>
        <v>4735031.3</v>
      </c>
      <c r="X712" s="18">
        <f t="shared" si="1054"/>
        <v>4775883.6999999993</v>
      </c>
      <c r="Y712" s="18">
        <f t="shared" ref="Y712:AA712" si="1136">Y713+Y716+Y719</f>
        <v>0</v>
      </c>
      <c r="Z712" s="18">
        <f t="shared" si="1136"/>
        <v>0</v>
      </c>
      <c r="AA712" s="18">
        <f t="shared" si="1136"/>
        <v>0</v>
      </c>
      <c r="AB712" s="18">
        <f t="shared" si="1037"/>
        <v>4310284.8999999994</v>
      </c>
      <c r="AC712" s="18">
        <f t="shared" si="1038"/>
        <v>4735031.3</v>
      </c>
      <c r="AD712" s="18">
        <f t="shared" si="1039"/>
        <v>4775883.6999999993</v>
      </c>
      <c r="AE712" s="18">
        <f t="shared" si="1135"/>
        <v>0</v>
      </c>
      <c r="AF712" s="31"/>
      <c r="AG712" s="22"/>
      <c r="AH712" s="2"/>
    </row>
    <row r="713" spans="1:34" x14ac:dyDescent="0.25">
      <c r="A713" s="36" t="s">
        <v>186</v>
      </c>
      <c r="B713" s="32">
        <v>610</v>
      </c>
      <c r="C713" s="36"/>
      <c r="D713" s="36"/>
      <c r="E713" s="14" t="s">
        <v>595</v>
      </c>
      <c r="F713" s="18">
        <f t="shared" ref="F713:K713" si="1137">F714+F715</f>
        <v>271557.7</v>
      </c>
      <c r="G713" s="18">
        <f t="shared" si="1137"/>
        <v>291194.3</v>
      </c>
      <c r="H713" s="18">
        <f t="shared" si="1137"/>
        <v>293607.59999999998</v>
      </c>
      <c r="I713" s="18">
        <f t="shared" si="1137"/>
        <v>0</v>
      </c>
      <c r="J713" s="18">
        <f t="shared" si="1137"/>
        <v>0</v>
      </c>
      <c r="K713" s="18">
        <f t="shared" si="1137"/>
        <v>0</v>
      </c>
      <c r="L713" s="18">
        <f t="shared" si="1081"/>
        <v>271557.7</v>
      </c>
      <c r="M713" s="18">
        <f t="shared" si="1082"/>
        <v>291194.3</v>
      </c>
      <c r="N713" s="18">
        <f t="shared" si="1083"/>
        <v>293607.59999999998</v>
      </c>
      <c r="O713" s="18">
        <f t="shared" ref="O713:Q713" si="1138">O714+O715</f>
        <v>0</v>
      </c>
      <c r="P713" s="18">
        <f t="shared" si="1138"/>
        <v>0</v>
      </c>
      <c r="Q713" s="18">
        <f t="shared" si="1138"/>
        <v>0</v>
      </c>
      <c r="R713" s="18">
        <f t="shared" si="1049"/>
        <v>271557.7</v>
      </c>
      <c r="S713" s="18">
        <f t="shared" si="1050"/>
        <v>291194.3</v>
      </c>
      <c r="T713" s="18">
        <f t="shared" si="1051"/>
        <v>293607.59999999998</v>
      </c>
      <c r="U713" s="18">
        <f t="shared" ref="U713:AE713" si="1139">U714+U715</f>
        <v>0</v>
      </c>
      <c r="V713" s="18">
        <f t="shared" si="1052"/>
        <v>271557.7</v>
      </c>
      <c r="W713" s="18">
        <f t="shared" si="1053"/>
        <v>291194.3</v>
      </c>
      <c r="X713" s="18">
        <f t="shared" si="1054"/>
        <v>293607.59999999998</v>
      </c>
      <c r="Y713" s="18">
        <f t="shared" ref="Y713:AA713" si="1140">Y714+Y715</f>
        <v>0</v>
      </c>
      <c r="Z713" s="18">
        <f t="shared" si="1140"/>
        <v>0</v>
      </c>
      <c r="AA713" s="18">
        <f t="shared" si="1140"/>
        <v>0</v>
      </c>
      <c r="AB713" s="18">
        <f t="shared" si="1037"/>
        <v>271557.7</v>
      </c>
      <c r="AC713" s="18">
        <f t="shared" si="1038"/>
        <v>291194.3</v>
      </c>
      <c r="AD713" s="18">
        <f t="shared" si="1039"/>
        <v>293607.59999999998</v>
      </c>
      <c r="AE713" s="18">
        <f t="shared" si="1139"/>
        <v>0</v>
      </c>
      <c r="AF713" s="31"/>
      <c r="AG713" s="22"/>
      <c r="AH713" s="2"/>
    </row>
    <row r="714" spans="1:34" x14ac:dyDescent="0.25">
      <c r="A714" s="36" t="s">
        <v>186</v>
      </c>
      <c r="B714" s="32">
        <v>610</v>
      </c>
      <c r="C714" s="36" t="s">
        <v>28</v>
      </c>
      <c r="D714" s="36" t="s">
        <v>112</v>
      </c>
      <c r="E714" s="14" t="s">
        <v>558</v>
      </c>
      <c r="F714" s="18">
        <v>267217.2</v>
      </c>
      <c r="G714" s="18">
        <v>286523.5</v>
      </c>
      <c r="H714" s="18">
        <v>288625.5</v>
      </c>
      <c r="I714" s="18"/>
      <c r="J714" s="18"/>
      <c r="K714" s="18"/>
      <c r="L714" s="18">
        <f t="shared" si="1081"/>
        <v>267217.2</v>
      </c>
      <c r="M714" s="18">
        <f t="shared" si="1082"/>
        <v>286523.5</v>
      </c>
      <c r="N714" s="18">
        <f t="shared" si="1083"/>
        <v>288625.5</v>
      </c>
      <c r="O714" s="18"/>
      <c r="P714" s="18"/>
      <c r="Q714" s="18"/>
      <c r="R714" s="18">
        <f t="shared" si="1049"/>
        <v>267217.2</v>
      </c>
      <c r="S714" s="18">
        <f t="shared" si="1050"/>
        <v>286523.5</v>
      </c>
      <c r="T714" s="18">
        <f t="shared" si="1051"/>
        <v>288625.5</v>
      </c>
      <c r="U714" s="18"/>
      <c r="V714" s="18">
        <f t="shared" si="1052"/>
        <v>267217.2</v>
      </c>
      <c r="W714" s="18">
        <f t="shared" si="1053"/>
        <v>286523.5</v>
      </c>
      <c r="X714" s="18">
        <f t="shared" si="1054"/>
        <v>288625.5</v>
      </c>
      <c r="Y714" s="18"/>
      <c r="Z714" s="18"/>
      <c r="AA714" s="18"/>
      <c r="AB714" s="18">
        <f t="shared" si="1037"/>
        <v>267217.2</v>
      </c>
      <c r="AC714" s="18">
        <f t="shared" si="1038"/>
        <v>286523.5</v>
      </c>
      <c r="AD714" s="18">
        <f t="shared" si="1039"/>
        <v>288625.5</v>
      </c>
      <c r="AE714" s="18"/>
      <c r="AF714" s="31"/>
      <c r="AG714" s="22"/>
      <c r="AH714" s="2"/>
    </row>
    <row r="715" spans="1:34" x14ac:dyDescent="0.25">
      <c r="A715" s="36" t="s">
        <v>186</v>
      </c>
      <c r="B715" s="32">
        <v>610</v>
      </c>
      <c r="C715" s="36" t="s">
        <v>61</v>
      </c>
      <c r="D715" s="36" t="s">
        <v>20</v>
      </c>
      <c r="E715" s="14" t="s">
        <v>567</v>
      </c>
      <c r="F715" s="18">
        <v>4340.5</v>
      </c>
      <c r="G715" s="18">
        <v>4670.8</v>
      </c>
      <c r="H715" s="18">
        <v>4982.1000000000004</v>
      </c>
      <c r="I715" s="18"/>
      <c r="J715" s="18"/>
      <c r="K715" s="18"/>
      <c r="L715" s="18">
        <f t="shared" si="1081"/>
        <v>4340.5</v>
      </c>
      <c r="M715" s="18">
        <f t="shared" si="1082"/>
        <v>4670.8</v>
      </c>
      <c r="N715" s="18">
        <f t="shared" si="1083"/>
        <v>4982.1000000000004</v>
      </c>
      <c r="O715" s="18"/>
      <c r="P715" s="18"/>
      <c r="Q715" s="18"/>
      <c r="R715" s="18">
        <f t="shared" si="1049"/>
        <v>4340.5</v>
      </c>
      <c r="S715" s="18">
        <f t="shared" si="1050"/>
        <v>4670.8</v>
      </c>
      <c r="T715" s="18">
        <f t="shared" si="1051"/>
        <v>4982.1000000000004</v>
      </c>
      <c r="U715" s="18"/>
      <c r="V715" s="18">
        <f t="shared" si="1052"/>
        <v>4340.5</v>
      </c>
      <c r="W715" s="18">
        <f t="shared" si="1053"/>
        <v>4670.8</v>
      </c>
      <c r="X715" s="18">
        <f t="shared" si="1054"/>
        <v>4982.1000000000004</v>
      </c>
      <c r="Y715" s="18"/>
      <c r="Z715" s="18"/>
      <c r="AA715" s="18"/>
      <c r="AB715" s="18">
        <f t="shared" si="1037"/>
        <v>4340.5</v>
      </c>
      <c r="AC715" s="18">
        <f t="shared" si="1038"/>
        <v>4670.8</v>
      </c>
      <c r="AD715" s="18">
        <f t="shared" si="1039"/>
        <v>4982.1000000000004</v>
      </c>
      <c r="AE715" s="18"/>
      <c r="AF715" s="31"/>
      <c r="AG715" s="22"/>
      <c r="AH715" s="2"/>
    </row>
    <row r="716" spans="1:34" x14ac:dyDescent="0.25">
      <c r="A716" s="36" t="s">
        <v>186</v>
      </c>
      <c r="B716" s="32">
        <v>620</v>
      </c>
      <c r="C716" s="36"/>
      <c r="D716" s="36"/>
      <c r="E716" s="14" t="s">
        <v>596</v>
      </c>
      <c r="F716" s="18">
        <f t="shared" ref="F716:K716" si="1141">F717+F718</f>
        <v>4038363.1999999997</v>
      </c>
      <c r="G716" s="18">
        <f t="shared" si="1141"/>
        <v>4443473</v>
      </c>
      <c r="H716" s="18">
        <f t="shared" si="1141"/>
        <v>4481912.0999999996</v>
      </c>
      <c r="I716" s="18">
        <f t="shared" si="1141"/>
        <v>0</v>
      </c>
      <c r="J716" s="18">
        <f t="shared" si="1141"/>
        <v>0</v>
      </c>
      <c r="K716" s="18">
        <f t="shared" si="1141"/>
        <v>0</v>
      </c>
      <c r="L716" s="18">
        <f t="shared" si="1081"/>
        <v>4038363.1999999997</v>
      </c>
      <c r="M716" s="18">
        <f t="shared" si="1082"/>
        <v>4443473</v>
      </c>
      <c r="N716" s="18">
        <f t="shared" si="1083"/>
        <v>4481912.0999999996</v>
      </c>
      <c r="O716" s="18">
        <f t="shared" ref="O716:Q716" si="1142">O717+O718</f>
        <v>0</v>
      </c>
      <c r="P716" s="18">
        <f t="shared" si="1142"/>
        <v>0</v>
      </c>
      <c r="Q716" s="18">
        <f t="shared" si="1142"/>
        <v>0</v>
      </c>
      <c r="R716" s="18">
        <f t="shared" si="1049"/>
        <v>4038363.1999999997</v>
      </c>
      <c r="S716" s="18">
        <f t="shared" si="1050"/>
        <v>4443473</v>
      </c>
      <c r="T716" s="18">
        <f t="shared" si="1051"/>
        <v>4481912.0999999996</v>
      </c>
      <c r="U716" s="18">
        <f t="shared" ref="U716:AE716" si="1143">U717+U718</f>
        <v>0</v>
      </c>
      <c r="V716" s="18">
        <f t="shared" si="1052"/>
        <v>4038363.1999999997</v>
      </c>
      <c r="W716" s="18">
        <f t="shared" si="1053"/>
        <v>4443473</v>
      </c>
      <c r="X716" s="18">
        <f t="shared" si="1054"/>
        <v>4481912.0999999996</v>
      </c>
      <c r="Y716" s="18">
        <f t="shared" ref="Y716:AA716" si="1144">Y717+Y718</f>
        <v>0</v>
      </c>
      <c r="Z716" s="18">
        <f t="shared" si="1144"/>
        <v>0</v>
      </c>
      <c r="AA716" s="18">
        <f t="shared" si="1144"/>
        <v>0</v>
      </c>
      <c r="AB716" s="18">
        <f t="shared" si="1037"/>
        <v>4038363.1999999997</v>
      </c>
      <c r="AC716" s="18">
        <f t="shared" si="1038"/>
        <v>4443473</v>
      </c>
      <c r="AD716" s="18">
        <f t="shared" si="1039"/>
        <v>4481912.0999999996</v>
      </c>
      <c r="AE716" s="18">
        <f t="shared" si="1143"/>
        <v>0</v>
      </c>
      <c r="AF716" s="31"/>
      <c r="AG716" s="22"/>
      <c r="AH716" s="2"/>
    </row>
    <row r="717" spans="1:34" x14ac:dyDescent="0.25">
      <c r="A717" s="36" t="s">
        <v>186</v>
      </c>
      <c r="B717" s="32">
        <v>620</v>
      </c>
      <c r="C717" s="36" t="s">
        <v>28</v>
      </c>
      <c r="D717" s="36" t="s">
        <v>112</v>
      </c>
      <c r="E717" s="14" t="s">
        <v>558</v>
      </c>
      <c r="F717" s="18">
        <v>3873489.6999999997</v>
      </c>
      <c r="G717" s="18">
        <v>4273738.7</v>
      </c>
      <c r="H717" s="18">
        <v>4308604.5999999996</v>
      </c>
      <c r="I717" s="18"/>
      <c r="J717" s="18"/>
      <c r="K717" s="18"/>
      <c r="L717" s="18">
        <f t="shared" si="1081"/>
        <v>3873489.6999999997</v>
      </c>
      <c r="M717" s="18">
        <f t="shared" si="1082"/>
        <v>4273738.7</v>
      </c>
      <c r="N717" s="18">
        <f t="shared" si="1083"/>
        <v>4308604.5999999996</v>
      </c>
      <c r="O717" s="18"/>
      <c r="P717" s="18"/>
      <c r="Q717" s="18"/>
      <c r="R717" s="18">
        <f t="shared" si="1049"/>
        <v>3873489.6999999997</v>
      </c>
      <c r="S717" s="18">
        <f t="shared" si="1050"/>
        <v>4273738.7</v>
      </c>
      <c r="T717" s="18">
        <f t="shared" si="1051"/>
        <v>4308604.5999999996</v>
      </c>
      <c r="U717" s="18"/>
      <c r="V717" s="18">
        <f t="shared" si="1052"/>
        <v>3873489.6999999997</v>
      </c>
      <c r="W717" s="18">
        <f t="shared" si="1053"/>
        <v>4273738.7</v>
      </c>
      <c r="X717" s="18">
        <f t="shared" si="1054"/>
        <v>4308604.5999999996</v>
      </c>
      <c r="Y717" s="18"/>
      <c r="Z717" s="18"/>
      <c r="AA717" s="18"/>
      <c r="AB717" s="18">
        <f t="shared" si="1037"/>
        <v>3873489.6999999997</v>
      </c>
      <c r="AC717" s="18">
        <f t="shared" si="1038"/>
        <v>4273738.7</v>
      </c>
      <c r="AD717" s="18">
        <f t="shared" si="1039"/>
        <v>4308604.5999999996</v>
      </c>
      <c r="AE717" s="18"/>
      <c r="AF717" s="31"/>
      <c r="AG717" s="22"/>
      <c r="AH717" s="2"/>
    </row>
    <row r="718" spans="1:34" x14ac:dyDescent="0.25">
      <c r="A718" s="36" t="s">
        <v>186</v>
      </c>
      <c r="B718" s="32">
        <v>620</v>
      </c>
      <c r="C718" s="36" t="s">
        <v>61</v>
      </c>
      <c r="D718" s="36" t="s">
        <v>20</v>
      </c>
      <c r="E718" s="14" t="s">
        <v>567</v>
      </c>
      <c r="F718" s="18">
        <v>164873.5</v>
      </c>
      <c r="G718" s="18">
        <v>169734.3</v>
      </c>
      <c r="H718" s="18">
        <v>173307.5</v>
      </c>
      <c r="I718" s="18"/>
      <c r="J718" s="18"/>
      <c r="K718" s="18"/>
      <c r="L718" s="18">
        <f t="shared" si="1081"/>
        <v>164873.5</v>
      </c>
      <c r="M718" s="18">
        <f t="shared" si="1082"/>
        <v>169734.3</v>
      </c>
      <c r="N718" s="18">
        <f t="shared" si="1083"/>
        <v>173307.5</v>
      </c>
      <c r="O718" s="18"/>
      <c r="P718" s="18"/>
      <c r="Q718" s="18"/>
      <c r="R718" s="18">
        <f t="shared" si="1049"/>
        <v>164873.5</v>
      </c>
      <c r="S718" s="18">
        <f t="shared" si="1050"/>
        <v>169734.3</v>
      </c>
      <c r="T718" s="18">
        <f t="shared" si="1051"/>
        <v>173307.5</v>
      </c>
      <c r="U718" s="18"/>
      <c r="V718" s="18">
        <f t="shared" si="1052"/>
        <v>164873.5</v>
      </c>
      <c r="W718" s="18">
        <f t="shared" si="1053"/>
        <v>169734.3</v>
      </c>
      <c r="X718" s="18">
        <f t="shared" si="1054"/>
        <v>173307.5</v>
      </c>
      <c r="Y718" s="18"/>
      <c r="Z718" s="18"/>
      <c r="AA718" s="18"/>
      <c r="AB718" s="18">
        <f t="shared" si="1037"/>
        <v>164873.5</v>
      </c>
      <c r="AC718" s="18">
        <f t="shared" si="1038"/>
        <v>169734.3</v>
      </c>
      <c r="AD718" s="18">
        <f t="shared" si="1039"/>
        <v>173307.5</v>
      </c>
      <c r="AE718" s="18"/>
      <c r="AF718" s="31"/>
      <c r="AG718" s="22"/>
      <c r="AH718" s="2"/>
    </row>
    <row r="719" spans="1:34" ht="47.25" x14ac:dyDescent="0.25">
      <c r="A719" s="36" t="s">
        <v>186</v>
      </c>
      <c r="B719" s="32">
        <v>630</v>
      </c>
      <c r="C719" s="36"/>
      <c r="D719" s="36"/>
      <c r="E719" s="14" t="s">
        <v>597</v>
      </c>
      <c r="F719" s="18">
        <f t="shared" ref="F719:K719" si="1145">F720</f>
        <v>364</v>
      </c>
      <c r="G719" s="18">
        <f t="shared" si="1145"/>
        <v>364</v>
      </c>
      <c r="H719" s="18">
        <f t="shared" si="1145"/>
        <v>364</v>
      </c>
      <c r="I719" s="18">
        <f t="shared" si="1145"/>
        <v>0</v>
      </c>
      <c r="J719" s="18">
        <f t="shared" si="1145"/>
        <v>0</v>
      </c>
      <c r="K719" s="18">
        <f t="shared" si="1145"/>
        <v>0</v>
      </c>
      <c r="L719" s="18">
        <f t="shared" si="1081"/>
        <v>364</v>
      </c>
      <c r="M719" s="18">
        <f t="shared" si="1082"/>
        <v>364</v>
      </c>
      <c r="N719" s="18">
        <f t="shared" si="1083"/>
        <v>364</v>
      </c>
      <c r="O719" s="18">
        <f t="shared" ref="O719:Q719" si="1146">O720</f>
        <v>0</v>
      </c>
      <c r="P719" s="18">
        <f t="shared" si="1146"/>
        <v>0</v>
      </c>
      <c r="Q719" s="18">
        <f t="shared" si="1146"/>
        <v>0</v>
      </c>
      <c r="R719" s="18">
        <f t="shared" si="1049"/>
        <v>364</v>
      </c>
      <c r="S719" s="18">
        <f t="shared" si="1050"/>
        <v>364</v>
      </c>
      <c r="T719" s="18">
        <f t="shared" si="1051"/>
        <v>364</v>
      </c>
      <c r="U719" s="18">
        <f t="shared" ref="U719:AE719" si="1147">U720</f>
        <v>0</v>
      </c>
      <c r="V719" s="18">
        <f t="shared" si="1052"/>
        <v>364</v>
      </c>
      <c r="W719" s="18">
        <f t="shared" si="1053"/>
        <v>364</v>
      </c>
      <c r="X719" s="18">
        <f t="shared" si="1054"/>
        <v>364</v>
      </c>
      <c r="Y719" s="18">
        <f t="shared" si="1147"/>
        <v>0</v>
      </c>
      <c r="Z719" s="18">
        <f t="shared" si="1147"/>
        <v>0</v>
      </c>
      <c r="AA719" s="18">
        <f t="shared" si="1147"/>
        <v>0</v>
      </c>
      <c r="AB719" s="18">
        <f t="shared" si="1037"/>
        <v>364</v>
      </c>
      <c r="AC719" s="18">
        <f t="shared" si="1038"/>
        <v>364</v>
      </c>
      <c r="AD719" s="18">
        <f t="shared" si="1039"/>
        <v>364</v>
      </c>
      <c r="AE719" s="18">
        <f t="shared" si="1147"/>
        <v>0</v>
      </c>
      <c r="AF719" s="31"/>
      <c r="AG719" s="22"/>
      <c r="AH719" s="2"/>
    </row>
    <row r="720" spans="1:34" x14ac:dyDescent="0.25">
      <c r="A720" s="36" t="s">
        <v>186</v>
      </c>
      <c r="B720" s="32">
        <v>630</v>
      </c>
      <c r="C720" s="36" t="s">
        <v>61</v>
      </c>
      <c r="D720" s="36" t="s">
        <v>20</v>
      </c>
      <c r="E720" s="14" t="s">
        <v>567</v>
      </c>
      <c r="F720" s="18">
        <v>364</v>
      </c>
      <c r="G720" s="18">
        <v>364</v>
      </c>
      <c r="H720" s="18">
        <v>364</v>
      </c>
      <c r="I720" s="18"/>
      <c r="J720" s="18"/>
      <c r="K720" s="18"/>
      <c r="L720" s="18">
        <f t="shared" si="1081"/>
        <v>364</v>
      </c>
      <c r="M720" s="18">
        <f t="shared" si="1082"/>
        <v>364</v>
      </c>
      <c r="N720" s="18">
        <f t="shared" si="1083"/>
        <v>364</v>
      </c>
      <c r="O720" s="18"/>
      <c r="P720" s="18"/>
      <c r="Q720" s="18"/>
      <c r="R720" s="18">
        <f t="shared" si="1049"/>
        <v>364</v>
      </c>
      <c r="S720" s="18">
        <f t="shared" si="1050"/>
        <v>364</v>
      </c>
      <c r="T720" s="18">
        <f t="shared" si="1051"/>
        <v>364</v>
      </c>
      <c r="U720" s="18"/>
      <c r="V720" s="18">
        <f t="shared" si="1052"/>
        <v>364</v>
      </c>
      <c r="W720" s="18">
        <f t="shared" si="1053"/>
        <v>364</v>
      </c>
      <c r="X720" s="18">
        <f t="shared" si="1054"/>
        <v>364</v>
      </c>
      <c r="Y720" s="18"/>
      <c r="Z720" s="18"/>
      <c r="AA720" s="18"/>
      <c r="AB720" s="18">
        <f t="shared" ref="AB720:AB783" si="1148">V720+Y720</f>
        <v>364</v>
      </c>
      <c r="AC720" s="18">
        <f t="shared" ref="AC720:AC783" si="1149">W720+Z720</f>
        <v>364</v>
      </c>
      <c r="AD720" s="18">
        <f t="shared" ref="AD720:AD783" si="1150">X720+AA720</f>
        <v>364</v>
      </c>
      <c r="AE720" s="18"/>
      <c r="AF720" s="31"/>
      <c r="AG720" s="22"/>
      <c r="AH720" s="2"/>
    </row>
    <row r="721" spans="1:34" ht="126" x14ac:dyDescent="0.25">
      <c r="A721" s="36" t="s">
        <v>187</v>
      </c>
      <c r="B721" s="32"/>
      <c r="C721" s="36"/>
      <c r="D721" s="36"/>
      <c r="E721" s="14" t="s">
        <v>699</v>
      </c>
      <c r="F721" s="18">
        <f t="shared" ref="F721:K721" si="1151">F722+F725</f>
        <v>395</v>
      </c>
      <c r="G721" s="18">
        <f t="shared" si="1151"/>
        <v>395</v>
      </c>
      <c r="H721" s="18">
        <f t="shared" si="1151"/>
        <v>395</v>
      </c>
      <c r="I721" s="18">
        <f t="shared" si="1151"/>
        <v>0</v>
      </c>
      <c r="J721" s="18">
        <f t="shared" si="1151"/>
        <v>0</v>
      </c>
      <c r="K721" s="18">
        <f t="shared" si="1151"/>
        <v>0</v>
      </c>
      <c r="L721" s="18">
        <f t="shared" si="1081"/>
        <v>395</v>
      </c>
      <c r="M721" s="18">
        <f t="shared" si="1082"/>
        <v>395</v>
      </c>
      <c r="N721" s="18">
        <f t="shared" si="1083"/>
        <v>395</v>
      </c>
      <c r="O721" s="18">
        <f t="shared" ref="O721:Q721" si="1152">O722+O725</f>
        <v>0</v>
      </c>
      <c r="P721" s="18">
        <f t="shared" si="1152"/>
        <v>0</v>
      </c>
      <c r="Q721" s="18">
        <f t="shared" si="1152"/>
        <v>0</v>
      </c>
      <c r="R721" s="18">
        <f t="shared" si="1049"/>
        <v>395</v>
      </c>
      <c r="S721" s="18">
        <f t="shared" si="1050"/>
        <v>395</v>
      </c>
      <c r="T721" s="18">
        <f t="shared" si="1051"/>
        <v>395</v>
      </c>
      <c r="U721" s="18">
        <f t="shared" ref="U721:AE721" si="1153">U722+U725</f>
        <v>0</v>
      </c>
      <c r="V721" s="18">
        <f t="shared" si="1052"/>
        <v>395</v>
      </c>
      <c r="W721" s="18">
        <f t="shared" si="1053"/>
        <v>395</v>
      </c>
      <c r="X721" s="18">
        <f t="shared" si="1054"/>
        <v>395</v>
      </c>
      <c r="Y721" s="18">
        <f t="shared" ref="Y721:AA721" si="1154">Y722+Y725</f>
        <v>0</v>
      </c>
      <c r="Z721" s="18">
        <f t="shared" si="1154"/>
        <v>0</v>
      </c>
      <c r="AA721" s="18">
        <f t="shared" si="1154"/>
        <v>0</v>
      </c>
      <c r="AB721" s="18">
        <f t="shared" si="1148"/>
        <v>395</v>
      </c>
      <c r="AC721" s="18">
        <f t="shared" si="1149"/>
        <v>395</v>
      </c>
      <c r="AD721" s="18">
        <f t="shared" si="1150"/>
        <v>395</v>
      </c>
      <c r="AE721" s="18">
        <f t="shared" si="1153"/>
        <v>0</v>
      </c>
      <c r="AF721" s="31"/>
      <c r="AG721" s="22"/>
      <c r="AH721" s="2"/>
    </row>
    <row r="722" spans="1:34" ht="31.5" x14ac:dyDescent="0.25">
      <c r="A722" s="36" t="s">
        <v>187</v>
      </c>
      <c r="B722" s="32">
        <v>300</v>
      </c>
      <c r="C722" s="36"/>
      <c r="D722" s="36"/>
      <c r="E722" s="14" t="s">
        <v>579</v>
      </c>
      <c r="F722" s="18">
        <f t="shared" ref="F722:K723" si="1155">F723</f>
        <v>101.5</v>
      </c>
      <c r="G722" s="18">
        <f t="shared" si="1155"/>
        <v>101.5</v>
      </c>
      <c r="H722" s="18">
        <f t="shared" si="1155"/>
        <v>101.5</v>
      </c>
      <c r="I722" s="18">
        <f t="shared" si="1155"/>
        <v>0</v>
      </c>
      <c r="J722" s="18">
        <f t="shared" si="1155"/>
        <v>0</v>
      </c>
      <c r="K722" s="18">
        <f t="shared" si="1155"/>
        <v>0</v>
      </c>
      <c r="L722" s="18">
        <f t="shared" si="1081"/>
        <v>101.5</v>
      </c>
      <c r="M722" s="18">
        <f t="shared" si="1082"/>
        <v>101.5</v>
      </c>
      <c r="N722" s="18">
        <f t="shared" si="1083"/>
        <v>101.5</v>
      </c>
      <c r="O722" s="18">
        <f t="shared" ref="O722:Q723" si="1156">O723</f>
        <v>0</v>
      </c>
      <c r="P722" s="18">
        <f t="shared" si="1156"/>
        <v>0</v>
      </c>
      <c r="Q722" s="18">
        <f t="shared" si="1156"/>
        <v>0</v>
      </c>
      <c r="R722" s="18">
        <f t="shared" si="1049"/>
        <v>101.5</v>
      </c>
      <c r="S722" s="18">
        <f t="shared" si="1050"/>
        <v>101.5</v>
      </c>
      <c r="T722" s="18">
        <f t="shared" si="1051"/>
        <v>101.5</v>
      </c>
      <c r="U722" s="18">
        <f t="shared" ref="U722:AE723" si="1157">U723</f>
        <v>0</v>
      </c>
      <c r="V722" s="18">
        <f t="shared" si="1052"/>
        <v>101.5</v>
      </c>
      <c r="W722" s="18">
        <f t="shared" si="1053"/>
        <v>101.5</v>
      </c>
      <c r="X722" s="18">
        <f t="shared" si="1054"/>
        <v>101.5</v>
      </c>
      <c r="Y722" s="18">
        <f t="shared" si="1157"/>
        <v>0</v>
      </c>
      <c r="Z722" s="18">
        <f t="shared" si="1157"/>
        <v>0</v>
      </c>
      <c r="AA722" s="18">
        <f t="shared" si="1157"/>
        <v>0</v>
      </c>
      <c r="AB722" s="18">
        <f t="shared" si="1148"/>
        <v>101.5</v>
      </c>
      <c r="AC722" s="18">
        <f t="shared" si="1149"/>
        <v>101.5</v>
      </c>
      <c r="AD722" s="18">
        <f t="shared" si="1150"/>
        <v>101.5</v>
      </c>
      <c r="AE722" s="18">
        <f t="shared" si="1157"/>
        <v>0</v>
      </c>
      <c r="AF722" s="31"/>
      <c r="AG722" s="22"/>
      <c r="AH722" s="2"/>
    </row>
    <row r="723" spans="1:34" ht="31.5" x14ac:dyDescent="0.25">
      <c r="A723" s="36" t="s">
        <v>187</v>
      </c>
      <c r="B723" s="32">
        <v>320</v>
      </c>
      <c r="C723" s="36"/>
      <c r="D723" s="36"/>
      <c r="E723" s="14" t="s">
        <v>588</v>
      </c>
      <c r="F723" s="18">
        <f t="shared" si="1155"/>
        <v>101.5</v>
      </c>
      <c r="G723" s="18">
        <f t="shared" si="1155"/>
        <v>101.5</v>
      </c>
      <c r="H723" s="18">
        <f t="shared" si="1155"/>
        <v>101.5</v>
      </c>
      <c r="I723" s="18">
        <f t="shared" si="1155"/>
        <v>0</v>
      </c>
      <c r="J723" s="18">
        <f t="shared" si="1155"/>
        <v>0</v>
      </c>
      <c r="K723" s="18">
        <f t="shared" si="1155"/>
        <v>0</v>
      </c>
      <c r="L723" s="18">
        <f t="shared" si="1081"/>
        <v>101.5</v>
      </c>
      <c r="M723" s="18">
        <f t="shared" si="1082"/>
        <v>101.5</v>
      </c>
      <c r="N723" s="18">
        <f t="shared" si="1083"/>
        <v>101.5</v>
      </c>
      <c r="O723" s="18">
        <f t="shared" si="1156"/>
        <v>0</v>
      </c>
      <c r="P723" s="18">
        <f t="shared" si="1156"/>
        <v>0</v>
      </c>
      <c r="Q723" s="18">
        <f t="shared" si="1156"/>
        <v>0</v>
      </c>
      <c r="R723" s="18">
        <f t="shared" si="1049"/>
        <v>101.5</v>
      </c>
      <c r="S723" s="18">
        <f t="shared" si="1050"/>
        <v>101.5</v>
      </c>
      <c r="T723" s="18">
        <f t="shared" si="1051"/>
        <v>101.5</v>
      </c>
      <c r="U723" s="18">
        <f t="shared" si="1157"/>
        <v>0</v>
      </c>
      <c r="V723" s="18">
        <f t="shared" si="1052"/>
        <v>101.5</v>
      </c>
      <c r="W723" s="18">
        <f t="shared" si="1053"/>
        <v>101.5</v>
      </c>
      <c r="X723" s="18">
        <f t="shared" si="1054"/>
        <v>101.5</v>
      </c>
      <c r="Y723" s="18">
        <f t="shared" si="1157"/>
        <v>0</v>
      </c>
      <c r="Z723" s="18">
        <f t="shared" si="1157"/>
        <v>0</v>
      </c>
      <c r="AA723" s="18">
        <f t="shared" si="1157"/>
        <v>0</v>
      </c>
      <c r="AB723" s="18">
        <f t="shared" si="1148"/>
        <v>101.5</v>
      </c>
      <c r="AC723" s="18">
        <f t="shared" si="1149"/>
        <v>101.5</v>
      </c>
      <c r="AD723" s="18">
        <f t="shared" si="1150"/>
        <v>101.5</v>
      </c>
      <c r="AE723" s="18">
        <f t="shared" si="1157"/>
        <v>0</v>
      </c>
      <c r="AF723" s="31"/>
      <c r="AG723" s="22"/>
      <c r="AH723" s="2"/>
    </row>
    <row r="724" spans="1:34" x14ac:dyDescent="0.25">
      <c r="A724" s="36" t="s">
        <v>187</v>
      </c>
      <c r="B724" s="32">
        <v>320</v>
      </c>
      <c r="C724" s="36" t="s">
        <v>61</v>
      </c>
      <c r="D724" s="36" t="s">
        <v>20</v>
      </c>
      <c r="E724" s="14" t="s">
        <v>567</v>
      </c>
      <c r="F724" s="18">
        <v>101.5</v>
      </c>
      <c r="G724" s="18">
        <v>101.5</v>
      </c>
      <c r="H724" s="18">
        <v>101.5</v>
      </c>
      <c r="I724" s="18"/>
      <c r="J724" s="18"/>
      <c r="K724" s="18"/>
      <c r="L724" s="18">
        <f t="shared" si="1081"/>
        <v>101.5</v>
      </c>
      <c r="M724" s="18">
        <f t="shared" si="1082"/>
        <v>101.5</v>
      </c>
      <c r="N724" s="18">
        <f t="shared" si="1083"/>
        <v>101.5</v>
      </c>
      <c r="O724" s="18"/>
      <c r="P724" s="18"/>
      <c r="Q724" s="18"/>
      <c r="R724" s="18">
        <f t="shared" si="1049"/>
        <v>101.5</v>
      </c>
      <c r="S724" s="18">
        <f t="shared" si="1050"/>
        <v>101.5</v>
      </c>
      <c r="T724" s="18">
        <f t="shared" si="1051"/>
        <v>101.5</v>
      </c>
      <c r="U724" s="18"/>
      <c r="V724" s="18">
        <f t="shared" si="1052"/>
        <v>101.5</v>
      </c>
      <c r="W724" s="18">
        <f t="shared" si="1053"/>
        <v>101.5</v>
      </c>
      <c r="X724" s="18">
        <f t="shared" si="1054"/>
        <v>101.5</v>
      </c>
      <c r="Y724" s="18"/>
      <c r="Z724" s="18"/>
      <c r="AA724" s="18"/>
      <c r="AB724" s="18">
        <f t="shared" si="1148"/>
        <v>101.5</v>
      </c>
      <c r="AC724" s="18">
        <f t="shared" si="1149"/>
        <v>101.5</v>
      </c>
      <c r="AD724" s="18">
        <f t="shared" si="1150"/>
        <v>101.5</v>
      </c>
      <c r="AE724" s="18"/>
      <c r="AF724" s="31"/>
      <c r="AG724" s="22"/>
      <c r="AH724" s="2"/>
    </row>
    <row r="725" spans="1:34" ht="47.25" x14ac:dyDescent="0.25">
      <c r="A725" s="36" t="s">
        <v>187</v>
      </c>
      <c r="B725" s="32">
        <v>600</v>
      </c>
      <c r="C725" s="36"/>
      <c r="D725" s="36"/>
      <c r="E725" s="14" t="s">
        <v>581</v>
      </c>
      <c r="F725" s="18">
        <f t="shared" ref="F725:K726" si="1158">F726</f>
        <v>293.5</v>
      </c>
      <c r="G725" s="18">
        <f t="shared" si="1158"/>
        <v>293.5</v>
      </c>
      <c r="H725" s="18">
        <f t="shared" si="1158"/>
        <v>293.5</v>
      </c>
      <c r="I725" s="18">
        <f t="shared" si="1158"/>
        <v>0</v>
      </c>
      <c r="J725" s="18">
        <f t="shared" si="1158"/>
        <v>0</v>
      </c>
      <c r="K725" s="18">
        <f t="shared" si="1158"/>
        <v>0</v>
      </c>
      <c r="L725" s="18">
        <f t="shared" si="1081"/>
        <v>293.5</v>
      </c>
      <c r="M725" s="18">
        <f t="shared" si="1082"/>
        <v>293.5</v>
      </c>
      <c r="N725" s="18">
        <f t="shared" si="1083"/>
        <v>293.5</v>
      </c>
      <c r="O725" s="18">
        <f t="shared" ref="O725:Q726" si="1159">O726</f>
        <v>0</v>
      </c>
      <c r="P725" s="18">
        <f t="shared" si="1159"/>
        <v>0</v>
      </c>
      <c r="Q725" s="18">
        <f t="shared" si="1159"/>
        <v>0</v>
      </c>
      <c r="R725" s="18">
        <f t="shared" ref="R725:R788" si="1160">L725+O725</f>
        <v>293.5</v>
      </c>
      <c r="S725" s="18">
        <f t="shared" ref="S725:S788" si="1161">M725+P725</f>
        <v>293.5</v>
      </c>
      <c r="T725" s="18">
        <f t="shared" ref="T725:T788" si="1162">N725+Q725</f>
        <v>293.5</v>
      </c>
      <c r="U725" s="18">
        <f t="shared" ref="U725:AE726" si="1163">U726</f>
        <v>0</v>
      </c>
      <c r="V725" s="18">
        <f t="shared" ref="V725:V788" si="1164">R725+U725</f>
        <v>293.5</v>
      </c>
      <c r="W725" s="18">
        <f t="shared" ref="W725:W788" si="1165">S725</f>
        <v>293.5</v>
      </c>
      <c r="X725" s="18">
        <f t="shared" ref="X725:X788" si="1166">T725</f>
        <v>293.5</v>
      </c>
      <c r="Y725" s="18">
        <f t="shared" si="1163"/>
        <v>0</v>
      </c>
      <c r="Z725" s="18">
        <f t="shared" si="1163"/>
        <v>0</v>
      </c>
      <c r="AA725" s="18">
        <f t="shared" si="1163"/>
        <v>0</v>
      </c>
      <c r="AB725" s="18">
        <f t="shared" si="1148"/>
        <v>293.5</v>
      </c>
      <c r="AC725" s="18">
        <f t="shared" si="1149"/>
        <v>293.5</v>
      </c>
      <c r="AD725" s="18">
        <f t="shared" si="1150"/>
        <v>293.5</v>
      </c>
      <c r="AE725" s="18">
        <f t="shared" si="1163"/>
        <v>0</v>
      </c>
      <c r="AF725" s="31"/>
      <c r="AG725" s="22"/>
      <c r="AH725" s="2"/>
    </row>
    <row r="726" spans="1:34" x14ac:dyDescent="0.25">
      <c r="A726" s="36" t="s">
        <v>187</v>
      </c>
      <c r="B726" s="32">
        <v>620</v>
      </c>
      <c r="C726" s="36"/>
      <c r="D726" s="36"/>
      <c r="E726" s="14" t="s">
        <v>596</v>
      </c>
      <c r="F726" s="18">
        <f t="shared" si="1158"/>
        <v>293.5</v>
      </c>
      <c r="G726" s="18">
        <f t="shared" si="1158"/>
        <v>293.5</v>
      </c>
      <c r="H726" s="18">
        <f t="shared" si="1158"/>
        <v>293.5</v>
      </c>
      <c r="I726" s="18">
        <f t="shared" si="1158"/>
        <v>0</v>
      </c>
      <c r="J726" s="18">
        <f t="shared" si="1158"/>
        <v>0</v>
      </c>
      <c r="K726" s="18">
        <f t="shared" si="1158"/>
        <v>0</v>
      </c>
      <c r="L726" s="18">
        <f t="shared" si="1081"/>
        <v>293.5</v>
      </c>
      <c r="M726" s="18">
        <f t="shared" si="1082"/>
        <v>293.5</v>
      </c>
      <c r="N726" s="18">
        <f t="shared" si="1083"/>
        <v>293.5</v>
      </c>
      <c r="O726" s="18">
        <f t="shared" si="1159"/>
        <v>0</v>
      </c>
      <c r="P726" s="18">
        <f t="shared" si="1159"/>
        <v>0</v>
      </c>
      <c r="Q726" s="18">
        <f t="shared" si="1159"/>
        <v>0</v>
      </c>
      <c r="R726" s="18">
        <f t="shared" si="1160"/>
        <v>293.5</v>
      </c>
      <c r="S726" s="18">
        <f t="shared" si="1161"/>
        <v>293.5</v>
      </c>
      <c r="T726" s="18">
        <f t="shared" si="1162"/>
        <v>293.5</v>
      </c>
      <c r="U726" s="18">
        <f t="shared" si="1163"/>
        <v>0</v>
      </c>
      <c r="V726" s="18">
        <f t="shared" si="1164"/>
        <v>293.5</v>
      </c>
      <c r="W726" s="18">
        <f t="shared" si="1165"/>
        <v>293.5</v>
      </c>
      <c r="X726" s="18">
        <f t="shared" si="1166"/>
        <v>293.5</v>
      </c>
      <c r="Y726" s="18">
        <f t="shared" si="1163"/>
        <v>0</v>
      </c>
      <c r="Z726" s="18">
        <f t="shared" si="1163"/>
        <v>0</v>
      </c>
      <c r="AA726" s="18">
        <f t="shared" si="1163"/>
        <v>0</v>
      </c>
      <c r="AB726" s="18">
        <f t="shared" si="1148"/>
        <v>293.5</v>
      </c>
      <c r="AC726" s="18">
        <f t="shared" si="1149"/>
        <v>293.5</v>
      </c>
      <c r="AD726" s="18">
        <f t="shared" si="1150"/>
        <v>293.5</v>
      </c>
      <c r="AE726" s="18">
        <f t="shared" si="1163"/>
        <v>0</v>
      </c>
      <c r="AF726" s="31"/>
      <c r="AG726" s="22"/>
      <c r="AH726" s="2"/>
    </row>
    <row r="727" spans="1:34" x14ac:dyDescent="0.25">
      <c r="A727" s="36" t="s">
        <v>187</v>
      </c>
      <c r="B727" s="32">
        <v>620</v>
      </c>
      <c r="C727" s="36" t="s">
        <v>61</v>
      </c>
      <c r="D727" s="36" t="s">
        <v>20</v>
      </c>
      <c r="E727" s="14" t="s">
        <v>567</v>
      </c>
      <c r="F727" s="18">
        <v>293.5</v>
      </c>
      <c r="G727" s="18">
        <v>293.5</v>
      </c>
      <c r="H727" s="18">
        <v>293.5</v>
      </c>
      <c r="I727" s="18"/>
      <c r="J727" s="18"/>
      <c r="K727" s="18"/>
      <c r="L727" s="18">
        <f t="shared" si="1081"/>
        <v>293.5</v>
      </c>
      <c r="M727" s="18">
        <f t="shared" si="1082"/>
        <v>293.5</v>
      </c>
      <c r="N727" s="18">
        <f t="shared" si="1083"/>
        <v>293.5</v>
      </c>
      <c r="O727" s="18"/>
      <c r="P727" s="18"/>
      <c r="Q727" s="18"/>
      <c r="R727" s="18">
        <f t="shared" si="1160"/>
        <v>293.5</v>
      </c>
      <c r="S727" s="18">
        <f t="shared" si="1161"/>
        <v>293.5</v>
      </c>
      <c r="T727" s="18">
        <f t="shared" si="1162"/>
        <v>293.5</v>
      </c>
      <c r="U727" s="18"/>
      <c r="V727" s="18">
        <f t="shared" si="1164"/>
        <v>293.5</v>
      </c>
      <c r="W727" s="18">
        <f t="shared" si="1165"/>
        <v>293.5</v>
      </c>
      <c r="X727" s="18">
        <f t="shared" si="1166"/>
        <v>293.5</v>
      </c>
      <c r="Y727" s="18"/>
      <c r="Z727" s="18"/>
      <c r="AA727" s="18"/>
      <c r="AB727" s="18">
        <f t="shared" si="1148"/>
        <v>293.5</v>
      </c>
      <c r="AC727" s="18">
        <f t="shared" si="1149"/>
        <v>293.5</v>
      </c>
      <c r="AD727" s="18">
        <f t="shared" si="1150"/>
        <v>293.5</v>
      </c>
      <c r="AE727" s="18"/>
      <c r="AF727" s="31"/>
      <c r="AG727" s="22"/>
      <c r="AH727" s="2"/>
    </row>
    <row r="728" spans="1:34" ht="236.25" x14ac:dyDescent="0.25">
      <c r="A728" s="36" t="s">
        <v>188</v>
      </c>
      <c r="B728" s="32"/>
      <c r="C728" s="36"/>
      <c r="D728" s="36"/>
      <c r="E728" s="14" t="s">
        <v>1097</v>
      </c>
      <c r="F728" s="18">
        <f t="shared" ref="F728:K728" si="1167">F729</f>
        <v>74114.100000000006</v>
      </c>
      <c r="G728" s="18">
        <f t="shared" si="1167"/>
        <v>74265.799999999988</v>
      </c>
      <c r="H728" s="18">
        <f t="shared" si="1167"/>
        <v>73995.600000000006</v>
      </c>
      <c r="I728" s="18">
        <f t="shared" si="1167"/>
        <v>0</v>
      </c>
      <c r="J728" s="18">
        <f t="shared" si="1167"/>
        <v>0</v>
      </c>
      <c r="K728" s="18">
        <f t="shared" si="1167"/>
        <v>0</v>
      </c>
      <c r="L728" s="18">
        <f t="shared" si="1081"/>
        <v>74114.100000000006</v>
      </c>
      <c r="M728" s="18">
        <f t="shared" si="1082"/>
        <v>74265.799999999988</v>
      </c>
      <c r="N728" s="18">
        <f t="shared" si="1083"/>
        <v>73995.600000000006</v>
      </c>
      <c r="O728" s="18">
        <f t="shared" ref="O728:Q728" si="1168">O729</f>
        <v>0</v>
      </c>
      <c r="P728" s="18">
        <f t="shared" si="1168"/>
        <v>0</v>
      </c>
      <c r="Q728" s="18">
        <f t="shared" si="1168"/>
        <v>0</v>
      </c>
      <c r="R728" s="18">
        <f t="shared" si="1160"/>
        <v>74114.100000000006</v>
      </c>
      <c r="S728" s="18">
        <f t="shared" si="1161"/>
        <v>74265.799999999988</v>
      </c>
      <c r="T728" s="18">
        <f t="shared" si="1162"/>
        <v>73995.600000000006</v>
      </c>
      <c r="U728" s="18">
        <f t="shared" ref="U728:AE728" si="1169">U729</f>
        <v>0</v>
      </c>
      <c r="V728" s="18">
        <f t="shared" si="1164"/>
        <v>74114.100000000006</v>
      </c>
      <c r="W728" s="18">
        <f t="shared" si="1165"/>
        <v>74265.799999999988</v>
      </c>
      <c r="X728" s="18">
        <f t="shared" si="1166"/>
        <v>73995.600000000006</v>
      </c>
      <c r="Y728" s="18">
        <f t="shared" si="1169"/>
        <v>0</v>
      </c>
      <c r="Z728" s="18">
        <f t="shared" si="1169"/>
        <v>0</v>
      </c>
      <c r="AA728" s="18">
        <f t="shared" si="1169"/>
        <v>0</v>
      </c>
      <c r="AB728" s="18">
        <f t="shared" si="1148"/>
        <v>74114.100000000006</v>
      </c>
      <c r="AC728" s="18">
        <f t="shared" si="1149"/>
        <v>74265.799999999988</v>
      </c>
      <c r="AD728" s="18">
        <f t="shared" si="1150"/>
        <v>73995.600000000006</v>
      </c>
      <c r="AE728" s="18">
        <f t="shared" si="1169"/>
        <v>0</v>
      </c>
      <c r="AF728" s="31"/>
      <c r="AG728" s="22"/>
      <c r="AH728" s="2"/>
    </row>
    <row r="729" spans="1:34" ht="47.25" x14ac:dyDescent="0.25">
      <c r="A729" s="36" t="s">
        <v>188</v>
      </c>
      <c r="B729" s="32">
        <v>600</v>
      </c>
      <c r="C729" s="36"/>
      <c r="D729" s="36"/>
      <c r="E729" s="14" t="s">
        <v>581</v>
      </c>
      <c r="F729" s="18">
        <f t="shared" ref="F729:K729" si="1170">F730+F732</f>
        <v>74114.100000000006</v>
      </c>
      <c r="G729" s="18">
        <f t="shared" si="1170"/>
        <v>74265.799999999988</v>
      </c>
      <c r="H729" s="18">
        <f t="shared" si="1170"/>
        <v>73995.600000000006</v>
      </c>
      <c r="I729" s="18">
        <f t="shared" si="1170"/>
        <v>0</v>
      </c>
      <c r="J729" s="18">
        <f t="shared" si="1170"/>
        <v>0</v>
      </c>
      <c r="K729" s="18">
        <f t="shared" si="1170"/>
        <v>0</v>
      </c>
      <c r="L729" s="18">
        <f t="shared" si="1081"/>
        <v>74114.100000000006</v>
      </c>
      <c r="M729" s="18">
        <f t="shared" si="1082"/>
        <v>74265.799999999988</v>
      </c>
      <c r="N729" s="18">
        <f t="shared" si="1083"/>
        <v>73995.600000000006</v>
      </c>
      <c r="O729" s="18">
        <f t="shared" ref="O729:Q729" si="1171">O730+O732</f>
        <v>0</v>
      </c>
      <c r="P729" s="18">
        <f t="shared" si="1171"/>
        <v>0</v>
      </c>
      <c r="Q729" s="18">
        <f t="shared" si="1171"/>
        <v>0</v>
      </c>
      <c r="R729" s="18">
        <f t="shared" si="1160"/>
        <v>74114.100000000006</v>
      </c>
      <c r="S729" s="18">
        <f t="shared" si="1161"/>
        <v>74265.799999999988</v>
      </c>
      <c r="T729" s="18">
        <f t="shared" si="1162"/>
        <v>73995.600000000006</v>
      </c>
      <c r="U729" s="18">
        <f t="shared" ref="U729:AE729" si="1172">U730+U732</f>
        <v>0</v>
      </c>
      <c r="V729" s="18">
        <f t="shared" si="1164"/>
        <v>74114.100000000006</v>
      </c>
      <c r="W729" s="18">
        <f t="shared" si="1165"/>
        <v>74265.799999999988</v>
      </c>
      <c r="X729" s="18">
        <f t="shared" si="1166"/>
        <v>73995.600000000006</v>
      </c>
      <c r="Y729" s="18">
        <f t="shared" ref="Y729:AA729" si="1173">Y730+Y732</f>
        <v>0</v>
      </c>
      <c r="Z729" s="18">
        <f t="shared" si="1173"/>
        <v>0</v>
      </c>
      <c r="AA729" s="18">
        <f t="shared" si="1173"/>
        <v>0</v>
      </c>
      <c r="AB729" s="18">
        <f t="shared" si="1148"/>
        <v>74114.100000000006</v>
      </c>
      <c r="AC729" s="18">
        <f t="shared" si="1149"/>
        <v>74265.799999999988</v>
      </c>
      <c r="AD729" s="18">
        <f t="shared" si="1150"/>
        <v>73995.600000000006</v>
      </c>
      <c r="AE729" s="18">
        <f t="shared" si="1172"/>
        <v>0</v>
      </c>
      <c r="AF729" s="31"/>
      <c r="AG729" s="22"/>
      <c r="AH729" s="2"/>
    </row>
    <row r="730" spans="1:34" x14ac:dyDescent="0.25">
      <c r="A730" s="36" t="s">
        <v>188</v>
      </c>
      <c r="B730" s="32">
        <v>610</v>
      </c>
      <c r="C730" s="36"/>
      <c r="D730" s="36"/>
      <c r="E730" s="14" t="s">
        <v>595</v>
      </c>
      <c r="F730" s="18">
        <f t="shared" ref="F730:K730" si="1174">F731</f>
        <v>25360.6</v>
      </c>
      <c r="G730" s="18">
        <f t="shared" si="1174"/>
        <v>25360.6</v>
      </c>
      <c r="H730" s="18">
        <f t="shared" si="1174"/>
        <v>25360.6</v>
      </c>
      <c r="I730" s="18">
        <f t="shared" si="1174"/>
        <v>0</v>
      </c>
      <c r="J730" s="18">
        <f t="shared" si="1174"/>
        <v>0</v>
      </c>
      <c r="K730" s="18">
        <f t="shared" si="1174"/>
        <v>0</v>
      </c>
      <c r="L730" s="18">
        <f t="shared" si="1081"/>
        <v>25360.6</v>
      </c>
      <c r="M730" s="18">
        <f t="shared" si="1082"/>
        <v>25360.6</v>
      </c>
      <c r="N730" s="18">
        <f t="shared" si="1083"/>
        <v>25360.6</v>
      </c>
      <c r="O730" s="18">
        <f t="shared" ref="O730:Q730" si="1175">O731</f>
        <v>0</v>
      </c>
      <c r="P730" s="18">
        <f t="shared" si="1175"/>
        <v>0</v>
      </c>
      <c r="Q730" s="18">
        <f t="shared" si="1175"/>
        <v>0</v>
      </c>
      <c r="R730" s="18">
        <f t="shared" si="1160"/>
        <v>25360.6</v>
      </c>
      <c r="S730" s="18">
        <f t="shared" si="1161"/>
        <v>25360.6</v>
      </c>
      <c r="T730" s="18">
        <f t="shared" si="1162"/>
        <v>25360.6</v>
      </c>
      <c r="U730" s="18">
        <f t="shared" ref="U730:AE730" si="1176">U731</f>
        <v>0</v>
      </c>
      <c r="V730" s="18">
        <f t="shared" si="1164"/>
        <v>25360.6</v>
      </c>
      <c r="W730" s="18">
        <f t="shared" si="1165"/>
        <v>25360.6</v>
      </c>
      <c r="X730" s="18">
        <f t="shared" si="1166"/>
        <v>25360.6</v>
      </c>
      <c r="Y730" s="18">
        <f t="shared" si="1176"/>
        <v>0</v>
      </c>
      <c r="Z730" s="18">
        <f t="shared" si="1176"/>
        <v>0</v>
      </c>
      <c r="AA730" s="18">
        <f t="shared" si="1176"/>
        <v>0</v>
      </c>
      <c r="AB730" s="18">
        <f t="shared" si="1148"/>
        <v>25360.6</v>
      </c>
      <c r="AC730" s="18">
        <f t="shared" si="1149"/>
        <v>25360.6</v>
      </c>
      <c r="AD730" s="18">
        <f t="shared" si="1150"/>
        <v>25360.6</v>
      </c>
      <c r="AE730" s="18">
        <f t="shared" si="1176"/>
        <v>0</v>
      </c>
      <c r="AF730" s="31"/>
      <c r="AG730" s="22"/>
      <c r="AH730" s="2"/>
    </row>
    <row r="731" spans="1:34" x14ac:dyDescent="0.25">
      <c r="A731" s="36" t="s">
        <v>188</v>
      </c>
      <c r="B731" s="32">
        <v>610</v>
      </c>
      <c r="C731" s="36" t="s">
        <v>28</v>
      </c>
      <c r="D731" s="36" t="s">
        <v>112</v>
      </c>
      <c r="E731" s="14" t="s">
        <v>558</v>
      </c>
      <c r="F731" s="18">
        <v>25360.6</v>
      </c>
      <c r="G731" s="18">
        <v>25360.6</v>
      </c>
      <c r="H731" s="18">
        <v>25360.6</v>
      </c>
      <c r="I731" s="18"/>
      <c r="J731" s="18"/>
      <c r="K731" s="18"/>
      <c r="L731" s="18">
        <f t="shared" si="1081"/>
        <v>25360.6</v>
      </c>
      <c r="M731" s="18">
        <f t="shared" si="1082"/>
        <v>25360.6</v>
      </c>
      <c r="N731" s="18">
        <f t="shared" si="1083"/>
        <v>25360.6</v>
      </c>
      <c r="O731" s="18"/>
      <c r="P731" s="18"/>
      <c r="Q731" s="18"/>
      <c r="R731" s="18">
        <f t="shared" si="1160"/>
        <v>25360.6</v>
      </c>
      <c r="S731" s="18">
        <f t="shared" si="1161"/>
        <v>25360.6</v>
      </c>
      <c r="T731" s="18">
        <f t="shared" si="1162"/>
        <v>25360.6</v>
      </c>
      <c r="U731" s="18"/>
      <c r="V731" s="18">
        <f t="shared" si="1164"/>
        <v>25360.6</v>
      </c>
      <c r="W731" s="18">
        <f t="shared" si="1165"/>
        <v>25360.6</v>
      </c>
      <c r="X731" s="18">
        <f t="shared" si="1166"/>
        <v>25360.6</v>
      </c>
      <c r="Y731" s="18"/>
      <c r="Z731" s="18"/>
      <c r="AA731" s="18"/>
      <c r="AB731" s="18">
        <f t="shared" si="1148"/>
        <v>25360.6</v>
      </c>
      <c r="AC731" s="18">
        <f t="shared" si="1149"/>
        <v>25360.6</v>
      </c>
      <c r="AD731" s="18">
        <f t="shared" si="1150"/>
        <v>25360.6</v>
      </c>
      <c r="AE731" s="18"/>
      <c r="AF731" s="31"/>
      <c r="AG731" s="22"/>
      <c r="AH731" s="2"/>
    </row>
    <row r="732" spans="1:34" x14ac:dyDescent="0.25">
      <c r="A732" s="36" t="s">
        <v>188</v>
      </c>
      <c r="B732" s="32">
        <v>620</v>
      </c>
      <c r="C732" s="36"/>
      <c r="D732" s="36"/>
      <c r="E732" s="14" t="s">
        <v>596</v>
      </c>
      <c r="F732" s="18">
        <f t="shared" ref="F732:K732" si="1177">F733</f>
        <v>48753.5</v>
      </c>
      <c r="G732" s="18">
        <f t="shared" si="1177"/>
        <v>48905.2</v>
      </c>
      <c r="H732" s="18">
        <f t="shared" si="1177"/>
        <v>48635</v>
      </c>
      <c r="I732" s="18">
        <f t="shared" si="1177"/>
        <v>0</v>
      </c>
      <c r="J732" s="18">
        <f t="shared" si="1177"/>
        <v>0</v>
      </c>
      <c r="K732" s="18">
        <f t="shared" si="1177"/>
        <v>0</v>
      </c>
      <c r="L732" s="18">
        <f t="shared" si="1081"/>
        <v>48753.5</v>
      </c>
      <c r="M732" s="18">
        <f t="shared" si="1082"/>
        <v>48905.2</v>
      </c>
      <c r="N732" s="18">
        <f t="shared" si="1083"/>
        <v>48635</v>
      </c>
      <c r="O732" s="18">
        <f t="shared" ref="O732:Q732" si="1178">O733</f>
        <v>0</v>
      </c>
      <c r="P732" s="18">
        <f t="shared" si="1178"/>
        <v>0</v>
      </c>
      <c r="Q732" s="18">
        <f t="shared" si="1178"/>
        <v>0</v>
      </c>
      <c r="R732" s="18">
        <f t="shared" si="1160"/>
        <v>48753.5</v>
      </c>
      <c r="S732" s="18">
        <f t="shared" si="1161"/>
        <v>48905.2</v>
      </c>
      <c r="T732" s="18">
        <f t="shared" si="1162"/>
        <v>48635</v>
      </c>
      <c r="U732" s="18">
        <f t="shared" ref="U732:AE732" si="1179">U733</f>
        <v>0</v>
      </c>
      <c r="V732" s="18">
        <f t="shared" si="1164"/>
        <v>48753.5</v>
      </c>
      <c r="W732" s="18">
        <f t="shared" si="1165"/>
        <v>48905.2</v>
      </c>
      <c r="X732" s="18">
        <f t="shared" si="1166"/>
        <v>48635</v>
      </c>
      <c r="Y732" s="18">
        <f t="shared" si="1179"/>
        <v>0</v>
      </c>
      <c r="Z732" s="18">
        <f t="shared" si="1179"/>
        <v>0</v>
      </c>
      <c r="AA732" s="18">
        <f t="shared" si="1179"/>
        <v>0</v>
      </c>
      <c r="AB732" s="18">
        <f t="shared" si="1148"/>
        <v>48753.5</v>
      </c>
      <c r="AC732" s="18">
        <f t="shared" si="1149"/>
        <v>48905.2</v>
      </c>
      <c r="AD732" s="18">
        <f t="shared" si="1150"/>
        <v>48635</v>
      </c>
      <c r="AE732" s="18">
        <f t="shared" si="1179"/>
        <v>0</v>
      </c>
      <c r="AF732" s="31"/>
      <c r="AG732" s="22"/>
      <c r="AH732" s="2"/>
    </row>
    <row r="733" spans="1:34" x14ac:dyDescent="0.25">
      <c r="A733" s="36" t="s">
        <v>188</v>
      </c>
      <c r="B733" s="32">
        <v>620</v>
      </c>
      <c r="C733" s="36" t="s">
        <v>28</v>
      </c>
      <c r="D733" s="36" t="s">
        <v>112</v>
      </c>
      <c r="E733" s="14" t="s">
        <v>558</v>
      </c>
      <c r="F733" s="18">
        <v>48753.5</v>
      </c>
      <c r="G733" s="18">
        <v>48905.2</v>
      </c>
      <c r="H733" s="18">
        <v>48635</v>
      </c>
      <c r="I733" s="18"/>
      <c r="J733" s="18"/>
      <c r="K733" s="18"/>
      <c r="L733" s="18">
        <f t="shared" si="1081"/>
        <v>48753.5</v>
      </c>
      <c r="M733" s="18">
        <f t="shared" si="1082"/>
        <v>48905.2</v>
      </c>
      <c r="N733" s="18">
        <f t="shared" si="1083"/>
        <v>48635</v>
      </c>
      <c r="O733" s="18"/>
      <c r="P733" s="18"/>
      <c r="Q733" s="18"/>
      <c r="R733" s="18">
        <f t="shared" si="1160"/>
        <v>48753.5</v>
      </c>
      <c r="S733" s="18">
        <f t="shared" si="1161"/>
        <v>48905.2</v>
      </c>
      <c r="T733" s="18">
        <f t="shared" si="1162"/>
        <v>48635</v>
      </c>
      <c r="U733" s="18"/>
      <c r="V733" s="18">
        <f t="shared" si="1164"/>
        <v>48753.5</v>
      </c>
      <c r="W733" s="18">
        <f t="shared" si="1165"/>
        <v>48905.2</v>
      </c>
      <c r="X733" s="18">
        <f t="shared" si="1166"/>
        <v>48635</v>
      </c>
      <c r="Y733" s="18"/>
      <c r="Z733" s="18"/>
      <c r="AA733" s="18"/>
      <c r="AB733" s="18">
        <f t="shared" si="1148"/>
        <v>48753.5</v>
      </c>
      <c r="AC733" s="18">
        <f t="shared" si="1149"/>
        <v>48905.2</v>
      </c>
      <c r="AD733" s="18">
        <f t="shared" si="1150"/>
        <v>48635</v>
      </c>
      <c r="AE733" s="18"/>
      <c r="AF733" s="31"/>
      <c r="AG733" s="22"/>
      <c r="AH733" s="2"/>
    </row>
    <row r="734" spans="1:34" s="10" customFormat="1" ht="31.5" x14ac:dyDescent="0.25">
      <c r="A734" s="9" t="s">
        <v>194</v>
      </c>
      <c r="B734" s="16"/>
      <c r="C734" s="9"/>
      <c r="D734" s="9"/>
      <c r="E734" s="15" t="s">
        <v>1102</v>
      </c>
      <c r="F734" s="17">
        <f>F735</f>
        <v>651509.79999999993</v>
      </c>
      <c r="G734" s="17">
        <f t="shared" ref="G734:AE734" si="1180">G735</f>
        <v>650222.5</v>
      </c>
      <c r="H734" s="17">
        <f t="shared" si="1180"/>
        <v>650222.5</v>
      </c>
      <c r="I734" s="17">
        <f t="shared" si="1180"/>
        <v>0</v>
      </c>
      <c r="J734" s="17">
        <f t="shared" si="1180"/>
        <v>0</v>
      </c>
      <c r="K734" s="17">
        <f t="shared" si="1180"/>
        <v>0</v>
      </c>
      <c r="L734" s="17">
        <f t="shared" si="1081"/>
        <v>651509.79999999993</v>
      </c>
      <c r="M734" s="17">
        <f t="shared" si="1082"/>
        <v>650222.5</v>
      </c>
      <c r="N734" s="17">
        <f t="shared" si="1083"/>
        <v>650222.5</v>
      </c>
      <c r="O734" s="17">
        <f t="shared" si="1180"/>
        <v>0</v>
      </c>
      <c r="P734" s="17">
        <f t="shared" si="1180"/>
        <v>0</v>
      </c>
      <c r="Q734" s="17">
        <f t="shared" si="1180"/>
        <v>0</v>
      </c>
      <c r="R734" s="17">
        <f t="shared" si="1160"/>
        <v>651509.79999999993</v>
      </c>
      <c r="S734" s="17">
        <f t="shared" si="1161"/>
        <v>650222.5</v>
      </c>
      <c r="T734" s="17">
        <f t="shared" si="1162"/>
        <v>650222.5</v>
      </c>
      <c r="U734" s="17">
        <f t="shared" si="1180"/>
        <v>0</v>
      </c>
      <c r="V734" s="17">
        <f t="shared" si="1164"/>
        <v>651509.79999999993</v>
      </c>
      <c r="W734" s="17">
        <f t="shared" si="1165"/>
        <v>650222.5</v>
      </c>
      <c r="X734" s="17">
        <f t="shared" si="1166"/>
        <v>650222.5</v>
      </c>
      <c r="Y734" s="17">
        <f t="shared" si="1180"/>
        <v>0</v>
      </c>
      <c r="Z734" s="17">
        <f t="shared" si="1180"/>
        <v>0</v>
      </c>
      <c r="AA734" s="17">
        <f t="shared" si="1180"/>
        <v>0</v>
      </c>
      <c r="AB734" s="17">
        <f t="shared" si="1148"/>
        <v>651509.79999999993</v>
      </c>
      <c r="AC734" s="17">
        <f t="shared" si="1149"/>
        <v>650222.5</v>
      </c>
      <c r="AD734" s="17">
        <f t="shared" si="1150"/>
        <v>650222.5</v>
      </c>
      <c r="AE734" s="17">
        <f t="shared" si="1180"/>
        <v>0</v>
      </c>
      <c r="AF734" s="30"/>
      <c r="AG734" s="25"/>
    </row>
    <row r="735" spans="1:34" ht="47.25" x14ac:dyDescent="0.25">
      <c r="A735" s="36" t="s">
        <v>195</v>
      </c>
      <c r="B735" s="32"/>
      <c r="C735" s="36"/>
      <c r="D735" s="36"/>
      <c r="E735" s="14" t="s">
        <v>1103</v>
      </c>
      <c r="F735" s="18">
        <f>F736+F749+F753+F757</f>
        <v>651509.79999999993</v>
      </c>
      <c r="G735" s="18">
        <f t="shared" ref="G735:AE735" si="1181">G736+G749+G753+G757</f>
        <v>650222.5</v>
      </c>
      <c r="H735" s="18">
        <f t="shared" si="1181"/>
        <v>650222.5</v>
      </c>
      <c r="I735" s="18">
        <f t="shared" ref="I735:K735" si="1182">I736+I749+I753+I757</f>
        <v>0</v>
      </c>
      <c r="J735" s="18">
        <f t="shared" si="1182"/>
        <v>0</v>
      </c>
      <c r="K735" s="18">
        <f t="shared" si="1182"/>
        <v>0</v>
      </c>
      <c r="L735" s="18">
        <f t="shared" si="1081"/>
        <v>651509.79999999993</v>
      </c>
      <c r="M735" s="18">
        <f t="shared" si="1082"/>
        <v>650222.5</v>
      </c>
      <c r="N735" s="18">
        <f t="shared" si="1083"/>
        <v>650222.5</v>
      </c>
      <c r="O735" s="18">
        <f t="shared" ref="O735:Q735" si="1183">O736+O749+O753+O757</f>
        <v>0</v>
      </c>
      <c r="P735" s="18">
        <f t="shared" si="1183"/>
        <v>0</v>
      </c>
      <c r="Q735" s="18">
        <f t="shared" si="1183"/>
        <v>0</v>
      </c>
      <c r="R735" s="18">
        <f t="shared" si="1160"/>
        <v>651509.79999999993</v>
      </c>
      <c r="S735" s="18">
        <f t="shared" si="1161"/>
        <v>650222.5</v>
      </c>
      <c r="T735" s="18">
        <f t="shared" si="1162"/>
        <v>650222.5</v>
      </c>
      <c r="U735" s="18">
        <f t="shared" ref="U735" si="1184">U736+U749+U753+U757</f>
        <v>0</v>
      </c>
      <c r="V735" s="18">
        <f t="shared" si="1164"/>
        <v>651509.79999999993</v>
      </c>
      <c r="W735" s="18">
        <f t="shared" si="1165"/>
        <v>650222.5</v>
      </c>
      <c r="X735" s="18">
        <f t="shared" si="1166"/>
        <v>650222.5</v>
      </c>
      <c r="Y735" s="18">
        <f t="shared" ref="Y735:AA735" si="1185">Y736+Y749+Y753+Y757</f>
        <v>0</v>
      </c>
      <c r="Z735" s="18">
        <f t="shared" si="1185"/>
        <v>0</v>
      </c>
      <c r="AA735" s="18">
        <f t="shared" si="1185"/>
        <v>0</v>
      </c>
      <c r="AB735" s="18">
        <f t="shared" si="1148"/>
        <v>651509.79999999993</v>
      </c>
      <c r="AC735" s="18">
        <f t="shared" si="1149"/>
        <v>650222.5</v>
      </c>
      <c r="AD735" s="18">
        <f t="shared" si="1150"/>
        <v>650222.5</v>
      </c>
      <c r="AE735" s="18">
        <f t="shared" si="1181"/>
        <v>0</v>
      </c>
      <c r="AF735" s="31"/>
      <c r="AG735" s="22"/>
      <c r="AH735" s="2"/>
    </row>
    <row r="736" spans="1:34" ht="47.25" x14ac:dyDescent="0.25">
      <c r="A736" s="36" t="s">
        <v>190</v>
      </c>
      <c r="B736" s="32"/>
      <c r="C736" s="36"/>
      <c r="D736" s="36"/>
      <c r="E736" s="14" t="s">
        <v>627</v>
      </c>
      <c r="F736" s="18">
        <f>F737+F740+F743+F746</f>
        <v>632156.5</v>
      </c>
      <c r="G736" s="18">
        <f>G737+G740+G743+G746</f>
        <v>630869.20000000007</v>
      </c>
      <c r="H736" s="18">
        <f>H737+H740+H743+H746</f>
        <v>630869.20000000007</v>
      </c>
      <c r="I736" s="18">
        <f t="shared" ref="I736:K736" si="1186">I737+I740+I743+I746</f>
        <v>0</v>
      </c>
      <c r="J736" s="18">
        <f t="shared" si="1186"/>
        <v>0</v>
      </c>
      <c r="K736" s="18">
        <f t="shared" si="1186"/>
        <v>0</v>
      </c>
      <c r="L736" s="18">
        <f t="shared" si="1081"/>
        <v>632156.5</v>
      </c>
      <c r="M736" s="18">
        <f t="shared" si="1082"/>
        <v>630869.20000000007</v>
      </c>
      <c r="N736" s="18">
        <f t="shared" si="1083"/>
        <v>630869.20000000007</v>
      </c>
      <c r="O736" s="18">
        <f t="shared" ref="O736:Q736" si="1187">O737+O740+O743+O746</f>
        <v>0</v>
      </c>
      <c r="P736" s="18">
        <f t="shared" si="1187"/>
        <v>0</v>
      </c>
      <c r="Q736" s="18">
        <f t="shared" si="1187"/>
        <v>0</v>
      </c>
      <c r="R736" s="18">
        <f t="shared" si="1160"/>
        <v>632156.5</v>
      </c>
      <c r="S736" s="18">
        <f t="shared" si="1161"/>
        <v>630869.20000000007</v>
      </c>
      <c r="T736" s="18">
        <f t="shared" si="1162"/>
        <v>630869.20000000007</v>
      </c>
      <c r="U736" s="18">
        <f>U737+U740+U743+U746</f>
        <v>0</v>
      </c>
      <c r="V736" s="18">
        <f t="shared" si="1164"/>
        <v>632156.5</v>
      </c>
      <c r="W736" s="18">
        <f t="shared" si="1165"/>
        <v>630869.20000000007</v>
      </c>
      <c r="X736" s="18">
        <f t="shared" si="1166"/>
        <v>630869.20000000007</v>
      </c>
      <c r="Y736" s="18">
        <f t="shared" ref="Y736:AA736" si="1188">Y737+Y740+Y743+Y746</f>
        <v>0</v>
      </c>
      <c r="Z736" s="18">
        <f t="shared" si="1188"/>
        <v>0</v>
      </c>
      <c r="AA736" s="18">
        <f t="shared" si="1188"/>
        <v>0</v>
      </c>
      <c r="AB736" s="18">
        <f t="shared" si="1148"/>
        <v>632156.5</v>
      </c>
      <c r="AC736" s="18">
        <f t="shared" si="1149"/>
        <v>630869.20000000007</v>
      </c>
      <c r="AD736" s="18">
        <f t="shared" si="1150"/>
        <v>630869.20000000007</v>
      </c>
      <c r="AE736" s="18">
        <f>AE737+AE740+AE743+AE746</f>
        <v>0</v>
      </c>
      <c r="AF736" s="31"/>
      <c r="AG736" s="22"/>
      <c r="AH736" s="2"/>
    </row>
    <row r="737" spans="1:34" ht="94.5" x14ac:dyDescent="0.25">
      <c r="A737" s="36" t="s">
        <v>190</v>
      </c>
      <c r="B737" s="32">
        <v>100</v>
      </c>
      <c r="C737" s="36"/>
      <c r="D737" s="36"/>
      <c r="E737" s="14" t="s">
        <v>577</v>
      </c>
      <c r="F737" s="18">
        <f t="shared" ref="F737:K738" si="1189">F738</f>
        <v>8366.5</v>
      </c>
      <c r="G737" s="18">
        <f t="shared" si="1189"/>
        <v>8228.5</v>
      </c>
      <c r="H737" s="18">
        <f t="shared" si="1189"/>
        <v>8228.5</v>
      </c>
      <c r="I737" s="18">
        <f t="shared" si="1189"/>
        <v>0</v>
      </c>
      <c r="J737" s="18">
        <f t="shared" si="1189"/>
        <v>0</v>
      </c>
      <c r="K737" s="18">
        <f t="shared" si="1189"/>
        <v>0</v>
      </c>
      <c r="L737" s="18">
        <f t="shared" si="1081"/>
        <v>8366.5</v>
      </c>
      <c r="M737" s="18">
        <f t="shared" si="1082"/>
        <v>8228.5</v>
      </c>
      <c r="N737" s="18">
        <f t="shared" si="1083"/>
        <v>8228.5</v>
      </c>
      <c r="O737" s="18">
        <f t="shared" ref="O737:Q738" si="1190">O738</f>
        <v>0</v>
      </c>
      <c r="P737" s="18">
        <f t="shared" si="1190"/>
        <v>0</v>
      </c>
      <c r="Q737" s="18">
        <f t="shared" si="1190"/>
        <v>0</v>
      </c>
      <c r="R737" s="18">
        <f t="shared" si="1160"/>
        <v>8366.5</v>
      </c>
      <c r="S737" s="18">
        <f t="shared" si="1161"/>
        <v>8228.5</v>
      </c>
      <c r="T737" s="18">
        <f t="shared" si="1162"/>
        <v>8228.5</v>
      </c>
      <c r="U737" s="18">
        <f t="shared" ref="U737:AE738" si="1191">U738</f>
        <v>0</v>
      </c>
      <c r="V737" s="18">
        <f t="shared" si="1164"/>
        <v>8366.5</v>
      </c>
      <c r="W737" s="18">
        <f t="shared" si="1165"/>
        <v>8228.5</v>
      </c>
      <c r="X737" s="18">
        <f t="shared" si="1166"/>
        <v>8228.5</v>
      </c>
      <c r="Y737" s="18">
        <f t="shared" si="1191"/>
        <v>0</v>
      </c>
      <c r="Z737" s="18">
        <f t="shared" si="1191"/>
        <v>0</v>
      </c>
      <c r="AA737" s="18">
        <f t="shared" si="1191"/>
        <v>0</v>
      </c>
      <c r="AB737" s="18">
        <f t="shared" si="1148"/>
        <v>8366.5</v>
      </c>
      <c r="AC737" s="18">
        <f t="shared" si="1149"/>
        <v>8228.5</v>
      </c>
      <c r="AD737" s="18">
        <f t="shared" si="1150"/>
        <v>8228.5</v>
      </c>
      <c r="AE737" s="18">
        <f t="shared" si="1191"/>
        <v>0</v>
      </c>
      <c r="AF737" s="31"/>
      <c r="AG737" s="22"/>
      <c r="AH737" s="2"/>
    </row>
    <row r="738" spans="1:34" ht="31.5" x14ac:dyDescent="0.25">
      <c r="A738" s="36" t="s">
        <v>190</v>
      </c>
      <c r="B738" s="32">
        <v>110</v>
      </c>
      <c r="C738" s="36"/>
      <c r="D738" s="36"/>
      <c r="E738" s="14" t="s">
        <v>584</v>
      </c>
      <c r="F738" s="18">
        <f t="shared" si="1189"/>
        <v>8366.5</v>
      </c>
      <c r="G738" s="18">
        <f t="shared" si="1189"/>
        <v>8228.5</v>
      </c>
      <c r="H738" s="18">
        <f t="shared" si="1189"/>
        <v>8228.5</v>
      </c>
      <c r="I738" s="18">
        <f t="shared" si="1189"/>
        <v>0</v>
      </c>
      <c r="J738" s="18">
        <f t="shared" si="1189"/>
        <v>0</v>
      </c>
      <c r="K738" s="18">
        <f t="shared" si="1189"/>
        <v>0</v>
      </c>
      <c r="L738" s="18">
        <f t="shared" si="1081"/>
        <v>8366.5</v>
      </c>
      <c r="M738" s="18">
        <f t="shared" si="1082"/>
        <v>8228.5</v>
      </c>
      <c r="N738" s="18">
        <f t="shared" si="1083"/>
        <v>8228.5</v>
      </c>
      <c r="O738" s="18">
        <f t="shared" si="1190"/>
        <v>0</v>
      </c>
      <c r="P738" s="18">
        <f t="shared" si="1190"/>
        <v>0</v>
      </c>
      <c r="Q738" s="18">
        <f t="shared" si="1190"/>
        <v>0</v>
      </c>
      <c r="R738" s="18">
        <f t="shared" si="1160"/>
        <v>8366.5</v>
      </c>
      <c r="S738" s="18">
        <f t="shared" si="1161"/>
        <v>8228.5</v>
      </c>
      <c r="T738" s="18">
        <f t="shared" si="1162"/>
        <v>8228.5</v>
      </c>
      <c r="U738" s="18">
        <f t="shared" si="1191"/>
        <v>0</v>
      </c>
      <c r="V738" s="18">
        <f t="shared" si="1164"/>
        <v>8366.5</v>
      </c>
      <c r="W738" s="18">
        <f t="shared" si="1165"/>
        <v>8228.5</v>
      </c>
      <c r="X738" s="18">
        <f t="shared" si="1166"/>
        <v>8228.5</v>
      </c>
      <c r="Y738" s="18">
        <f t="shared" si="1191"/>
        <v>0</v>
      </c>
      <c r="Z738" s="18">
        <f t="shared" si="1191"/>
        <v>0</v>
      </c>
      <c r="AA738" s="18">
        <f t="shared" si="1191"/>
        <v>0</v>
      </c>
      <c r="AB738" s="18">
        <f t="shared" si="1148"/>
        <v>8366.5</v>
      </c>
      <c r="AC738" s="18">
        <f t="shared" si="1149"/>
        <v>8228.5</v>
      </c>
      <c r="AD738" s="18">
        <f t="shared" si="1150"/>
        <v>8228.5</v>
      </c>
      <c r="AE738" s="18">
        <f t="shared" si="1191"/>
        <v>0</v>
      </c>
      <c r="AF738" s="31"/>
      <c r="AG738" s="22"/>
      <c r="AH738" s="2"/>
    </row>
    <row r="739" spans="1:34" x14ac:dyDescent="0.25">
      <c r="A739" s="36" t="s">
        <v>190</v>
      </c>
      <c r="B739" s="32">
        <v>110</v>
      </c>
      <c r="C739" s="36" t="s">
        <v>28</v>
      </c>
      <c r="D739" s="36" t="s">
        <v>20</v>
      </c>
      <c r="E739" s="14" t="s">
        <v>559</v>
      </c>
      <c r="F739" s="18">
        <v>8366.5</v>
      </c>
      <c r="G739" s="18">
        <v>8228.5</v>
      </c>
      <c r="H739" s="18">
        <v>8228.5</v>
      </c>
      <c r="I739" s="18"/>
      <c r="J739" s="18"/>
      <c r="K739" s="18"/>
      <c r="L739" s="18">
        <f t="shared" si="1081"/>
        <v>8366.5</v>
      </c>
      <c r="M739" s="18">
        <f t="shared" si="1082"/>
        <v>8228.5</v>
      </c>
      <c r="N739" s="18">
        <f t="shared" si="1083"/>
        <v>8228.5</v>
      </c>
      <c r="O739" s="18"/>
      <c r="P739" s="18"/>
      <c r="Q739" s="18"/>
      <c r="R739" s="18">
        <f t="shared" si="1160"/>
        <v>8366.5</v>
      </c>
      <c r="S739" s="18">
        <f t="shared" si="1161"/>
        <v>8228.5</v>
      </c>
      <c r="T739" s="18">
        <f t="shared" si="1162"/>
        <v>8228.5</v>
      </c>
      <c r="U739" s="18"/>
      <c r="V739" s="18">
        <f t="shared" si="1164"/>
        <v>8366.5</v>
      </c>
      <c r="W739" s="18">
        <f t="shared" si="1165"/>
        <v>8228.5</v>
      </c>
      <c r="X739" s="18">
        <f t="shared" si="1166"/>
        <v>8228.5</v>
      </c>
      <c r="Y739" s="18"/>
      <c r="Z739" s="18"/>
      <c r="AA739" s="18"/>
      <c r="AB739" s="18">
        <f t="shared" si="1148"/>
        <v>8366.5</v>
      </c>
      <c r="AC739" s="18">
        <f t="shared" si="1149"/>
        <v>8228.5</v>
      </c>
      <c r="AD739" s="18">
        <f t="shared" si="1150"/>
        <v>8228.5</v>
      </c>
      <c r="AE739" s="18"/>
      <c r="AF739" s="31"/>
      <c r="AG739" s="22"/>
      <c r="AH739" s="2"/>
    </row>
    <row r="740" spans="1:34" ht="47.25" x14ac:dyDescent="0.25">
      <c r="A740" s="36" t="s">
        <v>190</v>
      </c>
      <c r="B740" s="32">
        <v>200</v>
      </c>
      <c r="C740" s="36"/>
      <c r="D740" s="36"/>
      <c r="E740" s="14" t="s">
        <v>578</v>
      </c>
      <c r="F740" s="18">
        <f t="shared" ref="F740:K741" si="1192">F741</f>
        <v>3347.1</v>
      </c>
      <c r="G740" s="18">
        <f t="shared" si="1192"/>
        <v>3347.3</v>
      </c>
      <c r="H740" s="18">
        <f t="shared" si="1192"/>
        <v>3347.3</v>
      </c>
      <c r="I740" s="18">
        <f t="shared" si="1192"/>
        <v>0</v>
      </c>
      <c r="J740" s="18">
        <f t="shared" si="1192"/>
        <v>0</v>
      </c>
      <c r="K740" s="18">
        <f t="shared" si="1192"/>
        <v>0</v>
      </c>
      <c r="L740" s="18">
        <f t="shared" si="1081"/>
        <v>3347.1</v>
      </c>
      <c r="M740" s="18">
        <f t="shared" si="1082"/>
        <v>3347.3</v>
      </c>
      <c r="N740" s="18">
        <f t="shared" si="1083"/>
        <v>3347.3</v>
      </c>
      <c r="O740" s="18">
        <f t="shared" ref="O740:Q741" si="1193">O741</f>
        <v>0</v>
      </c>
      <c r="P740" s="18">
        <f t="shared" si="1193"/>
        <v>0</v>
      </c>
      <c r="Q740" s="18">
        <f t="shared" si="1193"/>
        <v>0</v>
      </c>
      <c r="R740" s="18">
        <f t="shared" si="1160"/>
        <v>3347.1</v>
      </c>
      <c r="S740" s="18">
        <f t="shared" si="1161"/>
        <v>3347.3</v>
      </c>
      <c r="T740" s="18">
        <f t="shared" si="1162"/>
        <v>3347.3</v>
      </c>
      <c r="U740" s="18">
        <f t="shared" ref="U740:AE741" si="1194">U741</f>
        <v>0</v>
      </c>
      <c r="V740" s="18">
        <f t="shared" si="1164"/>
        <v>3347.1</v>
      </c>
      <c r="W740" s="18">
        <f t="shared" si="1165"/>
        <v>3347.3</v>
      </c>
      <c r="X740" s="18">
        <f t="shared" si="1166"/>
        <v>3347.3</v>
      </c>
      <c r="Y740" s="18">
        <f t="shared" si="1194"/>
        <v>0</v>
      </c>
      <c r="Z740" s="18">
        <f t="shared" si="1194"/>
        <v>0</v>
      </c>
      <c r="AA740" s="18">
        <f t="shared" si="1194"/>
        <v>0</v>
      </c>
      <c r="AB740" s="18">
        <f t="shared" si="1148"/>
        <v>3347.1</v>
      </c>
      <c r="AC740" s="18">
        <f t="shared" si="1149"/>
        <v>3347.3</v>
      </c>
      <c r="AD740" s="18">
        <f t="shared" si="1150"/>
        <v>3347.3</v>
      </c>
      <c r="AE740" s="18">
        <f t="shared" si="1194"/>
        <v>0</v>
      </c>
      <c r="AF740" s="31"/>
      <c r="AG740" s="22"/>
      <c r="AH740" s="2"/>
    </row>
    <row r="741" spans="1:34" ht="47.25" x14ac:dyDescent="0.25">
      <c r="A741" s="36" t="s">
        <v>190</v>
      </c>
      <c r="B741" s="32">
        <v>240</v>
      </c>
      <c r="C741" s="36"/>
      <c r="D741" s="36"/>
      <c r="E741" s="14" t="s">
        <v>586</v>
      </c>
      <c r="F741" s="18">
        <f t="shared" si="1192"/>
        <v>3347.1</v>
      </c>
      <c r="G741" s="18">
        <f t="shared" si="1192"/>
        <v>3347.3</v>
      </c>
      <c r="H741" s="18">
        <f t="shared" si="1192"/>
        <v>3347.3</v>
      </c>
      <c r="I741" s="18">
        <f t="shared" si="1192"/>
        <v>0</v>
      </c>
      <c r="J741" s="18">
        <f t="shared" si="1192"/>
        <v>0</v>
      </c>
      <c r="K741" s="18">
        <f t="shared" si="1192"/>
        <v>0</v>
      </c>
      <c r="L741" s="18">
        <f t="shared" ref="L741:L804" si="1195">F741+I741</f>
        <v>3347.1</v>
      </c>
      <c r="M741" s="18">
        <f t="shared" ref="M741:M804" si="1196">G741+J741</f>
        <v>3347.3</v>
      </c>
      <c r="N741" s="18">
        <f t="shared" ref="N741:N804" si="1197">H741+K741</f>
        <v>3347.3</v>
      </c>
      <c r="O741" s="18">
        <f t="shared" si="1193"/>
        <v>0</v>
      </c>
      <c r="P741" s="18">
        <f t="shared" si="1193"/>
        <v>0</v>
      </c>
      <c r="Q741" s="18">
        <f t="shared" si="1193"/>
        <v>0</v>
      </c>
      <c r="R741" s="18">
        <f t="shared" si="1160"/>
        <v>3347.1</v>
      </c>
      <c r="S741" s="18">
        <f t="shared" si="1161"/>
        <v>3347.3</v>
      </c>
      <c r="T741" s="18">
        <f t="shared" si="1162"/>
        <v>3347.3</v>
      </c>
      <c r="U741" s="18">
        <f t="shared" si="1194"/>
        <v>0</v>
      </c>
      <c r="V741" s="18">
        <f t="shared" si="1164"/>
        <v>3347.1</v>
      </c>
      <c r="W741" s="18">
        <f t="shared" si="1165"/>
        <v>3347.3</v>
      </c>
      <c r="X741" s="18">
        <f t="shared" si="1166"/>
        <v>3347.3</v>
      </c>
      <c r="Y741" s="18">
        <f t="shared" si="1194"/>
        <v>0</v>
      </c>
      <c r="Z741" s="18">
        <f t="shared" si="1194"/>
        <v>0</v>
      </c>
      <c r="AA741" s="18">
        <f t="shared" si="1194"/>
        <v>0</v>
      </c>
      <c r="AB741" s="18">
        <f t="shared" si="1148"/>
        <v>3347.1</v>
      </c>
      <c r="AC741" s="18">
        <f t="shared" si="1149"/>
        <v>3347.3</v>
      </c>
      <c r="AD741" s="18">
        <f t="shared" si="1150"/>
        <v>3347.3</v>
      </c>
      <c r="AE741" s="18">
        <f t="shared" si="1194"/>
        <v>0</v>
      </c>
      <c r="AF741" s="31"/>
      <c r="AG741" s="22"/>
      <c r="AH741" s="2"/>
    </row>
    <row r="742" spans="1:34" x14ac:dyDescent="0.25">
      <c r="A742" s="36" t="s">
        <v>190</v>
      </c>
      <c r="B742" s="32">
        <v>240</v>
      </c>
      <c r="C742" s="36" t="s">
        <v>28</v>
      </c>
      <c r="D742" s="36" t="s">
        <v>20</v>
      </c>
      <c r="E742" s="14" t="s">
        <v>559</v>
      </c>
      <c r="F742" s="18">
        <f>3347+0.1</f>
        <v>3347.1</v>
      </c>
      <c r="G742" s="18">
        <v>3347.3</v>
      </c>
      <c r="H742" s="18">
        <v>3347.3</v>
      </c>
      <c r="I742" s="18"/>
      <c r="J742" s="18"/>
      <c r="K742" s="18"/>
      <c r="L742" s="18">
        <f t="shared" si="1195"/>
        <v>3347.1</v>
      </c>
      <c r="M742" s="18">
        <f t="shared" si="1196"/>
        <v>3347.3</v>
      </c>
      <c r="N742" s="18">
        <f t="shared" si="1197"/>
        <v>3347.3</v>
      </c>
      <c r="O742" s="18"/>
      <c r="P742" s="18"/>
      <c r="Q742" s="18"/>
      <c r="R742" s="18">
        <f t="shared" si="1160"/>
        <v>3347.1</v>
      </c>
      <c r="S742" s="18">
        <f t="shared" si="1161"/>
        <v>3347.3</v>
      </c>
      <c r="T742" s="18">
        <f t="shared" si="1162"/>
        <v>3347.3</v>
      </c>
      <c r="U742" s="18"/>
      <c r="V742" s="18">
        <f t="shared" si="1164"/>
        <v>3347.1</v>
      </c>
      <c r="W742" s="18">
        <f t="shared" si="1165"/>
        <v>3347.3</v>
      </c>
      <c r="X742" s="18">
        <f t="shared" si="1166"/>
        <v>3347.3</v>
      </c>
      <c r="Y742" s="18"/>
      <c r="Z742" s="18"/>
      <c r="AA742" s="18"/>
      <c r="AB742" s="18">
        <f t="shared" si="1148"/>
        <v>3347.1</v>
      </c>
      <c r="AC742" s="18">
        <f t="shared" si="1149"/>
        <v>3347.3</v>
      </c>
      <c r="AD742" s="18">
        <f t="shared" si="1150"/>
        <v>3347.3</v>
      </c>
      <c r="AE742" s="18"/>
      <c r="AF742" s="31"/>
      <c r="AG742" s="22"/>
      <c r="AH742" s="2"/>
    </row>
    <row r="743" spans="1:34" ht="47.25" x14ac:dyDescent="0.25">
      <c r="A743" s="36" t="s">
        <v>190</v>
      </c>
      <c r="B743" s="32">
        <v>600</v>
      </c>
      <c r="C743" s="36"/>
      <c r="D743" s="36"/>
      <c r="E743" s="14" t="s">
        <v>581</v>
      </c>
      <c r="F743" s="18">
        <f t="shared" ref="F743:K744" si="1198">F744</f>
        <v>620391.30000000005</v>
      </c>
      <c r="G743" s="18">
        <f t="shared" si="1198"/>
        <v>619241.80000000005</v>
      </c>
      <c r="H743" s="18">
        <f t="shared" si="1198"/>
        <v>619241.80000000005</v>
      </c>
      <c r="I743" s="18">
        <f t="shared" si="1198"/>
        <v>0</v>
      </c>
      <c r="J743" s="18">
        <f t="shared" si="1198"/>
        <v>0</v>
      </c>
      <c r="K743" s="18">
        <f t="shared" si="1198"/>
        <v>0</v>
      </c>
      <c r="L743" s="18">
        <f t="shared" si="1195"/>
        <v>620391.30000000005</v>
      </c>
      <c r="M743" s="18">
        <f t="shared" si="1196"/>
        <v>619241.80000000005</v>
      </c>
      <c r="N743" s="18">
        <f t="shared" si="1197"/>
        <v>619241.80000000005</v>
      </c>
      <c r="O743" s="18">
        <f t="shared" ref="O743:Q744" si="1199">O744</f>
        <v>0</v>
      </c>
      <c r="P743" s="18">
        <f t="shared" si="1199"/>
        <v>0</v>
      </c>
      <c r="Q743" s="18">
        <f t="shared" si="1199"/>
        <v>0</v>
      </c>
      <c r="R743" s="18">
        <f t="shared" si="1160"/>
        <v>620391.30000000005</v>
      </c>
      <c r="S743" s="18">
        <f t="shared" si="1161"/>
        <v>619241.80000000005</v>
      </c>
      <c r="T743" s="18">
        <f t="shared" si="1162"/>
        <v>619241.80000000005</v>
      </c>
      <c r="U743" s="18">
        <f t="shared" ref="U743:AE744" si="1200">U744</f>
        <v>0</v>
      </c>
      <c r="V743" s="18">
        <f t="shared" si="1164"/>
        <v>620391.30000000005</v>
      </c>
      <c r="W743" s="18">
        <f t="shared" si="1165"/>
        <v>619241.80000000005</v>
      </c>
      <c r="X743" s="18">
        <f t="shared" si="1166"/>
        <v>619241.80000000005</v>
      </c>
      <c r="Y743" s="18">
        <f t="shared" si="1200"/>
        <v>0</v>
      </c>
      <c r="Z743" s="18">
        <f t="shared" si="1200"/>
        <v>0</v>
      </c>
      <c r="AA743" s="18">
        <f t="shared" si="1200"/>
        <v>0</v>
      </c>
      <c r="AB743" s="18">
        <f t="shared" si="1148"/>
        <v>620391.30000000005</v>
      </c>
      <c r="AC743" s="18">
        <f t="shared" si="1149"/>
        <v>619241.80000000005</v>
      </c>
      <c r="AD743" s="18">
        <f t="shared" si="1150"/>
        <v>619241.80000000005</v>
      </c>
      <c r="AE743" s="18">
        <f t="shared" si="1200"/>
        <v>0</v>
      </c>
      <c r="AF743" s="31"/>
      <c r="AG743" s="22"/>
      <c r="AH743" s="2"/>
    </row>
    <row r="744" spans="1:34" x14ac:dyDescent="0.25">
      <c r="A744" s="36" t="s">
        <v>190</v>
      </c>
      <c r="B744" s="32">
        <v>620</v>
      </c>
      <c r="C744" s="36"/>
      <c r="D744" s="36"/>
      <c r="E744" s="14" t="s">
        <v>596</v>
      </c>
      <c r="F744" s="18">
        <f>F745</f>
        <v>620391.30000000005</v>
      </c>
      <c r="G744" s="18">
        <f t="shared" si="1198"/>
        <v>619241.80000000005</v>
      </c>
      <c r="H744" s="18">
        <f t="shared" si="1198"/>
        <v>619241.80000000005</v>
      </c>
      <c r="I744" s="18">
        <f t="shared" si="1198"/>
        <v>0</v>
      </c>
      <c r="J744" s="18">
        <f t="shared" si="1198"/>
        <v>0</v>
      </c>
      <c r="K744" s="18">
        <f t="shared" si="1198"/>
        <v>0</v>
      </c>
      <c r="L744" s="18">
        <f t="shared" si="1195"/>
        <v>620391.30000000005</v>
      </c>
      <c r="M744" s="18">
        <f t="shared" si="1196"/>
        <v>619241.80000000005</v>
      </c>
      <c r="N744" s="18">
        <f t="shared" si="1197"/>
        <v>619241.80000000005</v>
      </c>
      <c r="O744" s="18">
        <f t="shared" si="1199"/>
        <v>0</v>
      </c>
      <c r="P744" s="18">
        <f t="shared" si="1199"/>
        <v>0</v>
      </c>
      <c r="Q744" s="18">
        <f t="shared" si="1199"/>
        <v>0</v>
      </c>
      <c r="R744" s="18">
        <f t="shared" si="1160"/>
        <v>620391.30000000005</v>
      </c>
      <c r="S744" s="18">
        <f t="shared" si="1161"/>
        <v>619241.80000000005</v>
      </c>
      <c r="T744" s="18">
        <f t="shared" si="1162"/>
        <v>619241.80000000005</v>
      </c>
      <c r="U744" s="18">
        <f t="shared" si="1200"/>
        <v>0</v>
      </c>
      <c r="V744" s="18">
        <f t="shared" si="1164"/>
        <v>620391.30000000005</v>
      </c>
      <c r="W744" s="18">
        <f t="shared" si="1165"/>
        <v>619241.80000000005</v>
      </c>
      <c r="X744" s="18">
        <f t="shared" si="1166"/>
        <v>619241.80000000005</v>
      </c>
      <c r="Y744" s="18">
        <f t="shared" si="1200"/>
        <v>0</v>
      </c>
      <c r="Z744" s="18">
        <f t="shared" si="1200"/>
        <v>0</v>
      </c>
      <c r="AA744" s="18">
        <f t="shared" si="1200"/>
        <v>0</v>
      </c>
      <c r="AB744" s="18">
        <f t="shared" si="1148"/>
        <v>620391.30000000005</v>
      </c>
      <c r="AC744" s="18">
        <f t="shared" si="1149"/>
        <v>619241.80000000005</v>
      </c>
      <c r="AD744" s="18">
        <f t="shared" si="1150"/>
        <v>619241.80000000005</v>
      </c>
      <c r="AE744" s="18">
        <f t="shared" si="1200"/>
        <v>0</v>
      </c>
      <c r="AF744" s="31"/>
      <c r="AG744" s="22"/>
      <c r="AH744" s="2"/>
    </row>
    <row r="745" spans="1:34" x14ac:dyDescent="0.25">
      <c r="A745" s="36" t="s">
        <v>190</v>
      </c>
      <c r="B745" s="32">
        <v>620</v>
      </c>
      <c r="C745" s="36" t="s">
        <v>28</v>
      </c>
      <c r="D745" s="36" t="s">
        <v>20</v>
      </c>
      <c r="E745" s="14" t="s">
        <v>559</v>
      </c>
      <c r="F745" s="18">
        <v>620391.30000000005</v>
      </c>
      <c r="G745" s="18">
        <v>619241.80000000005</v>
      </c>
      <c r="H745" s="18">
        <v>619241.80000000005</v>
      </c>
      <c r="I745" s="18"/>
      <c r="J745" s="18"/>
      <c r="K745" s="18"/>
      <c r="L745" s="18">
        <f t="shared" si="1195"/>
        <v>620391.30000000005</v>
      </c>
      <c r="M745" s="18">
        <f t="shared" si="1196"/>
        <v>619241.80000000005</v>
      </c>
      <c r="N745" s="18">
        <f t="shared" si="1197"/>
        <v>619241.80000000005</v>
      </c>
      <c r="O745" s="18"/>
      <c r="P745" s="18"/>
      <c r="Q745" s="18"/>
      <c r="R745" s="18">
        <f t="shared" si="1160"/>
        <v>620391.30000000005</v>
      </c>
      <c r="S745" s="18">
        <f t="shared" si="1161"/>
        <v>619241.80000000005</v>
      </c>
      <c r="T745" s="18">
        <f t="shared" si="1162"/>
        <v>619241.80000000005</v>
      </c>
      <c r="U745" s="18"/>
      <c r="V745" s="18">
        <f t="shared" si="1164"/>
        <v>620391.30000000005</v>
      </c>
      <c r="W745" s="18">
        <f t="shared" si="1165"/>
        <v>619241.80000000005</v>
      </c>
      <c r="X745" s="18">
        <f t="shared" si="1166"/>
        <v>619241.80000000005</v>
      </c>
      <c r="Y745" s="18"/>
      <c r="Z745" s="18"/>
      <c r="AA745" s="18"/>
      <c r="AB745" s="18">
        <f t="shared" si="1148"/>
        <v>620391.30000000005</v>
      </c>
      <c r="AC745" s="18">
        <f t="shared" si="1149"/>
        <v>619241.80000000005</v>
      </c>
      <c r="AD745" s="18">
        <f t="shared" si="1150"/>
        <v>619241.80000000005</v>
      </c>
      <c r="AE745" s="18"/>
      <c r="AF745" s="31"/>
      <c r="AG745" s="22"/>
      <c r="AH745" s="2"/>
    </row>
    <row r="746" spans="1:34" x14ac:dyDescent="0.25">
      <c r="A746" s="36" t="s">
        <v>190</v>
      </c>
      <c r="B746" s="32">
        <v>800</v>
      </c>
      <c r="C746" s="36"/>
      <c r="D746" s="36"/>
      <c r="E746" s="14" t="s">
        <v>583</v>
      </c>
      <c r="F746" s="18">
        <f t="shared" ref="F746:K747" si="1201">F747</f>
        <v>51.599999999999994</v>
      </c>
      <c r="G746" s="18">
        <f t="shared" si="1201"/>
        <v>51.599999999999994</v>
      </c>
      <c r="H746" s="18">
        <f t="shared" si="1201"/>
        <v>51.599999999999994</v>
      </c>
      <c r="I746" s="18">
        <f t="shared" si="1201"/>
        <v>0</v>
      </c>
      <c r="J746" s="18">
        <f t="shared" si="1201"/>
        <v>0</v>
      </c>
      <c r="K746" s="18">
        <f t="shared" si="1201"/>
        <v>0</v>
      </c>
      <c r="L746" s="18">
        <f t="shared" si="1195"/>
        <v>51.599999999999994</v>
      </c>
      <c r="M746" s="18">
        <f t="shared" si="1196"/>
        <v>51.599999999999994</v>
      </c>
      <c r="N746" s="18">
        <f t="shared" si="1197"/>
        <v>51.599999999999994</v>
      </c>
      <c r="O746" s="18">
        <f t="shared" ref="O746:Q747" si="1202">O747</f>
        <v>0</v>
      </c>
      <c r="P746" s="18">
        <f t="shared" si="1202"/>
        <v>0</v>
      </c>
      <c r="Q746" s="18">
        <f t="shared" si="1202"/>
        <v>0</v>
      </c>
      <c r="R746" s="18">
        <f t="shared" si="1160"/>
        <v>51.599999999999994</v>
      </c>
      <c r="S746" s="18">
        <f t="shared" si="1161"/>
        <v>51.599999999999994</v>
      </c>
      <c r="T746" s="18">
        <f t="shared" si="1162"/>
        <v>51.599999999999994</v>
      </c>
      <c r="U746" s="18">
        <f t="shared" ref="U746:AE747" si="1203">U747</f>
        <v>0</v>
      </c>
      <c r="V746" s="18">
        <f t="shared" si="1164"/>
        <v>51.599999999999994</v>
      </c>
      <c r="W746" s="18">
        <f t="shared" si="1165"/>
        <v>51.599999999999994</v>
      </c>
      <c r="X746" s="18">
        <f t="shared" si="1166"/>
        <v>51.599999999999994</v>
      </c>
      <c r="Y746" s="18">
        <f t="shared" si="1203"/>
        <v>0</v>
      </c>
      <c r="Z746" s="18">
        <f t="shared" si="1203"/>
        <v>0</v>
      </c>
      <c r="AA746" s="18">
        <f t="shared" si="1203"/>
        <v>0</v>
      </c>
      <c r="AB746" s="18">
        <f t="shared" si="1148"/>
        <v>51.599999999999994</v>
      </c>
      <c r="AC746" s="18">
        <f t="shared" si="1149"/>
        <v>51.599999999999994</v>
      </c>
      <c r="AD746" s="18">
        <f t="shared" si="1150"/>
        <v>51.599999999999994</v>
      </c>
      <c r="AE746" s="18">
        <f t="shared" si="1203"/>
        <v>0</v>
      </c>
      <c r="AF746" s="31"/>
      <c r="AG746" s="22"/>
      <c r="AH746" s="2"/>
    </row>
    <row r="747" spans="1:34" x14ac:dyDescent="0.25">
      <c r="A747" s="36" t="s">
        <v>190</v>
      </c>
      <c r="B747" s="32">
        <v>850</v>
      </c>
      <c r="C747" s="36"/>
      <c r="D747" s="36"/>
      <c r="E747" s="14" t="s">
        <v>601</v>
      </c>
      <c r="F747" s="18">
        <f t="shared" si="1201"/>
        <v>51.599999999999994</v>
      </c>
      <c r="G747" s="18">
        <f t="shared" si="1201"/>
        <v>51.599999999999994</v>
      </c>
      <c r="H747" s="18">
        <f t="shared" si="1201"/>
        <v>51.599999999999994</v>
      </c>
      <c r="I747" s="18">
        <f t="shared" si="1201"/>
        <v>0</v>
      </c>
      <c r="J747" s="18">
        <f t="shared" si="1201"/>
        <v>0</v>
      </c>
      <c r="K747" s="18">
        <f t="shared" si="1201"/>
        <v>0</v>
      </c>
      <c r="L747" s="18">
        <f t="shared" si="1195"/>
        <v>51.599999999999994</v>
      </c>
      <c r="M747" s="18">
        <f t="shared" si="1196"/>
        <v>51.599999999999994</v>
      </c>
      <c r="N747" s="18">
        <f t="shared" si="1197"/>
        <v>51.599999999999994</v>
      </c>
      <c r="O747" s="18">
        <f t="shared" si="1202"/>
        <v>0</v>
      </c>
      <c r="P747" s="18">
        <f t="shared" si="1202"/>
        <v>0</v>
      </c>
      <c r="Q747" s="18">
        <f t="shared" si="1202"/>
        <v>0</v>
      </c>
      <c r="R747" s="18">
        <f t="shared" si="1160"/>
        <v>51.599999999999994</v>
      </c>
      <c r="S747" s="18">
        <f t="shared" si="1161"/>
        <v>51.599999999999994</v>
      </c>
      <c r="T747" s="18">
        <f t="shared" si="1162"/>
        <v>51.599999999999994</v>
      </c>
      <c r="U747" s="18">
        <f t="shared" si="1203"/>
        <v>0</v>
      </c>
      <c r="V747" s="18">
        <f t="shared" si="1164"/>
        <v>51.599999999999994</v>
      </c>
      <c r="W747" s="18">
        <f t="shared" si="1165"/>
        <v>51.599999999999994</v>
      </c>
      <c r="X747" s="18">
        <f t="shared" si="1166"/>
        <v>51.599999999999994</v>
      </c>
      <c r="Y747" s="18">
        <f t="shared" si="1203"/>
        <v>0</v>
      </c>
      <c r="Z747" s="18">
        <f t="shared" si="1203"/>
        <v>0</v>
      </c>
      <c r="AA747" s="18">
        <f t="shared" si="1203"/>
        <v>0</v>
      </c>
      <c r="AB747" s="18">
        <f t="shared" si="1148"/>
        <v>51.599999999999994</v>
      </c>
      <c r="AC747" s="18">
        <f t="shared" si="1149"/>
        <v>51.599999999999994</v>
      </c>
      <c r="AD747" s="18">
        <f t="shared" si="1150"/>
        <v>51.599999999999994</v>
      </c>
      <c r="AE747" s="18">
        <f t="shared" si="1203"/>
        <v>0</v>
      </c>
      <c r="AF747" s="31"/>
      <c r="AG747" s="22"/>
      <c r="AH747" s="2"/>
    </row>
    <row r="748" spans="1:34" x14ac:dyDescent="0.25">
      <c r="A748" s="36" t="s">
        <v>190</v>
      </c>
      <c r="B748" s="32">
        <v>850</v>
      </c>
      <c r="C748" s="36" t="s">
        <v>28</v>
      </c>
      <c r="D748" s="36" t="s">
        <v>20</v>
      </c>
      <c r="E748" s="14" t="s">
        <v>559</v>
      </c>
      <c r="F748" s="18">
        <v>51.599999999999994</v>
      </c>
      <c r="G748" s="18">
        <v>51.599999999999994</v>
      </c>
      <c r="H748" s="18">
        <v>51.599999999999994</v>
      </c>
      <c r="I748" s="18"/>
      <c r="J748" s="18"/>
      <c r="K748" s="18"/>
      <c r="L748" s="18">
        <f t="shared" si="1195"/>
        <v>51.599999999999994</v>
      </c>
      <c r="M748" s="18">
        <f t="shared" si="1196"/>
        <v>51.599999999999994</v>
      </c>
      <c r="N748" s="18">
        <f t="shared" si="1197"/>
        <v>51.599999999999994</v>
      </c>
      <c r="O748" s="18"/>
      <c r="P748" s="18"/>
      <c r="Q748" s="18"/>
      <c r="R748" s="18">
        <f t="shared" si="1160"/>
        <v>51.599999999999994</v>
      </c>
      <c r="S748" s="18">
        <f t="shared" si="1161"/>
        <v>51.599999999999994</v>
      </c>
      <c r="T748" s="18">
        <f t="shared" si="1162"/>
        <v>51.599999999999994</v>
      </c>
      <c r="U748" s="18"/>
      <c r="V748" s="18">
        <f t="shared" si="1164"/>
        <v>51.599999999999994</v>
      </c>
      <c r="W748" s="18">
        <f t="shared" si="1165"/>
        <v>51.599999999999994</v>
      </c>
      <c r="X748" s="18">
        <f t="shared" si="1166"/>
        <v>51.599999999999994</v>
      </c>
      <c r="Y748" s="18"/>
      <c r="Z748" s="18"/>
      <c r="AA748" s="18"/>
      <c r="AB748" s="18">
        <f t="shared" si="1148"/>
        <v>51.599999999999994</v>
      </c>
      <c r="AC748" s="18">
        <f t="shared" si="1149"/>
        <v>51.599999999999994</v>
      </c>
      <c r="AD748" s="18">
        <f t="shared" si="1150"/>
        <v>51.599999999999994</v>
      </c>
      <c r="AE748" s="18"/>
      <c r="AF748" s="31"/>
      <c r="AG748" s="22"/>
      <c r="AH748" s="2"/>
    </row>
    <row r="749" spans="1:34" ht="31.5" x14ac:dyDescent="0.25">
      <c r="A749" s="36" t="s">
        <v>191</v>
      </c>
      <c r="B749" s="32"/>
      <c r="C749" s="36"/>
      <c r="D749" s="36"/>
      <c r="E749" s="14" t="s">
        <v>693</v>
      </c>
      <c r="F749" s="18">
        <f t="shared" ref="F749:K751" si="1204">F750</f>
        <v>850</v>
      </c>
      <c r="G749" s="18">
        <f t="shared" si="1204"/>
        <v>850</v>
      </c>
      <c r="H749" s="18">
        <f t="shared" si="1204"/>
        <v>850</v>
      </c>
      <c r="I749" s="18">
        <f t="shared" si="1204"/>
        <v>0</v>
      </c>
      <c r="J749" s="18">
        <f t="shared" si="1204"/>
        <v>0</v>
      </c>
      <c r="K749" s="18">
        <f t="shared" si="1204"/>
        <v>0</v>
      </c>
      <c r="L749" s="18">
        <f t="shared" si="1195"/>
        <v>850</v>
      </c>
      <c r="M749" s="18">
        <f t="shared" si="1196"/>
        <v>850</v>
      </c>
      <c r="N749" s="18">
        <f t="shared" si="1197"/>
        <v>850</v>
      </c>
      <c r="O749" s="18">
        <f t="shared" ref="O749:Q751" si="1205">O750</f>
        <v>0</v>
      </c>
      <c r="P749" s="18">
        <f t="shared" si="1205"/>
        <v>0</v>
      </c>
      <c r="Q749" s="18">
        <f t="shared" si="1205"/>
        <v>0</v>
      </c>
      <c r="R749" s="18">
        <f t="shared" si="1160"/>
        <v>850</v>
      </c>
      <c r="S749" s="18">
        <f t="shared" si="1161"/>
        <v>850</v>
      </c>
      <c r="T749" s="18">
        <f t="shared" si="1162"/>
        <v>850</v>
      </c>
      <c r="U749" s="18">
        <f t="shared" ref="U749:AE751" si="1206">U750</f>
        <v>0</v>
      </c>
      <c r="V749" s="18">
        <f t="shared" si="1164"/>
        <v>850</v>
      </c>
      <c r="W749" s="18">
        <f t="shared" si="1165"/>
        <v>850</v>
      </c>
      <c r="X749" s="18">
        <f t="shared" si="1166"/>
        <v>850</v>
      </c>
      <c r="Y749" s="18">
        <f t="shared" si="1206"/>
        <v>0</v>
      </c>
      <c r="Z749" s="18">
        <f t="shared" si="1206"/>
        <v>0</v>
      </c>
      <c r="AA749" s="18">
        <f t="shared" si="1206"/>
        <v>0</v>
      </c>
      <c r="AB749" s="18">
        <f t="shared" si="1148"/>
        <v>850</v>
      </c>
      <c r="AC749" s="18">
        <f t="shared" si="1149"/>
        <v>850</v>
      </c>
      <c r="AD749" s="18">
        <f t="shared" si="1150"/>
        <v>850</v>
      </c>
      <c r="AE749" s="18">
        <f t="shared" si="1206"/>
        <v>0</v>
      </c>
      <c r="AF749" s="31"/>
      <c r="AG749" s="22"/>
      <c r="AH749" s="2"/>
    </row>
    <row r="750" spans="1:34" ht="47.25" x14ac:dyDescent="0.25">
      <c r="A750" s="36" t="s">
        <v>191</v>
      </c>
      <c r="B750" s="32">
        <v>600</v>
      </c>
      <c r="C750" s="36"/>
      <c r="D750" s="36"/>
      <c r="E750" s="14" t="s">
        <v>581</v>
      </c>
      <c r="F750" s="18">
        <f t="shared" si="1204"/>
        <v>850</v>
      </c>
      <c r="G750" s="18">
        <f t="shared" si="1204"/>
        <v>850</v>
      </c>
      <c r="H750" s="18">
        <f t="shared" si="1204"/>
        <v>850</v>
      </c>
      <c r="I750" s="18">
        <f t="shared" si="1204"/>
        <v>0</v>
      </c>
      <c r="J750" s="18">
        <f t="shared" si="1204"/>
        <v>0</v>
      </c>
      <c r="K750" s="18">
        <f t="shared" si="1204"/>
        <v>0</v>
      </c>
      <c r="L750" s="18">
        <f t="shared" si="1195"/>
        <v>850</v>
      </c>
      <c r="M750" s="18">
        <f t="shared" si="1196"/>
        <v>850</v>
      </c>
      <c r="N750" s="18">
        <f t="shared" si="1197"/>
        <v>850</v>
      </c>
      <c r="O750" s="18">
        <f t="shared" si="1205"/>
        <v>0</v>
      </c>
      <c r="P750" s="18">
        <f t="shared" si="1205"/>
        <v>0</v>
      </c>
      <c r="Q750" s="18">
        <f t="shared" si="1205"/>
        <v>0</v>
      </c>
      <c r="R750" s="18">
        <f t="shared" si="1160"/>
        <v>850</v>
      </c>
      <c r="S750" s="18">
        <f t="shared" si="1161"/>
        <v>850</v>
      </c>
      <c r="T750" s="18">
        <f t="shared" si="1162"/>
        <v>850</v>
      </c>
      <c r="U750" s="18">
        <f t="shared" si="1206"/>
        <v>0</v>
      </c>
      <c r="V750" s="18">
        <f t="shared" si="1164"/>
        <v>850</v>
      </c>
      <c r="W750" s="18">
        <f t="shared" si="1165"/>
        <v>850</v>
      </c>
      <c r="X750" s="18">
        <f t="shared" si="1166"/>
        <v>850</v>
      </c>
      <c r="Y750" s="18">
        <f t="shared" si="1206"/>
        <v>0</v>
      </c>
      <c r="Z750" s="18">
        <f t="shared" si="1206"/>
        <v>0</v>
      </c>
      <c r="AA750" s="18">
        <f t="shared" si="1206"/>
        <v>0</v>
      </c>
      <c r="AB750" s="18">
        <f t="shared" si="1148"/>
        <v>850</v>
      </c>
      <c r="AC750" s="18">
        <f t="shared" si="1149"/>
        <v>850</v>
      </c>
      <c r="AD750" s="18">
        <f t="shared" si="1150"/>
        <v>850</v>
      </c>
      <c r="AE750" s="18">
        <f t="shared" si="1206"/>
        <v>0</v>
      </c>
      <c r="AF750" s="31"/>
      <c r="AG750" s="22"/>
      <c r="AH750" s="2"/>
    </row>
    <row r="751" spans="1:34" x14ac:dyDescent="0.25">
      <c r="A751" s="36" t="s">
        <v>191</v>
      </c>
      <c r="B751" s="32">
        <v>620</v>
      </c>
      <c r="C751" s="36"/>
      <c r="D751" s="36"/>
      <c r="E751" s="14" t="s">
        <v>596</v>
      </c>
      <c r="F751" s="18">
        <f t="shared" si="1204"/>
        <v>850</v>
      </c>
      <c r="G751" s="18">
        <f t="shared" si="1204"/>
        <v>850</v>
      </c>
      <c r="H751" s="18">
        <f t="shared" si="1204"/>
        <v>850</v>
      </c>
      <c r="I751" s="18">
        <f t="shared" si="1204"/>
        <v>0</v>
      </c>
      <c r="J751" s="18">
        <f t="shared" si="1204"/>
        <v>0</v>
      </c>
      <c r="K751" s="18">
        <f t="shared" si="1204"/>
        <v>0</v>
      </c>
      <c r="L751" s="18">
        <f t="shared" si="1195"/>
        <v>850</v>
      </c>
      <c r="M751" s="18">
        <f t="shared" si="1196"/>
        <v>850</v>
      </c>
      <c r="N751" s="18">
        <f t="shared" si="1197"/>
        <v>850</v>
      </c>
      <c r="O751" s="18">
        <f t="shared" si="1205"/>
        <v>0</v>
      </c>
      <c r="P751" s="18">
        <f t="shared" si="1205"/>
        <v>0</v>
      </c>
      <c r="Q751" s="18">
        <f t="shared" si="1205"/>
        <v>0</v>
      </c>
      <c r="R751" s="18">
        <f t="shared" si="1160"/>
        <v>850</v>
      </c>
      <c r="S751" s="18">
        <f t="shared" si="1161"/>
        <v>850</v>
      </c>
      <c r="T751" s="18">
        <f t="shared" si="1162"/>
        <v>850</v>
      </c>
      <c r="U751" s="18">
        <f t="shared" si="1206"/>
        <v>0</v>
      </c>
      <c r="V751" s="18">
        <f t="shared" si="1164"/>
        <v>850</v>
      </c>
      <c r="W751" s="18">
        <f t="shared" si="1165"/>
        <v>850</v>
      </c>
      <c r="X751" s="18">
        <f t="shared" si="1166"/>
        <v>850</v>
      </c>
      <c r="Y751" s="18">
        <f t="shared" si="1206"/>
        <v>0</v>
      </c>
      <c r="Z751" s="18">
        <f t="shared" si="1206"/>
        <v>0</v>
      </c>
      <c r="AA751" s="18">
        <f t="shared" si="1206"/>
        <v>0</v>
      </c>
      <c r="AB751" s="18">
        <f t="shared" si="1148"/>
        <v>850</v>
      </c>
      <c r="AC751" s="18">
        <f t="shared" si="1149"/>
        <v>850</v>
      </c>
      <c r="AD751" s="18">
        <f t="shared" si="1150"/>
        <v>850</v>
      </c>
      <c r="AE751" s="18">
        <f t="shared" si="1206"/>
        <v>0</v>
      </c>
      <c r="AF751" s="31"/>
      <c r="AG751" s="22"/>
      <c r="AH751" s="2"/>
    </row>
    <row r="752" spans="1:34" x14ac:dyDescent="0.25">
      <c r="A752" s="36" t="s">
        <v>191</v>
      </c>
      <c r="B752" s="32">
        <v>620</v>
      </c>
      <c r="C752" s="36" t="s">
        <v>28</v>
      </c>
      <c r="D752" s="36" t="s">
        <v>20</v>
      </c>
      <c r="E752" s="14" t="s">
        <v>559</v>
      </c>
      <c r="F752" s="18">
        <v>850</v>
      </c>
      <c r="G752" s="18">
        <v>850</v>
      </c>
      <c r="H752" s="18">
        <v>850</v>
      </c>
      <c r="I752" s="18"/>
      <c r="J752" s="18"/>
      <c r="K752" s="18"/>
      <c r="L752" s="18">
        <f t="shared" si="1195"/>
        <v>850</v>
      </c>
      <c r="M752" s="18">
        <f t="shared" si="1196"/>
        <v>850</v>
      </c>
      <c r="N752" s="18">
        <f t="shared" si="1197"/>
        <v>850</v>
      </c>
      <c r="O752" s="18"/>
      <c r="P752" s="18"/>
      <c r="Q752" s="18"/>
      <c r="R752" s="18">
        <f t="shared" si="1160"/>
        <v>850</v>
      </c>
      <c r="S752" s="18">
        <f t="shared" si="1161"/>
        <v>850</v>
      </c>
      <c r="T752" s="18">
        <f t="shared" si="1162"/>
        <v>850</v>
      </c>
      <c r="U752" s="18"/>
      <c r="V752" s="18">
        <f t="shared" si="1164"/>
        <v>850</v>
      </c>
      <c r="W752" s="18">
        <f t="shared" si="1165"/>
        <v>850</v>
      </c>
      <c r="X752" s="18">
        <f t="shared" si="1166"/>
        <v>850</v>
      </c>
      <c r="Y752" s="18"/>
      <c r="Z752" s="18"/>
      <c r="AA752" s="18"/>
      <c r="AB752" s="18">
        <f t="shared" si="1148"/>
        <v>850</v>
      </c>
      <c r="AC752" s="18">
        <f t="shared" si="1149"/>
        <v>850</v>
      </c>
      <c r="AD752" s="18">
        <f t="shared" si="1150"/>
        <v>850</v>
      </c>
      <c r="AE752" s="18"/>
      <c r="AF752" s="31"/>
      <c r="AG752" s="22"/>
      <c r="AH752" s="2"/>
    </row>
    <row r="753" spans="1:34" ht="31.5" x14ac:dyDescent="0.25">
      <c r="A753" s="36" t="s">
        <v>192</v>
      </c>
      <c r="B753" s="32"/>
      <c r="C753" s="36"/>
      <c r="D753" s="36"/>
      <c r="E753" s="14" t="s">
        <v>700</v>
      </c>
      <c r="F753" s="18">
        <f t="shared" ref="F753:K755" si="1207">F754</f>
        <v>2391.1</v>
      </c>
      <c r="G753" s="18">
        <f t="shared" si="1207"/>
        <v>2391.1</v>
      </c>
      <c r="H753" s="18">
        <f t="shared" si="1207"/>
        <v>2391.1</v>
      </c>
      <c r="I753" s="18">
        <f t="shared" si="1207"/>
        <v>0</v>
      </c>
      <c r="J753" s="18">
        <f t="shared" si="1207"/>
        <v>0</v>
      </c>
      <c r="K753" s="18">
        <f t="shared" si="1207"/>
        <v>0</v>
      </c>
      <c r="L753" s="18">
        <f t="shared" si="1195"/>
        <v>2391.1</v>
      </c>
      <c r="M753" s="18">
        <f t="shared" si="1196"/>
        <v>2391.1</v>
      </c>
      <c r="N753" s="18">
        <f t="shared" si="1197"/>
        <v>2391.1</v>
      </c>
      <c r="O753" s="18">
        <f t="shared" ref="O753:Q755" si="1208">O754</f>
        <v>0</v>
      </c>
      <c r="P753" s="18">
        <f t="shared" si="1208"/>
        <v>0</v>
      </c>
      <c r="Q753" s="18">
        <f t="shared" si="1208"/>
        <v>0</v>
      </c>
      <c r="R753" s="18">
        <f t="shared" si="1160"/>
        <v>2391.1</v>
      </c>
      <c r="S753" s="18">
        <f t="shared" si="1161"/>
        <v>2391.1</v>
      </c>
      <c r="T753" s="18">
        <f t="shared" si="1162"/>
        <v>2391.1</v>
      </c>
      <c r="U753" s="18">
        <f t="shared" ref="U753:AE755" si="1209">U754</f>
        <v>0</v>
      </c>
      <c r="V753" s="18">
        <f t="shared" si="1164"/>
        <v>2391.1</v>
      </c>
      <c r="W753" s="18">
        <f t="shared" si="1165"/>
        <v>2391.1</v>
      </c>
      <c r="X753" s="18">
        <f t="shared" si="1166"/>
        <v>2391.1</v>
      </c>
      <c r="Y753" s="18">
        <f t="shared" si="1209"/>
        <v>0</v>
      </c>
      <c r="Z753" s="18">
        <f t="shared" si="1209"/>
        <v>0</v>
      </c>
      <c r="AA753" s="18">
        <f t="shared" si="1209"/>
        <v>0</v>
      </c>
      <c r="AB753" s="18">
        <f t="shared" si="1148"/>
        <v>2391.1</v>
      </c>
      <c r="AC753" s="18">
        <f t="shared" si="1149"/>
        <v>2391.1</v>
      </c>
      <c r="AD753" s="18">
        <f t="shared" si="1150"/>
        <v>2391.1</v>
      </c>
      <c r="AE753" s="18">
        <f t="shared" si="1209"/>
        <v>0</v>
      </c>
      <c r="AF753" s="31"/>
      <c r="AG753" s="22"/>
      <c r="AH753" s="2"/>
    </row>
    <row r="754" spans="1:34" ht="47.25" x14ac:dyDescent="0.25">
      <c r="A754" s="36" t="s">
        <v>192</v>
      </c>
      <c r="B754" s="32">
        <v>600</v>
      </c>
      <c r="C754" s="36"/>
      <c r="D754" s="36"/>
      <c r="E754" s="14" t="s">
        <v>581</v>
      </c>
      <c r="F754" s="18">
        <f t="shared" si="1207"/>
        <v>2391.1</v>
      </c>
      <c r="G754" s="18">
        <f t="shared" si="1207"/>
        <v>2391.1</v>
      </c>
      <c r="H754" s="18">
        <f t="shared" si="1207"/>
        <v>2391.1</v>
      </c>
      <c r="I754" s="18">
        <f t="shared" si="1207"/>
        <v>0</v>
      </c>
      <c r="J754" s="18">
        <f t="shared" si="1207"/>
        <v>0</v>
      </c>
      <c r="K754" s="18">
        <f t="shared" si="1207"/>
        <v>0</v>
      </c>
      <c r="L754" s="18">
        <f t="shared" si="1195"/>
        <v>2391.1</v>
      </c>
      <c r="M754" s="18">
        <f t="shared" si="1196"/>
        <v>2391.1</v>
      </c>
      <c r="N754" s="18">
        <f t="shared" si="1197"/>
        <v>2391.1</v>
      </c>
      <c r="O754" s="18">
        <f t="shared" si="1208"/>
        <v>0</v>
      </c>
      <c r="P754" s="18">
        <f t="shared" si="1208"/>
        <v>0</v>
      </c>
      <c r="Q754" s="18">
        <f t="shared" si="1208"/>
        <v>0</v>
      </c>
      <c r="R754" s="18">
        <f t="shared" si="1160"/>
        <v>2391.1</v>
      </c>
      <c r="S754" s="18">
        <f t="shared" si="1161"/>
        <v>2391.1</v>
      </c>
      <c r="T754" s="18">
        <f t="shared" si="1162"/>
        <v>2391.1</v>
      </c>
      <c r="U754" s="18">
        <f t="shared" si="1209"/>
        <v>0</v>
      </c>
      <c r="V754" s="18">
        <f t="shared" si="1164"/>
        <v>2391.1</v>
      </c>
      <c r="W754" s="18">
        <f t="shared" si="1165"/>
        <v>2391.1</v>
      </c>
      <c r="X754" s="18">
        <f t="shared" si="1166"/>
        <v>2391.1</v>
      </c>
      <c r="Y754" s="18">
        <f t="shared" si="1209"/>
        <v>0</v>
      </c>
      <c r="Z754" s="18">
        <f t="shared" si="1209"/>
        <v>0</v>
      </c>
      <c r="AA754" s="18">
        <f t="shared" si="1209"/>
        <v>0</v>
      </c>
      <c r="AB754" s="18">
        <f t="shared" si="1148"/>
        <v>2391.1</v>
      </c>
      <c r="AC754" s="18">
        <f t="shared" si="1149"/>
        <v>2391.1</v>
      </c>
      <c r="AD754" s="18">
        <f t="shared" si="1150"/>
        <v>2391.1</v>
      </c>
      <c r="AE754" s="18">
        <f t="shared" si="1209"/>
        <v>0</v>
      </c>
      <c r="AF754" s="31"/>
      <c r="AG754" s="22"/>
      <c r="AH754" s="2"/>
    </row>
    <row r="755" spans="1:34" x14ac:dyDescent="0.25">
      <c r="A755" s="36" t="s">
        <v>192</v>
      </c>
      <c r="B755" s="32">
        <v>620</v>
      </c>
      <c r="C755" s="36"/>
      <c r="D755" s="36"/>
      <c r="E755" s="14" t="s">
        <v>596</v>
      </c>
      <c r="F755" s="18">
        <f t="shared" si="1207"/>
        <v>2391.1</v>
      </c>
      <c r="G755" s="18">
        <f t="shared" si="1207"/>
        <v>2391.1</v>
      </c>
      <c r="H755" s="18">
        <f t="shared" si="1207"/>
        <v>2391.1</v>
      </c>
      <c r="I755" s="18">
        <f t="shared" si="1207"/>
        <v>0</v>
      </c>
      <c r="J755" s="18">
        <f t="shared" si="1207"/>
        <v>0</v>
      </c>
      <c r="K755" s="18">
        <f t="shared" si="1207"/>
        <v>0</v>
      </c>
      <c r="L755" s="18">
        <f t="shared" si="1195"/>
        <v>2391.1</v>
      </c>
      <c r="M755" s="18">
        <f t="shared" si="1196"/>
        <v>2391.1</v>
      </c>
      <c r="N755" s="18">
        <f t="shared" si="1197"/>
        <v>2391.1</v>
      </c>
      <c r="O755" s="18">
        <f t="shared" si="1208"/>
        <v>0</v>
      </c>
      <c r="P755" s="18">
        <f t="shared" si="1208"/>
        <v>0</v>
      </c>
      <c r="Q755" s="18">
        <f t="shared" si="1208"/>
        <v>0</v>
      </c>
      <c r="R755" s="18">
        <f t="shared" si="1160"/>
        <v>2391.1</v>
      </c>
      <c r="S755" s="18">
        <f t="shared" si="1161"/>
        <v>2391.1</v>
      </c>
      <c r="T755" s="18">
        <f t="shared" si="1162"/>
        <v>2391.1</v>
      </c>
      <c r="U755" s="18">
        <f t="shared" si="1209"/>
        <v>0</v>
      </c>
      <c r="V755" s="18">
        <f t="shared" si="1164"/>
        <v>2391.1</v>
      </c>
      <c r="W755" s="18">
        <f t="shared" si="1165"/>
        <v>2391.1</v>
      </c>
      <c r="X755" s="18">
        <f t="shared" si="1166"/>
        <v>2391.1</v>
      </c>
      <c r="Y755" s="18">
        <f t="shared" si="1209"/>
        <v>0</v>
      </c>
      <c r="Z755" s="18">
        <f t="shared" si="1209"/>
        <v>0</v>
      </c>
      <c r="AA755" s="18">
        <f t="shared" si="1209"/>
        <v>0</v>
      </c>
      <c r="AB755" s="18">
        <f t="shared" si="1148"/>
        <v>2391.1</v>
      </c>
      <c r="AC755" s="18">
        <f t="shared" si="1149"/>
        <v>2391.1</v>
      </c>
      <c r="AD755" s="18">
        <f t="shared" si="1150"/>
        <v>2391.1</v>
      </c>
      <c r="AE755" s="18">
        <f t="shared" si="1209"/>
        <v>0</v>
      </c>
      <c r="AF755" s="31"/>
      <c r="AG755" s="22"/>
      <c r="AH755" s="2"/>
    </row>
    <row r="756" spans="1:34" x14ac:dyDescent="0.25">
      <c r="A756" s="36" t="s">
        <v>192</v>
      </c>
      <c r="B756" s="32">
        <v>620</v>
      </c>
      <c r="C756" s="36" t="s">
        <v>28</v>
      </c>
      <c r="D756" s="36" t="s">
        <v>20</v>
      </c>
      <c r="E756" s="14" t="s">
        <v>559</v>
      </c>
      <c r="F756" s="18">
        <v>2391.1</v>
      </c>
      <c r="G756" s="18">
        <v>2391.1</v>
      </c>
      <c r="H756" s="18">
        <v>2391.1</v>
      </c>
      <c r="I756" s="18"/>
      <c r="J756" s="18"/>
      <c r="K756" s="18"/>
      <c r="L756" s="18">
        <f t="shared" si="1195"/>
        <v>2391.1</v>
      </c>
      <c r="M756" s="18">
        <f t="shared" si="1196"/>
        <v>2391.1</v>
      </c>
      <c r="N756" s="18">
        <f t="shared" si="1197"/>
        <v>2391.1</v>
      </c>
      <c r="O756" s="18"/>
      <c r="P756" s="18"/>
      <c r="Q756" s="18"/>
      <c r="R756" s="18">
        <f t="shared" si="1160"/>
        <v>2391.1</v>
      </c>
      <c r="S756" s="18">
        <f t="shared" si="1161"/>
        <v>2391.1</v>
      </c>
      <c r="T756" s="18">
        <f t="shared" si="1162"/>
        <v>2391.1</v>
      </c>
      <c r="U756" s="18"/>
      <c r="V756" s="18">
        <f t="shared" si="1164"/>
        <v>2391.1</v>
      </c>
      <c r="W756" s="18">
        <f t="shared" si="1165"/>
        <v>2391.1</v>
      </c>
      <c r="X756" s="18">
        <f t="shared" si="1166"/>
        <v>2391.1</v>
      </c>
      <c r="Y756" s="18"/>
      <c r="Z756" s="18"/>
      <c r="AA756" s="18"/>
      <c r="AB756" s="18">
        <f t="shared" si="1148"/>
        <v>2391.1</v>
      </c>
      <c r="AC756" s="18">
        <f t="shared" si="1149"/>
        <v>2391.1</v>
      </c>
      <c r="AD756" s="18">
        <f t="shared" si="1150"/>
        <v>2391.1</v>
      </c>
      <c r="AE756" s="18"/>
      <c r="AF756" s="31"/>
      <c r="AG756" s="22"/>
      <c r="AH756" s="2"/>
    </row>
    <row r="757" spans="1:34" ht="47.25" x14ac:dyDescent="0.25">
      <c r="A757" s="36" t="s">
        <v>193</v>
      </c>
      <c r="B757" s="32"/>
      <c r="C757" s="36"/>
      <c r="D757" s="36"/>
      <c r="E757" s="14" t="s">
        <v>701</v>
      </c>
      <c r="F757" s="18">
        <f t="shared" ref="F757:K757" si="1210">F758+F761</f>
        <v>16112.199999999999</v>
      </c>
      <c r="G757" s="18">
        <f t="shared" si="1210"/>
        <v>16112.199999999999</v>
      </c>
      <c r="H757" s="18">
        <f t="shared" si="1210"/>
        <v>16112.199999999999</v>
      </c>
      <c r="I757" s="18">
        <f t="shared" si="1210"/>
        <v>0</v>
      </c>
      <c r="J757" s="18">
        <f t="shared" si="1210"/>
        <v>0</v>
      </c>
      <c r="K757" s="18">
        <f t="shared" si="1210"/>
        <v>0</v>
      </c>
      <c r="L757" s="18">
        <f t="shared" si="1195"/>
        <v>16112.199999999999</v>
      </c>
      <c r="M757" s="18">
        <f t="shared" si="1196"/>
        <v>16112.199999999999</v>
      </c>
      <c r="N757" s="18">
        <f t="shared" si="1197"/>
        <v>16112.199999999999</v>
      </c>
      <c r="O757" s="18">
        <f t="shared" ref="O757:Q757" si="1211">O758+O761</f>
        <v>0</v>
      </c>
      <c r="P757" s="18">
        <f t="shared" si="1211"/>
        <v>0</v>
      </c>
      <c r="Q757" s="18">
        <f t="shared" si="1211"/>
        <v>0</v>
      </c>
      <c r="R757" s="18">
        <f t="shared" si="1160"/>
        <v>16112.199999999999</v>
      </c>
      <c r="S757" s="18">
        <f t="shared" si="1161"/>
        <v>16112.199999999999</v>
      </c>
      <c r="T757" s="18">
        <f t="shared" si="1162"/>
        <v>16112.199999999999</v>
      </c>
      <c r="U757" s="18">
        <f t="shared" ref="U757:AE757" si="1212">U758+U761</f>
        <v>0</v>
      </c>
      <c r="V757" s="18">
        <f t="shared" si="1164"/>
        <v>16112.199999999999</v>
      </c>
      <c r="W757" s="18">
        <f t="shared" si="1165"/>
        <v>16112.199999999999</v>
      </c>
      <c r="X757" s="18">
        <f t="shared" si="1166"/>
        <v>16112.199999999999</v>
      </c>
      <c r="Y757" s="18">
        <f t="shared" ref="Y757:AA757" si="1213">Y758+Y761</f>
        <v>0</v>
      </c>
      <c r="Z757" s="18">
        <f t="shared" si="1213"/>
        <v>0</v>
      </c>
      <c r="AA757" s="18">
        <f t="shared" si="1213"/>
        <v>0</v>
      </c>
      <c r="AB757" s="18">
        <f t="shared" si="1148"/>
        <v>16112.199999999999</v>
      </c>
      <c r="AC757" s="18">
        <f t="shared" si="1149"/>
        <v>16112.199999999999</v>
      </c>
      <c r="AD757" s="18">
        <f t="shared" si="1150"/>
        <v>16112.199999999999</v>
      </c>
      <c r="AE757" s="18">
        <f t="shared" si="1212"/>
        <v>0</v>
      </c>
      <c r="AF757" s="31"/>
      <c r="AG757" s="22"/>
      <c r="AH757" s="2"/>
    </row>
    <row r="758" spans="1:34" ht="94.5" x14ac:dyDescent="0.25">
      <c r="A758" s="36" t="s">
        <v>193</v>
      </c>
      <c r="B758" s="32">
        <v>100</v>
      </c>
      <c r="C758" s="36"/>
      <c r="D758" s="36"/>
      <c r="E758" s="14" t="s">
        <v>577</v>
      </c>
      <c r="F758" s="18">
        <f t="shared" ref="F758:K759" si="1214">F759</f>
        <v>266.8</v>
      </c>
      <c r="G758" s="18">
        <f t="shared" si="1214"/>
        <v>266.8</v>
      </c>
      <c r="H758" s="18">
        <f t="shared" si="1214"/>
        <v>266.8</v>
      </c>
      <c r="I758" s="18">
        <f t="shared" si="1214"/>
        <v>0</v>
      </c>
      <c r="J758" s="18">
        <f t="shared" si="1214"/>
        <v>0</v>
      </c>
      <c r="K758" s="18">
        <f t="shared" si="1214"/>
        <v>0</v>
      </c>
      <c r="L758" s="18">
        <f t="shared" si="1195"/>
        <v>266.8</v>
      </c>
      <c r="M758" s="18">
        <f t="shared" si="1196"/>
        <v>266.8</v>
      </c>
      <c r="N758" s="18">
        <f t="shared" si="1197"/>
        <v>266.8</v>
      </c>
      <c r="O758" s="18">
        <f t="shared" ref="O758:Q759" si="1215">O759</f>
        <v>0</v>
      </c>
      <c r="P758" s="18">
        <f t="shared" si="1215"/>
        <v>0</v>
      </c>
      <c r="Q758" s="18">
        <f t="shared" si="1215"/>
        <v>0</v>
      </c>
      <c r="R758" s="18">
        <f t="shared" si="1160"/>
        <v>266.8</v>
      </c>
      <c r="S758" s="18">
        <f t="shared" si="1161"/>
        <v>266.8</v>
      </c>
      <c r="T758" s="18">
        <f t="shared" si="1162"/>
        <v>266.8</v>
      </c>
      <c r="U758" s="18">
        <f t="shared" ref="U758:AE759" si="1216">U759</f>
        <v>0</v>
      </c>
      <c r="V758" s="18">
        <f t="shared" si="1164"/>
        <v>266.8</v>
      </c>
      <c r="W758" s="18">
        <f t="shared" si="1165"/>
        <v>266.8</v>
      </c>
      <c r="X758" s="18">
        <f t="shared" si="1166"/>
        <v>266.8</v>
      </c>
      <c r="Y758" s="18">
        <f t="shared" si="1216"/>
        <v>0</v>
      </c>
      <c r="Z758" s="18">
        <f t="shared" si="1216"/>
        <v>0</v>
      </c>
      <c r="AA758" s="18">
        <f t="shared" si="1216"/>
        <v>0</v>
      </c>
      <c r="AB758" s="18">
        <f t="shared" si="1148"/>
        <v>266.8</v>
      </c>
      <c r="AC758" s="18">
        <f t="shared" si="1149"/>
        <v>266.8</v>
      </c>
      <c r="AD758" s="18">
        <f t="shared" si="1150"/>
        <v>266.8</v>
      </c>
      <c r="AE758" s="18">
        <f t="shared" si="1216"/>
        <v>0</v>
      </c>
      <c r="AF758" s="31"/>
      <c r="AG758" s="22"/>
      <c r="AH758" s="2"/>
    </row>
    <row r="759" spans="1:34" ht="31.5" x14ac:dyDescent="0.25">
      <c r="A759" s="36" t="s">
        <v>193</v>
      </c>
      <c r="B759" s="32">
        <v>110</v>
      </c>
      <c r="C759" s="36"/>
      <c r="D759" s="36"/>
      <c r="E759" s="14" t="s">
        <v>584</v>
      </c>
      <c r="F759" s="18">
        <f t="shared" si="1214"/>
        <v>266.8</v>
      </c>
      <c r="G759" s="18">
        <f t="shared" si="1214"/>
        <v>266.8</v>
      </c>
      <c r="H759" s="18">
        <f t="shared" si="1214"/>
        <v>266.8</v>
      </c>
      <c r="I759" s="18">
        <f t="shared" si="1214"/>
        <v>0</v>
      </c>
      <c r="J759" s="18">
        <f t="shared" si="1214"/>
        <v>0</v>
      </c>
      <c r="K759" s="18">
        <f t="shared" si="1214"/>
        <v>0</v>
      </c>
      <c r="L759" s="18">
        <f t="shared" si="1195"/>
        <v>266.8</v>
      </c>
      <c r="M759" s="18">
        <f t="shared" si="1196"/>
        <v>266.8</v>
      </c>
      <c r="N759" s="18">
        <f t="shared" si="1197"/>
        <v>266.8</v>
      </c>
      <c r="O759" s="18">
        <f t="shared" si="1215"/>
        <v>0</v>
      </c>
      <c r="P759" s="18">
        <f t="shared" si="1215"/>
        <v>0</v>
      </c>
      <c r="Q759" s="18">
        <f t="shared" si="1215"/>
        <v>0</v>
      </c>
      <c r="R759" s="18">
        <f t="shared" si="1160"/>
        <v>266.8</v>
      </c>
      <c r="S759" s="18">
        <f t="shared" si="1161"/>
        <v>266.8</v>
      </c>
      <c r="T759" s="18">
        <f t="shared" si="1162"/>
        <v>266.8</v>
      </c>
      <c r="U759" s="18">
        <f t="shared" si="1216"/>
        <v>0</v>
      </c>
      <c r="V759" s="18">
        <f t="shared" si="1164"/>
        <v>266.8</v>
      </c>
      <c r="W759" s="18">
        <f t="shared" si="1165"/>
        <v>266.8</v>
      </c>
      <c r="X759" s="18">
        <f t="shared" si="1166"/>
        <v>266.8</v>
      </c>
      <c r="Y759" s="18">
        <f t="shared" si="1216"/>
        <v>0</v>
      </c>
      <c r="Z759" s="18">
        <f t="shared" si="1216"/>
        <v>0</v>
      </c>
      <c r="AA759" s="18">
        <f t="shared" si="1216"/>
        <v>0</v>
      </c>
      <c r="AB759" s="18">
        <f t="shared" si="1148"/>
        <v>266.8</v>
      </c>
      <c r="AC759" s="18">
        <f t="shared" si="1149"/>
        <v>266.8</v>
      </c>
      <c r="AD759" s="18">
        <f t="shared" si="1150"/>
        <v>266.8</v>
      </c>
      <c r="AE759" s="18">
        <f t="shared" si="1216"/>
        <v>0</v>
      </c>
      <c r="AF759" s="31"/>
      <c r="AG759" s="22"/>
      <c r="AH759" s="2"/>
    </row>
    <row r="760" spans="1:34" x14ac:dyDescent="0.25">
      <c r="A760" s="36" t="s">
        <v>193</v>
      </c>
      <c r="B760" s="32">
        <v>110</v>
      </c>
      <c r="C760" s="36" t="s">
        <v>28</v>
      </c>
      <c r="D760" s="36" t="s">
        <v>20</v>
      </c>
      <c r="E760" s="14" t="s">
        <v>559</v>
      </c>
      <c r="F760" s="18">
        <v>266.8</v>
      </c>
      <c r="G760" s="18">
        <v>266.8</v>
      </c>
      <c r="H760" s="18">
        <v>266.8</v>
      </c>
      <c r="I760" s="18"/>
      <c r="J760" s="18"/>
      <c r="K760" s="18"/>
      <c r="L760" s="18">
        <f t="shared" si="1195"/>
        <v>266.8</v>
      </c>
      <c r="M760" s="18">
        <f t="shared" si="1196"/>
        <v>266.8</v>
      </c>
      <c r="N760" s="18">
        <f t="shared" si="1197"/>
        <v>266.8</v>
      </c>
      <c r="O760" s="18"/>
      <c r="P760" s="18"/>
      <c r="Q760" s="18"/>
      <c r="R760" s="18">
        <f t="shared" si="1160"/>
        <v>266.8</v>
      </c>
      <c r="S760" s="18">
        <f t="shared" si="1161"/>
        <v>266.8</v>
      </c>
      <c r="T760" s="18">
        <f t="shared" si="1162"/>
        <v>266.8</v>
      </c>
      <c r="U760" s="18"/>
      <c r="V760" s="18">
        <f t="shared" si="1164"/>
        <v>266.8</v>
      </c>
      <c r="W760" s="18">
        <f t="shared" si="1165"/>
        <v>266.8</v>
      </c>
      <c r="X760" s="18">
        <f t="shared" si="1166"/>
        <v>266.8</v>
      </c>
      <c r="Y760" s="18"/>
      <c r="Z760" s="18"/>
      <c r="AA760" s="18"/>
      <c r="AB760" s="18">
        <f t="shared" si="1148"/>
        <v>266.8</v>
      </c>
      <c r="AC760" s="18">
        <f t="shared" si="1149"/>
        <v>266.8</v>
      </c>
      <c r="AD760" s="18">
        <f t="shared" si="1150"/>
        <v>266.8</v>
      </c>
      <c r="AE760" s="18"/>
      <c r="AF760" s="31"/>
      <c r="AG760" s="22"/>
      <c r="AH760" s="2"/>
    </row>
    <row r="761" spans="1:34" ht="47.25" x14ac:dyDescent="0.25">
      <c r="A761" s="36" t="s">
        <v>193</v>
      </c>
      <c r="B761" s="32">
        <v>600</v>
      </c>
      <c r="C761" s="36"/>
      <c r="D761" s="36"/>
      <c r="E761" s="14" t="s">
        <v>581</v>
      </c>
      <c r="F761" s="18">
        <f t="shared" ref="F761:K761" si="1217">F762</f>
        <v>15845.4</v>
      </c>
      <c r="G761" s="18">
        <f t="shared" si="1217"/>
        <v>15845.4</v>
      </c>
      <c r="H761" s="18">
        <f t="shared" si="1217"/>
        <v>15845.4</v>
      </c>
      <c r="I761" s="18">
        <f t="shared" si="1217"/>
        <v>0</v>
      </c>
      <c r="J761" s="18">
        <f t="shared" si="1217"/>
        <v>0</v>
      </c>
      <c r="K761" s="18">
        <f t="shared" si="1217"/>
        <v>0</v>
      </c>
      <c r="L761" s="18">
        <f t="shared" si="1195"/>
        <v>15845.4</v>
      </c>
      <c r="M761" s="18">
        <f t="shared" si="1196"/>
        <v>15845.4</v>
      </c>
      <c r="N761" s="18">
        <f t="shared" si="1197"/>
        <v>15845.4</v>
      </c>
      <c r="O761" s="18">
        <f t="shared" ref="O761:Q761" si="1218">O762</f>
        <v>0</v>
      </c>
      <c r="P761" s="18">
        <f t="shared" si="1218"/>
        <v>0</v>
      </c>
      <c r="Q761" s="18">
        <f t="shared" si="1218"/>
        <v>0</v>
      </c>
      <c r="R761" s="18">
        <f t="shared" si="1160"/>
        <v>15845.4</v>
      </c>
      <c r="S761" s="18">
        <f t="shared" si="1161"/>
        <v>15845.4</v>
      </c>
      <c r="T761" s="18">
        <f t="shared" si="1162"/>
        <v>15845.4</v>
      </c>
      <c r="U761" s="18">
        <f t="shared" ref="U761:AE761" si="1219">U762</f>
        <v>0</v>
      </c>
      <c r="V761" s="18">
        <f t="shared" si="1164"/>
        <v>15845.4</v>
      </c>
      <c r="W761" s="18">
        <f t="shared" si="1165"/>
        <v>15845.4</v>
      </c>
      <c r="X761" s="18">
        <f t="shared" si="1166"/>
        <v>15845.4</v>
      </c>
      <c r="Y761" s="18">
        <f t="shared" si="1219"/>
        <v>0</v>
      </c>
      <c r="Z761" s="18">
        <f t="shared" si="1219"/>
        <v>0</v>
      </c>
      <c r="AA761" s="18">
        <f t="shared" si="1219"/>
        <v>0</v>
      </c>
      <c r="AB761" s="18">
        <f t="shared" si="1148"/>
        <v>15845.4</v>
      </c>
      <c r="AC761" s="18">
        <f t="shared" si="1149"/>
        <v>15845.4</v>
      </c>
      <c r="AD761" s="18">
        <f t="shared" si="1150"/>
        <v>15845.4</v>
      </c>
      <c r="AE761" s="18">
        <f t="shared" si="1219"/>
        <v>0</v>
      </c>
      <c r="AF761" s="31"/>
      <c r="AG761" s="22"/>
      <c r="AH761" s="2"/>
    </row>
    <row r="762" spans="1:34" x14ac:dyDescent="0.25">
      <c r="A762" s="36" t="s">
        <v>193</v>
      </c>
      <c r="B762" s="32">
        <v>620</v>
      </c>
      <c r="C762" s="36"/>
      <c r="D762" s="36"/>
      <c r="E762" s="14" t="s">
        <v>596</v>
      </c>
      <c r="F762" s="18">
        <f t="shared" ref="F762:K762" si="1220">F763+F764</f>
        <v>15845.4</v>
      </c>
      <c r="G762" s="18">
        <f t="shared" si="1220"/>
        <v>15845.4</v>
      </c>
      <c r="H762" s="18">
        <f t="shared" si="1220"/>
        <v>15845.4</v>
      </c>
      <c r="I762" s="18">
        <f t="shared" si="1220"/>
        <v>0</v>
      </c>
      <c r="J762" s="18">
        <f t="shared" si="1220"/>
        <v>0</v>
      </c>
      <c r="K762" s="18">
        <f t="shared" si="1220"/>
        <v>0</v>
      </c>
      <c r="L762" s="18">
        <f t="shared" si="1195"/>
        <v>15845.4</v>
      </c>
      <c r="M762" s="18">
        <f t="shared" si="1196"/>
        <v>15845.4</v>
      </c>
      <c r="N762" s="18">
        <f t="shared" si="1197"/>
        <v>15845.4</v>
      </c>
      <c r="O762" s="18">
        <f t="shared" ref="O762:Q762" si="1221">O763+O764</f>
        <v>0</v>
      </c>
      <c r="P762" s="18">
        <f t="shared" si="1221"/>
        <v>0</v>
      </c>
      <c r="Q762" s="18">
        <f t="shared" si="1221"/>
        <v>0</v>
      </c>
      <c r="R762" s="18">
        <f t="shared" si="1160"/>
        <v>15845.4</v>
      </c>
      <c r="S762" s="18">
        <f t="shared" si="1161"/>
        <v>15845.4</v>
      </c>
      <c r="T762" s="18">
        <f t="shared" si="1162"/>
        <v>15845.4</v>
      </c>
      <c r="U762" s="18">
        <f t="shared" ref="U762:AE762" si="1222">U763+U764</f>
        <v>0</v>
      </c>
      <c r="V762" s="18">
        <f t="shared" si="1164"/>
        <v>15845.4</v>
      </c>
      <c r="W762" s="18">
        <f t="shared" si="1165"/>
        <v>15845.4</v>
      </c>
      <c r="X762" s="18">
        <f t="shared" si="1166"/>
        <v>15845.4</v>
      </c>
      <c r="Y762" s="18">
        <f t="shared" ref="Y762:AA762" si="1223">Y763+Y764</f>
        <v>0</v>
      </c>
      <c r="Z762" s="18">
        <f t="shared" si="1223"/>
        <v>0</v>
      </c>
      <c r="AA762" s="18">
        <f t="shared" si="1223"/>
        <v>0</v>
      </c>
      <c r="AB762" s="18">
        <f t="shared" si="1148"/>
        <v>15845.4</v>
      </c>
      <c r="AC762" s="18">
        <f t="shared" si="1149"/>
        <v>15845.4</v>
      </c>
      <c r="AD762" s="18">
        <f t="shared" si="1150"/>
        <v>15845.4</v>
      </c>
      <c r="AE762" s="18">
        <f t="shared" si="1222"/>
        <v>0</v>
      </c>
      <c r="AF762" s="31"/>
      <c r="AG762" s="22"/>
      <c r="AH762" s="2"/>
    </row>
    <row r="763" spans="1:34" x14ac:dyDescent="0.25">
      <c r="A763" s="36" t="s">
        <v>193</v>
      </c>
      <c r="B763" s="32">
        <v>620</v>
      </c>
      <c r="C763" s="36" t="s">
        <v>28</v>
      </c>
      <c r="D763" s="36" t="s">
        <v>20</v>
      </c>
      <c r="E763" s="14" t="s">
        <v>559</v>
      </c>
      <c r="F763" s="18">
        <v>15295.4</v>
      </c>
      <c r="G763" s="18">
        <v>15295.4</v>
      </c>
      <c r="H763" s="18">
        <v>15295.4</v>
      </c>
      <c r="I763" s="18"/>
      <c r="J763" s="18"/>
      <c r="K763" s="18"/>
      <c r="L763" s="18">
        <f t="shared" si="1195"/>
        <v>15295.4</v>
      </c>
      <c r="M763" s="18">
        <f t="shared" si="1196"/>
        <v>15295.4</v>
      </c>
      <c r="N763" s="18">
        <f t="shared" si="1197"/>
        <v>15295.4</v>
      </c>
      <c r="O763" s="18"/>
      <c r="P763" s="18"/>
      <c r="Q763" s="18"/>
      <c r="R763" s="18">
        <f t="shared" si="1160"/>
        <v>15295.4</v>
      </c>
      <c r="S763" s="18">
        <f t="shared" si="1161"/>
        <v>15295.4</v>
      </c>
      <c r="T763" s="18">
        <f t="shared" si="1162"/>
        <v>15295.4</v>
      </c>
      <c r="U763" s="18"/>
      <c r="V763" s="18">
        <f t="shared" si="1164"/>
        <v>15295.4</v>
      </c>
      <c r="W763" s="18">
        <f t="shared" si="1165"/>
        <v>15295.4</v>
      </c>
      <c r="X763" s="18">
        <f t="shared" si="1166"/>
        <v>15295.4</v>
      </c>
      <c r="Y763" s="18"/>
      <c r="Z763" s="18"/>
      <c r="AA763" s="18"/>
      <c r="AB763" s="18">
        <f t="shared" si="1148"/>
        <v>15295.4</v>
      </c>
      <c r="AC763" s="18">
        <f t="shared" si="1149"/>
        <v>15295.4</v>
      </c>
      <c r="AD763" s="18">
        <f t="shared" si="1150"/>
        <v>15295.4</v>
      </c>
      <c r="AE763" s="18"/>
      <c r="AF763" s="31"/>
      <c r="AG763" s="22"/>
      <c r="AH763" s="2"/>
    </row>
    <row r="764" spans="1:34" x14ac:dyDescent="0.25">
      <c r="A764" s="36" t="s">
        <v>193</v>
      </c>
      <c r="B764" s="32">
        <v>620</v>
      </c>
      <c r="C764" s="36" t="s">
        <v>61</v>
      </c>
      <c r="D764" s="36" t="s">
        <v>20</v>
      </c>
      <c r="E764" s="14" t="s">
        <v>567</v>
      </c>
      <c r="F764" s="18">
        <v>550</v>
      </c>
      <c r="G764" s="18">
        <v>550</v>
      </c>
      <c r="H764" s="18">
        <v>550</v>
      </c>
      <c r="I764" s="18"/>
      <c r="J764" s="18"/>
      <c r="K764" s="18"/>
      <c r="L764" s="18">
        <f t="shared" si="1195"/>
        <v>550</v>
      </c>
      <c r="M764" s="18">
        <f t="shared" si="1196"/>
        <v>550</v>
      </c>
      <c r="N764" s="18">
        <f t="shared" si="1197"/>
        <v>550</v>
      </c>
      <c r="O764" s="18"/>
      <c r="P764" s="18"/>
      <c r="Q764" s="18"/>
      <c r="R764" s="18">
        <f t="shared" si="1160"/>
        <v>550</v>
      </c>
      <c r="S764" s="18">
        <f t="shared" si="1161"/>
        <v>550</v>
      </c>
      <c r="T764" s="18">
        <f t="shared" si="1162"/>
        <v>550</v>
      </c>
      <c r="U764" s="18"/>
      <c r="V764" s="18">
        <f t="shared" si="1164"/>
        <v>550</v>
      </c>
      <c r="W764" s="18">
        <f t="shared" si="1165"/>
        <v>550</v>
      </c>
      <c r="X764" s="18">
        <f t="shared" si="1166"/>
        <v>550</v>
      </c>
      <c r="Y764" s="18"/>
      <c r="Z764" s="18"/>
      <c r="AA764" s="18"/>
      <c r="AB764" s="18">
        <f t="shared" si="1148"/>
        <v>550</v>
      </c>
      <c r="AC764" s="18">
        <f t="shared" si="1149"/>
        <v>550</v>
      </c>
      <c r="AD764" s="18">
        <f t="shared" si="1150"/>
        <v>550</v>
      </c>
      <c r="AE764" s="18"/>
      <c r="AF764" s="31"/>
      <c r="AG764" s="22"/>
      <c r="AH764" s="2"/>
    </row>
    <row r="765" spans="1:34" s="10" customFormat="1" ht="47.25" x14ac:dyDescent="0.25">
      <c r="A765" s="9" t="s">
        <v>198</v>
      </c>
      <c r="B765" s="16"/>
      <c r="C765" s="9"/>
      <c r="D765" s="9"/>
      <c r="E765" s="15" t="s">
        <v>1104</v>
      </c>
      <c r="F765" s="17">
        <f>F766+F789+F810+F819</f>
        <v>136708.80000000002</v>
      </c>
      <c r="G765" s="17">
        <f>G766+G789+G810+G819</f>
        <v>134104</v>
      </c>
      <c r="H765" s="17">
        <f>H766+H789+H810+H819</f>
        <v>134104</v>
      </c>
      <c r="I765" s="17">
        <f t="shared" ref="I765:K765" si="1224">I766+I789+I810+I819</f>
        <v>0</v>
      </c>
      <c r="J765" s="17">
        <f t="shared" si="1224"/>
        <v>0</v>
      </c>
      <c r="K765" s="17">
        <f t="shared" si="1224"/>
        <v>0</v>
      </c>
      <c r="L765" s="17">
        <f t="shared" si="1195"/>
        <v>136708.80000000002</v>
      </c>
      <c r="M765" s="17">
        <f t="shared" si="1196"/>
        <v>134104</v>
      </c>
      <c r="N765" s="17">
        <f t="shared" si="1197"/>
        <v>134104</v>
      </c>
      <c r="O765" s="17">
        <f t="shared" ref="O765:Q765" si="1225">O766+O789+O810+O819</f>
        <v>0</v>
      </c>
      <c r="P765" s="17">
        <f t="shared" si="1225"/>
        <v>0</v>
      </c>
      <c r="Q765" s="17">
        <f t="shared" si="1225"/>
        <v>0</v>
      </c>
      <c r="R765" s="17">
        <f t="shared" si="1160"/>
        <v>136708.80000000002</v>
      </c>
      <c r="S765" s="17">
        <f t="shared" si="1161"/>
        <v>134104</v>
      </c>
      <c r="T765" s="17">
        <f t="shared" si="1162"/>
        <v>134104</v>
      </c>
      <c r="U765" s="17">
        <f>U766+U789+U810+U819</f>
        <v>0</v>
      </c>
      <c r="V765" s="17">
        <f t="shared" si="1164"/>
        <v>136708.80000000002</v>
      </c>
      <c r="W765" s="17">
        <f t="shared" si="1165"/>
        <v>134104</v>
      </c>
      <c r="X765" s="17">
        <f t="shared" si="1166"/>
        <v>134104</v>
      </c>
      <c r="Y765" s="17">
        <f t="shared" ref="Y765:AA765" si="1226">Y766+Y789+Y810+Y819</f>
        <v>0</v>
      </c>
      <c r="Z765" s="17">
        <f t="shared" si="1226"/>
        <v>0</v>
      </c>
      <c r="AA765" s="17">
        <f t="shared" si="1226"/>
        <v>0</v>
      </c>
      <c r="AB765" s="17">
        <f t="shared" si="1148"/>
        <v>136708.80000000002</v>
      </c>
      <c r="AC765" s="17">
        <f t="shared" si="1149"/>
        <v>134104</v>
      </c>
      <c r="AD765" s="17">
        <f t="shared" si="1150"/>
        <v>134104</v>
      </c>
      <c r="AE765" s="17">
        <f>AE766+AE789+AE810+AE819</f>
        <v>0</v>
      </c>
      <c r="AF765" s="30"/>
      <c r="AG765" s="25"/>
    </row>
    <row r="766" spans="1:34" ht="47.25" x14ac:dyDescent="0.25">
      <c r="A766" s="36" t="s">
        <v>199</v>
      </c>
      <c r="B766" s="32"/>
      <c r="C766" s="36"/>
      <c r="D766" s="36"/>
      <c r="E766" s="14" t="s">
        <v>1105</v>
      </c>
      <c r="F766" s="18">
        <f>F767+F783</f>
        <v>101665.5</v>
      </c>
      <c r="G766" s="18">
        <f t="shared" ref="G766:AE766" si="1227">G767+G783</f>
        <v>99032.5</v>
      </c>
      <c r="H766" s="18">
        <f t="shared" si="1227"/>
        <v>99032.5</v>
      </c>
      <c r="I766" s="18">
        <f t="shared" ref="I766:K766" si="1228">I767+I783</f>
        <v>0</v>
      </c>
      <c r="J766" s="18">
        <f t="shared" si="1228"/>
        <v>0</v>
      </c>
      <c r="K766" s="18">
        <f t="shared" si="1228"/>
        <v>0</v>
      </c>
      <c r="L766" s="18">
        <f t="shared" si="1195"/>
        <v>101665.5</v>
      </c>
      <c r="M766" s="18">
        <f t="shared" si="1196"/>
        <v>99032.5</v>
      </c>
      <c r="N766" s="18">
        <f t="shared" si="1197"/>
        <v>99032.5</v>
      </c>
      <c r="O766" s="18">
        <f t="shared" ref="O766:Q766" si="1229">O767+O783</f>
        <v>0</v>
      </c>
      <c r="P766" s="18">
        <f t="shared" si="1229"/>
        <v>0</v>
      </c>
      <c r="Q766" s="18">
        <f t="shared" si="1229"/>
        <v>0</v>
      </c>
      <c r="R766" s="18">
        <f t="shared" si="1160"/>
        <v>101665.5</v>
      </c>
      <c r="S766" s="18">
        <f t="shared" si="1161"/>
        <v>99032.5</v>
      </c>
      <c r="T766" s="18">
        <f t="shared" si="1162"/>
        <v>99032.5</v>
      </c>
      <c r="U766" s="18">
        <f t="shared" ref="U766" si="1230">U767+U783</f>
        <v>0</v>
      </c>
      <c r="V766" s="18">
        <f t="shared" si="1164"/>
        <v>101665.5</v>
      </c>
      <c r="W766" s="18">
        <f t="shared" si="1165"/>
        <v>99032.5</v>
      </c>
      <c r="X766" s="18">
        <f t="shared" si="1166"/>
        <v>99032.5</v>
      </c>
      <c r="Y766" s="18">
        <f t="shared" ref="Y766:AA766" si="1231">Y767+Y783</f>
        <v>0</v>
      </c>
      <c r="Z766" s="18">
        <f t="shared" si="1231"/>
        <v>0</v>
      </c>
      <c r="AA766" s="18">
        <f t="shared" si="1231"/>
        <v>0</v>
      </c>
      <c r="AB766" s="18">
        <f t="shared" si="1148"/>
        <v>101665.5</v>
      </c>
      <c r="AC766" s="18">
        <f t="shared" si="1149"/>
        <v>99032.5</v>
      </c>
      <c r="AD766" s="18">
        <f t="shared" si="1150"/>
        <v>99032.5</v>
      </c>
      <c r="AE766" s="18">
        <f t="shared" si="1227"/>
        <v>0</v>
      </c>
      <c r="AF766" s="31"/>
      <c r="AG766" s="22"/>
      <c r="AH766" s="2"/>
    </row>
    <row r="767" spans="1:34" ht="47.25" x14ac:dyDescent="0.25">
      <c r="A767" s="36" t="s">
        <v>196</v>
      </c>
      <c r="B767" s="32"/>
      <c r="C767" s="36"/>
      <c r="D767" s="36"/>
      <c r="E767" s="14" t="s">
        <v>627</v>
      </c>
      <c r="F767" s="18">
        <f t="shared" ref="F767:K767" si="1232">F768+F771+F774+F780</f>
        <v>99383.1</v>
      </c>
      <c r="G767" s="18">
        <f t="shared" si="1232"/>
        <v>96750.1</v>
      </c>
      <c r="H767" s="18">
        <f t="shared" si="1232"/>
        <v>96750.1</v>
      </c>
      <c r="I767" s="18">
        <f t="shared" si="1232"/>
        <v>0</v>
      </c>
      <c r="J767" s="18">
        <f t="shared" si="1232"/>
        <v>0</v>
      </c>
      <c r="K767" s="18">
        <f t="shared" si="1232"/>
        <v>0</v>
      </c>
      <c r="L767" s="18">
        <f t="shared" si="1195"/>
        <v>99383.1</v>
      </c>
      <c r="M767" s="18">
        <f t="shared" si="1196"/>
        <v>96750.1</v>
      </c>
      <c r="N767" s="18">
        <f t="shared" si="1197"/>
        <v>96750.1</v>
      </c>
      <c r="O767" s="18">
        <f t="shared" ref="O767:Q767" si="1233">O768+O771+O774+O780</f>
        <v>0</v>
      </c>
      <c r="P767" s="18">
        <f t="shared" si="1233"/>
        <v>0</v>
      </c>
      <c r="Q767" s="18">
        <f t="shared" si="1233"/>
        <v>0</v>
      </c>
      <c r="R767" s="18">
        <f t="shared" si="1160"/>
        <v>99383.1</v>
      </c>
      <c r="S767" s="18">
        <f t="shared" si="1161"/>
        <v>96750.1</v>
      </c>
      <c r="T767" s="18">
        <f t="shared" si="1162"/>
        <v>96750.1</v>
      </c>
      <c r="U767" s="18">
        <f t="shared" ref="U767:AE767" si="1234">U768+U771+U774+U780</f>
        <v>0</v>
      </c>
      <c r="V767" s="18">
        <f t="shared" si="1164"/>
        <v>99383.1</v>
      </c>
      <c r="W767" s="18">
        <f t="shared" si="1165"/>
        <v>96750.1</v>
      </c>
      <c r="X767" s="18">
        <f t="shared" si="1166"/>
        <v>96750.1</v>
      </c>
      <c r="Y767" s="18">
        <f t="shared" ref="Y767:AA767" si="1235">Y768+Y771+Y774+Y780</f>
        <v>0</v>
      </c>
      <c r="Z767" s="18">
        <f t="shared" si="1235"/>
        <v>0</v>
      </c>
      <c r="AA767" s="18">
        <f t="shared" si="1235"/>
        <v>0</v>
      </c>
      <c r="AB767" s="18">
        <f t="shared" si="1148"/>
        <v>99383.1</v>
      </c>
      <c r="AC767" s="18">
        <f t="shared" si="1149"/>
        <v>96750.1</v>
      </c>
      <c r="AD767" s="18">
        <f t="shared" si="1150"/>
        <v>96750.1</v>
      </c>
      <c r="AE767" s="18">
        <f t="shared" si="1234"/>
        <v>0</v>
      </c>
      <c r="AF767" s="31"/>
      <c r="AG767" s="22"/>
      <c r="AH767" s="2"/>
    </row>
    <row r="768" spans="1:34" ht="94.5" x14ac:dyDescent="0.25">
      <c r="A768" s="36" t="s">
        <v>196</v>
      </c>
      <c r="B768" s="32">
        <v>100</v>
      </c>
      <c r="C768" s="36"/>
      <c r="D768" s="36"/>
      <c r="E768" s="14" t="s">
        <v>577</v>
      </c>
      <c r="F768" s="18">
        <f t="shared" ref="F768:K769" si="1236">F769</f>
        <v>34904</v>
      </c>
      <c r="G768" s="18">
        <f t="shared" si="1236"/>
        <v>32271</v>
      </c>
      <c r="H768" s="18">
        <f t="shared" si="1236"/>
        <v>32271</v>
      </c>
      <c r="I768" s="18">
        <f t="shared" si="1236"/>
        <v>0</v>
      </c>
      <c r="J768" s="18">
        <f t="shared" si="1236"/>
        <v>0</v>
      </c>
      <c r="K768" s="18">
        <f t="shared" si="1236"/>
        <v>0</v>
      </c>
      <c r="L768" s="18">
        <f t="shared" si="1195"/>
        <v>34904</v>
      </c>
      <c r="M768" s="18">
        <f t="shared" si="1196"/>
        <v>32271</v>
      </c>
      <c r="N768" s="18">
        <f t="shared" si="1197"/>
        <v>32271</v>
      </c>
      <c r="O768" s="18">
        <f t="shared" ref="O768:Q769" si="1237">O769</f>
        <v>0</v>
      </c>
      <c r="P768" s="18">
        <f t="shared" si="1237"/>
        <v>0</v>
      </c>
      <c r="Q768" s="18">
        <f t="shared" si="1237"/>
        <v>0</v>
      </c>
      <c r="R768" s="18">
        <f t="shared" si="1160"/>
        <v>34904</v>
      </c>
      <c r="S768" s="18">
        <f t="shared" si="1161"/>
        <v>32271</v>
      </c>
      <c r="T768" s="18">
        <f t="shared" si="1162"/>
        <v>32271</v>
      </c>
      <c r="U768" s="18">
        <f t="shared" ref="U768:AE769" si="1238">U769</f>
        <v>0</v>
      </c>
      <c r="V768" s="18">
        <f t="shared" si="1164"/>
        <v>34904</v>
      </c>
      <c r="W768" s="18">
        <f t="shared" si="1165"/>
        <v>32271</v>
      </c>
      <c r="X768" s="18">
        <f t="shared" si="1166"/>
        <v>32271</v>
      </c>
      <c r="Y768" s="18">
        <f t="shared" si="1238"/>
        <v>0</v>
      </c>
      <c r="Z768" s="18">
        <f t="shared" si="1238"/>
        <v>0</v>
      </c>
      <c r="AA768" s="18">
        <f t="shared" si="1238"/>
        <v>0</v>
      </c>
      <c r="AB768" s="18">
        <f t="shared" si="1148"/>
        <v>34904</v>
      </c>
      <c r="AC768" s="18">
        <f t="shared" si="1149"/>
        <v>32271</v>
      </c>
      <c r="AD768" s="18">
        <f t="shared" si="1150"/>
        <v>32271</v>
      </c>
      <c r="AE768" s="18">
        <f t="shared" si="1238"/>
        <v>0</v>
      </c>
      <c r="AF768" s="31"/>
      <c r="AG768" s="22"/>
      <c r="AH768" s="2"/>
    </row>
    <row r="769" spans="1:34" ht="31.5" x14ac:dyDescent="0.25">
      <c r="A769" s="36" t="s">
        <v>196</v>
      </c>
      <c r="B769" s="32">
        <v>110</v>
      </c>
      <c r="C769" s="36"/>
      <c r="D769" s="36"/>
      <c r="E769" s="14" t="s">
        <v>584</v>
      </c>
      <c r="F769" s="18">
        <f t="shared" si="1236"/>
        <v>34904</v>
      </c>
      <c r="G769" s="18">
        <f t="shared" si="1236"/>
        <v>32271</v>
      </c>
      <c r="H769" s="18">
        <f t="shared" si="1236"/>
        <v>32271</v>
      </c>
      <c r="I769" s="18">
        <f t="shared" si="1236"/>
        <v>0</v>
      </c>
      <c r="J769" s="18">
        <f t="shared" si="1236"/>
        <v>0</v>
      </c>
      <c r="K769" s="18">
        <f t="shared" si="1236"/>
        <v>0</v>
      </c>
      <c r="L769" s="18">
        <f t="shared" si="1195"/>
        <v>34904</v>
      </c>
      <c r="M769" s="18">
        <f t="shared" si="1196"/>
        <v>32271</v>
      </c>
      <c r="N769" s="18">
        <f t="shared" si="1197"/>
        <v>32271</v>
      </c>
      <c r="O769" s="18">
        <f t="shared" si="1237"/>
        <v>0</v>
      </c>
      <c r="P769" s="18">
        <f t="shared" si="1237"/>
        <v>0</v>
      </c>
      <c r="Q769" s="18">
        <f t="shared" si="1237"/>
        <v>0</v>
      </c>
      <c r="R769" s="18">
        <f t="shared" si="1160"/>
        <v>34904</v>
      </c>
      <c r="S769" s="18">
        <f t="shared" si="1161"/>
        <v>32271</v>
      </c>
      <c r="T769" s="18">
        <f t="shared" si="1162"/>
        <v>32271</v>
      </c>
      <c r="U769" s="18">
        <f t="shared" si="1238"/>
        <v>0</v>
      </c>
      <c r="V769" s="18">
        <f t="shared" si="1164"/>
        <v>34904</v>
      </c>
      <c r="W769" s="18">
        <f t="shared" si="1165"/>
        <v>32271</v>
      </c>
      <c r="X769" s="18">
        <f t="shared" si="1166"/>
        <v>32271</v>
      </c>
      <c r="Y769" s="18">
        <f t="shared" si="1238"/>
        <v>0</v>
      </c>
      <c r="Z769" s="18">
        <f t="shared" si="1238"/>
        <v>0</v>
      </c>
      <c r="AA769" s="18">
        <f t="shared" si="1238"/>
        <v>0</v>
      </c>
      <c r="AB769" s="18">
        <f t="shared" si="1148"/>
        <v>34904</v>
      </c>
      <c r="AC769" s="18">
        <f t="shared" si="1149"/>
        <v>32271</v>
      </c>
      <c r="AD769" s="18">
        <f t="shared" si="1150"/>
        <v>32271</v>
      </c>
      <c r="AE769" s="18">
        <f t="shared" si="1238"/>
        <v>0</v>
      </c>
      <c r="AF769" s="31"/>
      <c r="AG769" s="22"/>
      <c r="AH769" s="2"/>
    </row>
    <row r="770" spans="1:34" x14ac:dyDescent="0.25">
      <c r="A770" s="36" t="s">
        <v>196</v>
      </c>
      <c r="B770" s="32">
        <v>110</v>
      </c>
      <c r="C770" s="36" t="s">
        <v>28</v>
      </c>
      <c r="D770" s="36" t="s">
        <v>30</v>
      </c>
      <c r="E770" s="14" t="s">
        <v>562</v>
      </c>
      <c r="F770" s="18">
        <v>34904</v>
      </c>
      <c r="G770" s="18">
        <v>32271</v>
      </c>
      <c r="H770" s="18">
        <v>32271</v>
      </c>
      <c r="I770" s="18"/>
      <c r="J770" s="18"/>
      <c r="K770" s="18"/>
      <c r="L770" s="18">
        <f t="shared" si="1195"/>
        <v>34904</v>
      </c>
      <c r="M770" s="18">
        <f t="shared" si="1196"/>
        <v>32271</v>
      </c>
      <c r="N770" s="18">
        <f t="shared" si="1197"/>
        <v>32271</v>
      </c>
      <c r="O770" s="18"/>
      <c r="P770" s="18"/>
      <c r="Q770" s="18"/>
      <c r="R770" s="18">
        <f t="shared" si="1160"/>
        <v>34904</v>
      </c>
      <c r="S770" s="18">
        <f t="shared" si="1161"/>
        <v>32271</v>
      </c>
      <c r="T770" s="18">
        <f t="shared" si="1162"/>
        <v>32271</v>
      </c>
      <c r="U770" s="18"/>
      <c r="V770" s="18">
        <f t="shared" si="1164"/>
        <v>34904</v>
      </c>
      <c r="W770" s="18">
        <f t="shared" si="1165"/>
        <v>32271</v>
      </c>
      <c r="X770" s="18">
        <f t="shared" si="1166"/>
        <v>32271</v>
      </c>
      <c r="Y770" s="18"/>
      <c r="Z770" s="18"/>
      <c r="AA770" s="18"/>
      <c r="AB770" s="18">
        <f t="shared" si="1148"/>
        <v>34904</v>
      </c>
      <c r="AC770" s="18">
        <f t="shared" si="1149"/>
        <v>32271</v>
      </c>
      <c r="AD770" s="18">
        <f t="shared" si="1150"/>
        <v>32271</v>
      </c>
      <c r="AE770" s="18"/>
      <c r="AF770" s="31"/>
      <c r="AG770" s="22"/>
      <c r="AH770" s="2"/>
    </row>
    <row r="771" spans="1:34" ht="47.25" x14ac:dyDescent="0.25">
      <c r="A771" s="36" t="s">
        <v>196</v>
      </c>
      <c r="B771" s="32">
        <v>200</v>
      </c>
      <c r="C771" s="36"/>
      <c r="D771" s="36"/>
      <c r="E771" s="14" t="s">
        <v>578</v>
      </c>
      <c r="F771" s="18">
        <f t="shared" ref="F771:K772" si="1239">F772</f>
        <v>3890.8</v>
      </c>
      <c r="G771" s="18">
        <f t="shared" si="1239"/>
        <v>3890.8</v>
      </c>
      <c r="H771" s="18">
        <f t="shared" si="1239"/>
        <v>3890.8</v>
      </c>
      <c r="I771" s="18">
        <f t="shared" si="1239"/>
        <v>0</v>
      </c>
      <c r="J771" s="18">
        <f t="shared" si="1239"/>
        <v>0</v>
      </c>
      <c r="K771" s="18">
        <f t="shared" si="1239"/>
        <v>0</v>
      </c>
      <c r="L771" s="18">
        <f t="shared" si="1195"/>
        <v>3890.8</v>
      </c>
      <c r="M771" s="18">
        <f t="shared" si="1196"/>
        <v>3890.8</v>
      </c>
      <c r="N771" s="18">
        <f t="shared" si="1197"/>
        <v>3890.8</v>
      </c>
      <c r="O771" s="18">
        <f t="shared" ref="O771:Q772" si="1240">O772</f>
        <v>0</v>
      </c>
      <c r="P771" s="18">
        <f t="shared" si="1240"/>
        <v>0</v>
      </c>
      <c r="Q771" s="18">
        <f t="shared" si="1240"/>
        <v>0</v>
      </c>
      <c r="R771" s="18">
        <f t="shared" si="1160"/>
        <v>3890.8</v>
      </c>
      <c r="S771" s="18">
        <f t="shared" si="1161"/>
        <v>3890.8</v>
      </c>
      <c r="T771" s="18">
        <f t="shared" si="1162"/>
        <v>3890.8</v>
      </c>
      <c r="U771" s="18">
        <f t="shared" ref="U771:AE772" si="1241">U772</f>
        <v>0</v>
      </c>
      <c r="V771" s="18">
        <f t="shared" si="1164"/>
        <v>3890.8</v>
      </c>
      <c r="W771" s="18">
        <f t="shared" si="1165"/>
        <v>3890.8</v>
      </c>
      <c r="X771" s="18">
        <f t="shared" si="1166"/>
        <v>3890.8</v>
      </c>
      <c r="Y771" s="18">
        <f t="shared" si="1241"/>
        <v>0</v>
      </c>
      <c r="Z771" s="18">
        <f t="shared" si="1241"/>
        <v>0</v>
      </c>
      <c r="AA771" s="18">
        <f t="shared" si="1241"/>
        <v>0</v>
      </c>
      <c r="AB771" s="18">
        <f t="shared" si="1148"/>
        <v>3890.8</v>
      </c>
      <c r="AC771" s="18">
        <f t="shared" si="1149"/>
        <v>3890.8</v>
      </c>
      <c r="AD771" s="18">
        <f t="shared" si="1150"/>
        <v>3890.8</v>
      </c>
      <c r="AE771" s="18">
        <f t="shared" si="1241"/>
        <v>0</v>
      </c>
      <c r="AF771" s="31"/>
      <c r="AG771" s="22"/>
      <c r="AH771" s="2"/>
    </row>
    <row r="772" spans="1:34" ht="47.25" x14ac:dyDescent="0.25">
      <c r="A772" s="36" t="s">
        <v>196</v>
      </c>
      <c r="B772" s="32">
        <v>240</v>
      </c>
      <c r="C772" s="36"/>
      <c r="D772" s="36"/>
      <c r="E772" s="14" t="s">
        <v>586</v>
      </c>
      <c r="F772" s="18">
        <f t="shared" si="1239"/>
        <v>3890.8</v>
      </c>
      <c r="G772" s="18">
        <f t="shared" si="1239"/>
        <v>3890.8</v>
      </c>
      <c r="H772" s="18">
        <f t="shared" si="1239"/>
        <v>3890.8</v>
      </c>
      <c r="I772" s="18">
        <f t="shared" si="1239"/>
        <v>0</v>
      </c>
      <c r="J772" s="18">
        <f t="shared" si="1239"/>
        <v>0</v>
      </c>
      <c r="K772" s="18">
        <f t="shared" si="1239"/>
        <v>0</v>
      </c>
      <c r="L772" s="18">
        <f t="shared" si="1195"/>
        <v>3890.8</v>
      </c>
      <c r="M772" s="18">
        <f t="shared" si="1196"/>
        <v>3890.8</v>
      </c>
      <c r="N772" s="18">
        <f t="shared" si="1197"/>
        <v>3890.8</v>
      </c>
      <c r="O772" s="18">
        <f t="shared" si="1240"/>
        <v>0</v>
      </c>
      <c r="P772" s="18">
        <f t="shared" si="1240"/>
        <v>0</v>
      </c>
      <c r="Q772" s="18">
        <f t="shared" si="1240"/>
        <v>0</v>
      </c>
      <c r="R772" s="18">
        <f t="shared" si="1160"/>
        <v>3890.8</v>
      </c>
      <c r="S772" s="18">
        <f t="shared" si="1161"/>
        <v>3890.8</v>
      </c>
      <c r="T772" s="18">
        <f t="shared" si="1162"/>
        <v>3890.8</v>
      </c>
      <c r="U772" s="18">
        <f t="shared" si="1241"/>
        <v>0</v>
      </c>
      <c r="V772" s="18">
        <f t="shared" si="1164"/>
        <v>3890.8</v>
      </c>
      <c r="W772" s="18">
        <f t="shared" si="1165"/>
        <v>3890.8</v>
      </c>
      <c r="X772" s="18">
        <f t="shared" si="1166"/>
        <v>3890.8</v>
      </c>
      <c r="Y772" s="18">
        <f t="shared" si="1241"/>
        <v>0</v>
      </c>
      <c r="Z772" s="18">
        <f t="shared" si="1241"/>
        <v>0</v>
      </c>
      <c r="AA772" s="18">
        <f t="shared" si="1241"/>
        <v>0</v>
      </c>
      <c r="AB772" s="18">
        <f t="shared" si="1148"/>
        <v>3890.8</v>
      </c>
      <c r="AC772" s="18">
        <f t="shared" si="1149"/>
        <v>3890.8</v>
      </c>
      <c r="AD772" s="18">
        <f t="shared" si="1150"/>
        <v>3890.8</v>
      </c>
      <c r="AE772" s="18">
        <f t="shared" si="1241"/>
        <v>0</v>
      </c>
      <c r="AF772" s="31"/>
      <c r="AG772" s="22"/>
      <c r="AH772" s="2"/>
    </row>
    <row r="773" spans="1:34" x14ac:dyDescent="0.25">
      <c r="A773" s="36" t="s">
        <v>196</v>
      </c>
      <c r="B773" s="32">
        <v>240</v>
      </c>
      <c r="C773" s="36" t="s">
        <v>28</v>
      </c>
      <c r="D773" s="36" t="s">
        <v>30</v>
      </c>
      <c r="E773" s="14" t="s">
        <v>562</v>
      </c>
      <c r="F773" s="18">
        <v>3890.8</v>
      </c>
      <c r="G773" s="18">
        <v>3890.8</v>
      </c>
      <c r="H773" s="18">
        <v>3890.8</v>
      </c>
      <c r="I773" s="18"/>
      <c r="J773" s="18"/>
      <c r="K773" s="18"/>
      <c r="L773" s="18">
        <f t="shared" si="1195"/>
        <v>3890.8</v>
      </c>
      <c r="M773" s="18">
        <f t="shared" si="1196"/>
        <v>3890.8</v>
      </c>
      <c r="N773" s="18">
        <f t="shared" si="1197"/>
        <v>3890.8</v>
      </c>
      <c r="O773" s="18"/>
      <c r="P773" s="18"/>
      <c r="Q773" s="18"/>
      <c r="R773" s="18">
        <f t="shared" si="1160"/>
        <v>3890.8</v>
      </c>
      <c r="S773" s="18">
        <f t="shared" si="1161"/>
        <v>3890.8</v>
      </c>
      <c r="T773" s="18">
        <f t="shared" si="1162"/>
        <v>3890.8</v>
      </c>
      <c r="U773" s="18"/>
      <c r="V773" s="18">
        <f t="shared" si="1164"/>
        <v>3890.8</v>
      </c>
      <c r="W773" s="18">
        <f t="shared" si="1165"/>
        <v>3890.8</v>
      </c>
      <c r="X773" s="18">
        <f t="shared" si="1166"/>
        <v>3890.8</v>
      </c>
      <c r="Y773" s="18"/>
      <c r="Z773" s="18"/>
      <c r="AA773" s="18"/>
      <c r="AB773" s="18">
        <f t="shared" si="1148"/>
        <v>3890.8</v>
      </c>
      <c r="AC773" s="18">
        <f t="shared" si="1149"/>
        <v>3890.8</v>
      </c>
      <c r="AD773" s="18">
        <f t="shared" si="1150"/>
        <v>3890.8</v>
      </c>
      <c r="AE773" s="18"/>
      <c r="AF773" s="31"/>
      <c r="AG773" s="22"/>
      <c r="AH773" s="2"/>
    </row>
    <row r="774" spans="1:34" ht="47.25" x14ac:dyDescent="0.25">
      <c r="A774" s="36" t="s">
        <v>196</v>
      </c>
      <c r="B774" s="32">
        <v>600</v>
      </c>
      <c r="C774" s="36"/>
      <c r="D774" s="36"/>
      <c r="E774" s="14" t="s">
        <v>581</v>
      </c>
      <c r="F774" s="18">
        <f t="shared" ref="F774:K774" si="1242">F775+F777</f>
        <v>59885.3</v>
      </c>
      <c r="G774" s="18">
        <f t="shared" si="1242"/>
        <v>59885.3</v>
      </c>
      <c r="H774" s="18">
        <f t="shared" si="1242"/>
        <v>59885.3</v>
      </c>
      <c r="I774" s="18">
        <f t="shared" si="1242"/>
        <v>0</v>
      </c>
      <c r="J774" s="18">
        <f t="shared" si="1242"/>
        <v>0</v>
      </c>
      <c r="K774" s="18">
        <f t="shared" si="1242"/>
        <v>0</v>
      </c>
      <c r="L774" s="18">
        <f t="shared" si="1195"/>
        <v>59885.3</v>
      </c>
      <c r="M774" s="18">
        <f t="shared" si="1196"/>
        <v>59885.3</v>
      </c>
      <c r="N774" s="18">
        <f t="shared" si="1197"/>
        <v>59885.3</v>
      </c>
      <c r="O774" s="18">
        <f t="shared" ref="O774:Q774" si="1243">O775+O777</f>
        <v>0</v>
      </c>
      <c r="P774" s="18">
        <f t="shared" si="1243"/>
        <v>0</v>
      </c>
      <c r="Q774" s="18">
        <f t="shared" si="1243"/>
        <v>0</v>
      </c>
      <c r="R774" s="18">
        <f t="shared" si="1160"/>
        <v>59885.3</v>
      </c>
      <c r="S774" s="18">
        <f t="shared" si="1161"/>
        <v>59885.3</v>
      </c>
      <c r="T774" s="18">
        <f t="shared" si="1162"/>
        <v>59885.3</v>
      </c>
      <c r="U774" s="18">
        <f t="shared" ref="U774:AE774" si="1244">U775+U777</f>
        <v>0</v>
      </c>
      <c r="V774" s="18">
        <f t="shared" si="1164"/>
        <v>59885.3</v>
      </c>
      <c r="W774" s="18">
        <f t="shared" si="1165"/>
        <v>59885.3</v>
      </c>
      <c r="X774" s="18">
        <f t="shared" si="1166"/>
        <v>59885.3</v>
      </c>
      <c r="Y774" s="18">
        <f t="shared" ref="Y774:AA774" si="1245">Y775+Y777</f>
        <v>0</v>
      </c>
      <c r="Z774" s="18">
        <f t="shared" si="1245"/>
        <v>0</v>
      </c>
      <c r="AA774" s="18">
        <f t="shared" si="1245"/>
        <v>0</v>
      </c>
      <c r="AB774" s="18">
        <f t="shared" si="1148"/>
        <v>59885.3</v>
      </c>
      <c r="AC774" s="18">
        <f t="shared" si="1149"/>
        <v>59885.3</v>
      </c>
      <c r="AD774" s="18">
        <f t="shared" si="1150"/>
        <v>59885.3</v>
      </c>
      <c r="AE774" s="18">
        <f t="shared" si="1244"/>
        <v>0</v>
      </c>
      <c r="AF774" s="31"/>
      <c r="AG774" s="22"/>
      <c r="AH774" s="2"/>
    </row>
    <row r="775" spans="1:34" x14ac:dyDescent="0.25">
      <c r="A775" s="36" t="s">
        <v>196</v>
      </c>
      <c r="B775" s="32">
        <v>610</v>
      </c>
      <c r="C775" s="36"/>
      <c r="D775" s="36"/>
      <c r="E775" s="14" t="s">
        <v>595</v>
      </c>
      <c r="F775" s="18">
        <f t="shared" ref="F775:K775" si="1246">F776</f>
        <v>41215.5</v>
      </c>
      <c r="G775" s="18">
        <f t="shared" si="1246"/>
        <v>41215.5</v>
      </c>
      <c r="H775" s="18">
        <f t="shared" si="1246"/>
        <v>41215.5</v>
      </c>
      <c r="I775" s="18">
        <f t="shared" si="1246"/>
        <v>0</v>
      </c>
      <c r="J775" s="18">
        <f t="shared" si="1246"/>
        <v>0</v>
      </c>
      <c r="K775" s="18">
        <f t="shared" si="1246"/>
        <v>0</v>
      </c>
      <c r="L775" s="18">
        <f t="shared" si="1195"/>
        <v>41215.5</v>
      </c>
      <c r="M775" s="18">
        <f t="shared" si="1196"/>
        <v>41215.5</v>
      </c>
      <c r="N775" s="18">
        <f t="shared" si="1197"/>
        <v>41215.5</v>
      </c>
      <c r="O775" s="18">
        <f t="shared" ref="O775:Q775" si="1247">O776</f>
        <v>0</v>
      </c>
      <c r="P775" s="18">
        <f t="shared" si="1247"/>
        <v>0</v>
      </c>
      <c r="Q775" s="18">
        <f t="shared" si="1247"/>
        <v>0</v>
      </c>
      <c r="R775" s="18">
        <f t="shared" si="1160"/>
        <v>41215.5</v>
      </c>
      <c r="S775" s="18">
        <f t="shared" si="1161"/>
        <v>41215.5</v>
      </c>
      <c r="T775" s="18">
        <f t="shared" si="1162"/>
        <v>41215.5</v>
      </c>
      <c r="U775" s="18">
        <f t="shared" ref="U775:AE775" si="1248">U776</f>
        <v>0</v>
      </c>
      <c r="V775" s="18">
        <f t="shared" si="1164"/>
        <v>41215.5</v>
      </c>
      <c r="W775" s="18">
        <f t="shared" si="1165"/>
        <v>41215.5</v>
      </c>
      <c r="X775" s="18">
        <f t="shared" si="1166"/>
        <v>41215.5</v>
      </c>
      <c r="Y775" s="18">
        <f t="shared" si="1248"/>
        <v>0</v>
      </c>
      <c r="Z775" s="18">
        <f t="shared" si="1248"/>
        <v>0</v>
      </c>
      <c r="AA775" s="18">
        <f t="shared" si="1248"/>
        <v>0</v>
      </c>
      <c r="AB775" s="18">
        <f t="shared" si="1148"/>
        <v>41215.5</v>
      </c>
      <c r="AC775" s="18">
        <f t="shared" si="1149"/>
        <v>41215.5</v>
      </c>
      <c r="AD775" s="18">
        <f t="shared" si="1150"/>
        <v>41215.5</v>
      </c>
      <c r="AE775" s="18">
        <f t="shared" si="1248"/>
        <v>0</v>
      </c>
      <c r="AF775" s="31"/>
      <c r="AG775" s="22"/>
      <c r="AH775" s="2"/>
    </row>
    <row r="776" spans="1:34" x14ac:dyDescent="0.25">
      <c r="A776" s="36" t="s">
        <v>196</v>
      </c>
      <c r="B776" s="32">
        <v>610</v>
      </c>
      <c r="C776" s="36" t="s">
        <v>28</v>
      </c>
      <c r="D776" s="36" t="s">
        <v>30</v>
      </c>
      <c r="E776" s="14" t="s">
        <v>562</v>
      </c>
      <c r="F776" s="18">
        <v>41215.5</v>
      </c>
      <c r="G776" s="18">
        <v>41215.5</v>
      </c>
      <c r="H776" s="18">
        <v>41215.5</v>
      </c>
      <c r="I776" s="18"/>
      <c r="J776" s="18"/>
      <c r="K776" s="18"/>
      <c r="L776" s="18">
        <f t="shared" si="1195"/>
        <v>41215.5</v>
      </c>
      <c r="M776" s="18">
        <f t="shared" si="1196"/>
        <v>41215.5</v>
      </c>
      <c r="N776" s="18">
        <f t="shared" si="1197"/>
        <v>41215.5</v>
      </c>
      <c r="O776" s="18"/>
      <c r="P776" s="18"/>
      <c r="Q776" s="18"/>
      <c r="R776" s="18">
        <f t="shared" si="1160"/>
        <v>41215.5</v>
      </c>
      <c r="S776" s="18">
        <f t="shared" si="1161"/>
        <v>41215.5</v>
      </c>
      <c r="T776" s="18">
        <f t="shared" si="1162"/>
        <v>41215.5</v>
      </c>
      <c r="U776" s="18"/>
      <c r="V776" s="18">
        <f t="shared" si="1164"/>
        <v>41215.5</v>
      </c>
      <c r="W776" s="18">
        <f t="shared" si="1165"/>
        <v>41215.5</v>
      </c>
      <c r="X776" s="18">
        <f t="shared" si="1166"/>
        <v>41215.5</v>
      </c>
      <c r="Y776" s="18"/>
      <c r="Z776" s="18"/>
      <c r="AA776" s="18"/>
      <c r="AB776" s="18">
        <f t="shared" si="1148"/>
        <v>41215.5</v>
      </c>
      <c r="AC776" s="18">
        <f t="shared" si="1149"/>
        <v>41215.5</v>
      </c>
      <c r="AD776" s="18">
        <f t="shared" si="1150"/>
        <v>41215.5</v>
      </c>
      <c r="AE776" s="18"/>
      <c r="AF776" s="31"/>
      <c r="AG776" s="22"/>
      <c r="AH776" s="2"/>
    </row>
    <row r="777" spans="1:34" x14ac:dyDescent="0.25">
      <c r="A777" s="36" t="s">
        <v>196</v>
      </c>
      <c r="B777" s="32">
        <v>620</v>
      </c>
      <c r="C777" s="36"/>
      <c r="D777" s="36"/>
      <c r="E777" s="14" t="s">
        <v>596</v>
      </c>
      <c r="F777" s="18">
        <f t="shared" ref="F777:K777" si="1249">F778+F779</f>
        <v>18669.8</v>
      </c>
      <c r="G777" s="18">
        <f t="shared" si="1249"/>
        <v>18669.8</v>
      </c>
      <c r="H777" s="18">
        <f t="shared" si="1249"/>
        <v>18669.8</v>
      </c>
      <c r="I777" s="18">
        <f t="shared" si="1249"/>
        <v>0</v>
      </c>
      <c r="J777" s="18">
        <f t="shared" si="1249"/>
        <v>0</v>
      </c>
      <c r="K777" s="18">
        <f t="shared" si="1249"/>
        <v>0</v>
      </c>
      <c r="L777" s="18">
        <f t="shared" si="1195"/>
        <v>18669.8</v>
      </c>
      <c r="M777" s="18">
        <f t="shared" si="1196"/>
        <v>18669.8</v>
      </c>
      <c r="N777" s="18">
        <f t="shared" si="1197"/>
        <v>18669.8</v>
      </c>
      <c r="O777" s="18">
        <f t="shared" ref="O777:Q777" si="1250">O778+O779</f>
        <v>0</v>
      </c>
      <c r="P777" s="18">
        <f t="shared" si="1250"/>
        <v>0</v>
      </c>
      <c r="Q777" s="18">
        <f t="shared" si="1250"/>
        <v>0</v>
      </c>
      <c r="R777" s="18">
        <f t="shared" si="1160"/>
        <v>18669.8</v>
      </c>
      <c r="S777" s="18">
        <f t="shared" si="1161"/>
        <v>18669.8</v>
      </c>
      <c r="T777" s="18">
        <f t="shared" si="1162"/>
        <v>18669.8</v>
      </c>
      <c r="U777" s="18">
        <f t="shared" ref="U777:AE777" si="1251">U778+U779</f>
        <v>0</v>
      </c>
      <c r="V777" s="18">
        <f t="shared" si="1164"/>
        <v>18669.8</v>
      </c>
      <c r="W777" s="18">
        <f t="shared" si="1165"/>
        <v>18669.8</v>
      </c>
      <c r="X777" s="18">
        <f t="shared" si="1166"/>
        <v>18669.8</v>
      </c>
      <c r="Y777" s="18">
        <f t="shared" ref="Y777:AA777" si="1252">Y778+Y779</f>
        <v>0</v>
      </c>
      <c r="Z777" s="18">
        <f t="shared" si="1252"/>
        <v>0</v>
      </c>
      <c r="AA777" s="18">
        <f t="shared" si="1252"/>
        <v>0</v>
      </c>
      <c r="AB777" s="18">
        <f t="shared" si="1148"/>
        <v>18669.8</v>
      </c>
      <c r="AC777" s="18">
        <f t="shared" si="1149"/>
        <v>18669.8</v>
      </c>
      <c r="AD777" s="18">
        <f t="shared" si="1150"/>
        <v>18669.8</v>
      </c>
      <c r="AE777" s="18">
        <f t="shared" si="1251"/>
        <v>0</v>
      </c>
      <c r="AF777" s="31"/>
      <c r="AG777" s="22"/>
      <c r="AH777" s="2"/>
    </row>
    <row r="778" spans="1:34" ht="31.5" x14ac:dyDescent="0.25">
      <c r="A778" s="36" t="s">
        <v>196</v>
      </c>
      <c r="B778" s="32">
        <v>620</v>
      </c>
      <c r="C778" s="36" t="s">
        <v>28</v>
      </c>
      <c r="D778" s="36" t="s">
        <v>200</v>
      </c>
      <c r="E778" s="14" t="s">
        <v>560</v>
      </c>
      <c r="F778" s="18">
        <v>13392</v>
      </c>
      <c r="G778" s="18">
        <v>13392</v>
      </c>
      <c r="H778" s="18">
        <v>13392</v>
      </c>
      <c r="I778" s="18"/>
      <c r="J778" s="18"/>
      <c r="K778" s="18"/>
      <c r="L778" s="18">
        <f t="shared" si="1195"/>
        <v>13392</v>
      </c>
      <c r="M778" s="18">
        <f t="shared" si="1196"/>
        <v>13392</v>
      </c>
      <c r="N778" s="18">
        <f t="shared" si="1197"/>
        <v>13392</v>
      </c>
      <c r="O778" s="18"/>
      <c r="P778" s="18"/>
      <c r="Q778" s="18"/>
      <c r="R778" s="18">
        <f t="shared" si="1160"/>
        <v>13392</v>
      </c>
      <c r="S778" s="18">
        <f t="shared" si="1161"/>
        <v>13392</v>
      </c>
      <c r="T778" s="18">
        <f t="shared" si="1162"/>
        <v>13392</v>
      </c>
      <c r="U778" s="18"/>
      <c r="V778" s="18">
        <f t="shared" si="1164"/>
        <v>13392</v>
      </c>
      <c r="W778" s="18">
        <f t="shared" si="1165"/>
        <v>13392</v>
      </c>
      <c r="X778" s="18">
        <f t="shared" si="1166"/>
        <v>13392</v>
      </c>
      <c r="Y778" s="18"/>
      <c r="Z778" s="18"/>
      <c r="AA778" s="18"/>
      <c r="AB778" s="18">
        <f t="shared" si="1148"/>
        <v>13392</v>
      </c>
      <c r="AC778" s="18">
        <f t="shared" si="1149"/>
        <v>13392</v>
      </c>
      <c r="AD778" s="18">
        <f t="shared" si="1150"/>
        <v>13392</v>
      </c>
      <c r="AE778" s="18"/>
      <c r="AF778" s="31"/>
      <c r="AG778" s="22"/>
      <c r="AH778" s="2"/>
    </row>
    <row r="779" spans="1:34" x14ac:dyDescent="0.25">
      <c r="A779" s="36" t="s">
        <v>196</v>
      </c>
      <c r="B779" s="32">
        <v>620</v>
      </c>
      <c r="C779" s="36" t="s">
        <v>28</v>
      </c>
      <c r="D779" s="36" t="s">
        <v>30</v>
      </c>
      <c r="E779" s="14" t="s">
        <v>562</v>
      </c>
      <c r="F779" s="18">
        <v>5277.8</v>
      </c>
      <c r="G779" s="18">
        <v>5277.8</v>
      </c>
      <c r="H779" s="18">
        <v>5277.8</v>
      </c>
      <c r="I779" s="18"/>
      <c r="J779" s="18"/>
      <c r="K779" s="18"/>
      <c r="L779" s="18">
        <f t="shared" si="1195"/>
        <v>5277.8</v>
      </c>
      <c r="M779" s="18">
        <f t="shared" si="1196"/>
        <v>5277.8</v>
      </c>
      <c r="N779" s="18">
        <f t="shared" si="1197"/>
        <v>5277.8</v>
      </c>
      <c r="O779" s="18"/>
      <c r="P779" s="18"/>
      <c r="Q779" s="18"/>
      <c r="R779" s="18">
        <f t="shared" si="1160"/>
        <v>5277.8</v>
      </c>
      <c r="S779" s="18">
        <f t="shared" si="1161"/>
        <v>5277.8</v>
      </c>
      <c r="T779" s="18">
        <f t="shared" si="1162"/>
        <v>5277.8</v>
      </c>
      <c r="U779" s="18"/>
      <c r="V779" s="18">
        <f t="shared" si="1164"/>
        <v>5277.8</v>
      </c>
      <c r="W779" s="18">
        <f t="shared" si="1165"/>
        <v>5277.8</v>
      </c>
      <c r="X779" s="18">
        <f t="shared" si="1166"/>
        <v>5277.8</v>
      </c>
      <c r="Y779" s="18"/>
      <c r="Z779" s="18"/>
      <c r="AA779" s="18"/>
      <c r="AB779" s="18">
        <f t="shared" si="1148"/>
        <v>5277.8</v>
      </c>
      <c r="AC779" s="18">
        <f t="shared" si="1149"/>
        <v>5277.8</v>
      </c>
      <c r="AD779" s="18">
        <f t="shared" si="1150"/>
        <v>5277.8</v>
      </c>
      <c r="AE779" s="18"/>
      <c r="AF779" s="31"/>
      <c r="AG779" s="22"/>
      <c r="AH779" s="2"/>
    </row>
    <row r="780" spans="1:34" x14ac:dyDescent="0.25">
      <c r="A780" s="36" t="s">
        <v>196</v>
      </c>
      <c r="B780" s="32">
        <v>800</v>
      </c>
      <c r="C780" s="36"/>
      <c r="D780" s="36"/>
      <c r="E780" s="14" t="s">
        <v>583</v>
      </c>
      <c r="F780" s="18">
        <f t="shared" ref="F780:K781" si="1253">F781</f>
        <v>703</v>
      </c>
      <c r="G780" s="18">
        <f t="shared" si="1253"/>
        <v>703</v>
      </c>
      <c r="H780" s="18">
        <f t="shared" si="1253"/>
        <v>703</v>
      </c>
      <c r="I780" s="18">
        <f t="shared" si="1253"/>
        <v>0</v>
      </c>
      <c r="J780" s="18">
        <f t="shared" si="1253"/>
        <v>0</v>
      </c>
      <c r="K780" s="18">
        <f t="shared" si="1253"/>
        <v>0</v>
      </c>
      <c r="L780" s="18">
        <f t="shared" si="1195"/>
        <v>703</v>
      </c>
      <c r="M780" s="18">
        <f t="shared" si="1196"/>
        <v>703</v>
      </c>
      <c r="N780" s="18">
        <f t="shared" si="1197"/>
        <v>703</v>
      </c>
      <c r="O780" s="18">
        <f t="shared" ref="O780:Q781" si="1254">O781</f>
        <v>0</v>
      </c>
      <c r="P780" s="18">
        <f t="shared" si="1254"/>
        <v>0</v>
      </c>
      <c r="Q780" s="18">
        <f t="shared" si="1254"/>
        <v>0</v>
      </c>
      <c r="R780" s="18">
        <f t="shared" si="1160"/>
        <v>703</v>
      </c>
      <c r="S780" s="18">
        <f t="shared" si="1161"/>
        <v>703</v>
      </c>
      <c r="T780" s="18">
        <f t="shared" si="1162"/>
        <v>703</v>
      </c>
      <c r="U780" s="18">
        <f t="shared" ref="U780:AE781" si="1255">U781</f>
        <v>0</v>
      </c>
      <c r="V780" s="18">
        <f t="shared" si="1164"/>
        <v>703</v>
      </c>
      <c r="W780" s="18">
        <f t="shared" si="1165"/>
        <v>703</v>
      </c>
      <c r="X780" s="18">
        <f t="shared" si="1166"/>
        <v>703</v>
      </c>
      <c r="Y780" s="18">
        <f t="shared" si="1255"/>
        <v>0</v>
      </c>
      <c r="Z780" s="18">
        <f t="shared" si="1255"/>
        <v>0</v>
      </c>
      <c r="AA780" s="18">
        <f t="shared" si="1255"/>
        <v>0</v>
      </c>
      <c r="AB780" s="18">
        <f t="shared" si="1148"/>
        <v>703</v>
      </c>
      <c r="AC780" s="18">
        <f t="shared" si="1149"/>
        <v>703</v>
      </c>
      <c r="AD780" s="18">
        <f t="shared" si="1150"/>
        <v>703</v>
      </c>
      <c r="AE780" s="18">
        <f t="shared" si="1255"/>
        <v>0</v>
      </c>
      <c r="AF780" s="31"/>
      <c r="AG780" s="22"/>
      <c r="AH780" s="2"/>
    </row>
    <row r="781" spans="1:34" x14ac:dyDescent="0.25">
      <c r="A781" s="36" t="s">
        <v>196</v>
      </c>
      <c r="B781" s="32">
        <v>850</v>
      </c>
      <c r="C781" s="36"/>
      <c r="D781" s="36"/>
      <c r="E781" s="14" t="s">
        <v>601</v>
      </c>
      <c r="F781" s="18">
        <f t="shared" si="1253"/>
        <v>703</v>
      </c>
      <c r="G781" s="18">
        <f t="shared" si="1253"/>
        <v>703</v>
      </c>
      <c r="H781" s="18">
        <f t="shared" si="1253"/>
        <v>703</v>
      </c>
      <c r="I781" s="18">
        <f t="shared" si="1253"/>
        <v>0</v>
      </c>
      <c r="J781" s="18">
        <f t="shared" si="1253"/>
        <v>0</v>
      </c>
      <c r="K781" s="18">
        <f t="shared" si="1253"/>
        <v>0</v>
      </c>
      <c r="L781" s="18">
        <f t="shared" si="1195"/>
        <v>703</v>
      </c>
      <c r="M781" s="18">
        <f t="shared" si="1196"/>
        <v>703</v>
      </c>
      <c r="N781" s="18">
        <f t="shared" si="1197"/>
        <v>703</v>
      </c>
      <c r="O781" s="18">
        <f t="shared" si="1254"/>
        <v>0</v>
      </c>
      <c r="P781" s="18">
        <f t="shared" si="1254"/>
        <v>0</v>
      </c>
      <c r="Q781" s="18">
        <f t="shared" si="1254"/>
        <v>0</v>
      </c>
      <c r="R781" s="18">
        <f t="shared" si="1160"/>
        <v>703</v>
      </c>
      <c r="S781" s="18">
        <f t="shared" si="1161"/>
        <v>703</v>
      </c>
      <c r="T781" s="18">
        <f t="shared" si="1162"/>
        <v>703</v>
      </c>
      <c r="U781" s="18">
        <f t="shared" si="1255"/>
        <v>0</v>
      </c>
      <c r="V781" s="18">
        <f t="shared" si="1164"/>
        <v>703</v>
      </c>
      <c r="W781" s="18">
        <f t="shared" si="1165"/>
        <v>703</v>
      </c>
      <c r="X781" s="18">
        <f t="shared" si="1166"/>
        <v>703</v>
      </c>
      <c r="Y781" s="18">
        <f t="shared" si="1255"/>
        <v>0</v>
      </c>
      <c r="Z781" s="18">
        <f t="shared" si="1255"/>
        <v>0</v>
      </c>
      <c r="AA781" s="18">
        <f t="shared" si="1255"/>
        <v>0</v>
      </c>
      <c r="AB781" s="18">
        <f t="shared" si="1148"/>
        <v>703</v>
      </c>
      <c r="AC781" s="18">
        <f t="shared" si="1149"/>
        <v>703</v>
      </c>
      <c r="AD781" s="18">
        <f t="shared" si="1150"/>
        <v>703</v>
      </c>
      <c r="AE781" s="18">
        <f t="shared" si="1255"/>
        <v>0</v>
      </c>
      <c r="AF781" s="31"/>
      <c r="AG781" s="22"/>
      <c r="AH781" s="2"/>
    </row>
    <row r="782" spans="1:34" x14ac:dyDescent="0.25">
      <c r="A782" s="36" t="s">
        <v>196</v>
      </c>
      <c r="B782" s="32">
        <v>850</v>
      </c>
      <c r="C782" s="36" t="s">
        <v>28</v>
      </c>
      <c r="D782" s="36" t="s">
        <v>30</v>
      </c>
      <c r="E782" s="14" t="s">
        <v>562</v>
      </c>
      <c r="F782" s="18">
        <v>703</v>
      </c>
      <c r="G782" s="18">
        <v>703</v>
      </c>
      <c r="H782" s="18">
        <v>703</v>
      </c>
      <c r="I782" s="18"/>
      <c r="J782" s="18"/>
      <c r="K782" s="18"/>
      <c r="L782" s="18">
        <f t="shared" si="1195"/>
        <v>703</v>
      </c>
      <c r="M782" s="18">
        <f t="shared" si="1196"/>
        <v>703</v>
      </c>
      <c r="N782" s="18">
        <f t="shared" si="1197"/>
        <v>703</v>
      </c>
      <c r="O782" s="18"/>
      <c r="P782" s="18"/>
      <c r="Q782" s="18"/>
      <c r="R782" s="18">
        <f t="shared" si="1160"/>
        <v>703</v>
      </c>
      <c r="S782" s="18">
        <f t="shared" si="1161"/>
        <v>703</v>
      </c>
      <c r="T782" s="18">
        <f t="shared" si="1162"/>
        <v>703</v>
      </c>
      <c r="U782" s="18"/>
      <c r="V782" s="18">
        <f t="shared" si="1164"/>
        <v>703</v>
      </c>
      <c r="W782" s="18">
        <f t="shared" si="1165"/>
        <v>703</v>
      </c>
      <c r="X782" s="18">
        <f t="shared" si="1166"/>
        <v>703</v>
      </c>
      <c r="Y782" s="18"/>
      <c r="Z782" s="18"/>
      <c r="AA782" s="18"/>
      <c r="AB782" s="18">
        <f t="shared" si="1148"/>
        <v>703</v>
      </c>
      <c r="AC782" s="18">
        <f t="shared" si="1149"/>
        <v>703</v>
      </c>
      <c r="AD782" s="18">
        <f t="shared" si="1150"/>
        <v>703</v>
      </c>
      <c r="AE782" s="18"/>
      <c r="AF782" s="31"/>
      <c r="AG782" s="22"/>
      <c r="AH782" s="2"/>
    </row>
    <row r="783" spans="1:34" ht="47.25" x14ac:dyDescent="0.25">
      <c r="A783" s="36" t="s">
        <v>197</v>
      </c>
      <c r="B783" s="32"/>
      <c r="C783" s="36"/>
      <c r="D783" s="36"/>
      <c r="E783" s="14" t="s">
        <v>701</v>
      </c>
      <c r="F783" s="18">
        <f t="shared" ref="F783:K783" si="1256">F784</f>
        <v>2282.4</v>
      </c>
      <c r="G783" s="18">
        <f t="shared" si="1256"/>
        <v>2282.4</v>
      </c>
      <c r="H783" s="18">
        <f t="shared" si="1256"/>
        <v>2282.4</v>
      </c>
      <c r="I783" s="18">
        <f t="shared" si="1256"/>
        <v>0</v>
      </c>
      <c r="J783" s="18">
        <f t="shared" si="1256"/>
        <v>0</v>
      </c>
      <c r="K783" s="18">
        <f t="shared" si="1256"/>
        <v>0</v>
      </c>
      <c r="L783" s="18">
        <f t="shared" si="1195"/>
        <v>2282.4</v>
      </c>
      <c r="M783" s="18">
        <f t="shared" si="1196"/>
        <v>2282.4</v>
      </c>
      <c r="N783" s="18">
        <f t="shared" si="1197"/>
        <v>2282.4</v>
      </c>
      <c r="O783" s="18">
        <f t="shared" ref="O783:Q783" si="1257">O784</f>
        <v>0</v>
      </c>
      <c r="P783" s="18">
        <f t="shared" si="1257"/>
        <v>0</v>
      </c>
      <c r="Q783" s="18">
        <f t="shared" si="1257"/>
        <v>0</v>
      </c>
      <c r="R783" s="18">
        <f t="shared" si="1160"/>
        <v>2282.4</v>
      </c>
      <c r="S783" s="18">
        <f t="shared" si="1161"/>
        <v>2282.4</v>
      </c>
      <c r="T783" s="18">
        <f t="shared" si="1162"/>
        <v>2282.4</v>
      </c>
      <c r="U783" s="18">
        <f t="shared" ref="U783:AE783" si="1258">U784</f>
        <v>0</v>
      </c>
      <c r="V783" s="18">
        <f t="shared" si="1164"/>
        <v>2282.4</v>
      </c>
      <c r="W783" s="18">
        <f t="shared" si="1165"/>
        <v>2282.4</v>
      </c>
      <c r="X783" s="18">
        <f t="shared" si="1166"/>
        <v>2282.4</v>
      </c>
      <c r="Y783" s="18">
        <f t="shared" si="1258"/>
        <v>0</v>
      </c>
      <c r="Z783" s="18">
        <f t="shared" si="1258"/>
        <v>0</v>
      </c>
      <c r="AA783" s="18">
        <f t="shared" si="1258"/>
        <v>0</v>
      </c>
      <c r="AB783" s="18">
        <f t="shared" si="1148"/>
        <v>2282.4</v>
      </c>
      <c r="AC783" s="18">
        <f t="shared" si="1149"/>
        <v>2282.4</v>
      </c>
      <c r="AD783" s="18">
        <f t="shared" si="1150"/>
        <v>2282.4</v>
      </c>
      <c r="AE783" s="18">
        <f t="shared" si="1258"/>
        <v>0</v>
      </c>
      <c r="AF783" s="31"/>
      <c r="AG783" s="22"/>
      <c r="AH783" s="2"/>
    </row>
    <row r="784" spans="1:34" ht="47.25" x14ac:dyDescent="0.25">
      <c r="A784" s="36" t="s">
        <v>197</v>
      </c>
      <c r="B784" s="32">
        <v>600</v>
      </c>
      <c r="C784" s="36"/>
      <c r="D784" s="36"/>
      <c r="E784" s="14" t="s">
        <v>581</v>
      </c>
      <c r="F784" s="18">
        <f t="shared" ref="F784:K784" si="1259">F785+F787</f>
        <v>2282.4</v>
      </c>
      <c r="G784" s="18">
        <f t="shared" si="1259"/>
        <v>2282.4</v>
      </c>
      <c r="H784" s="18">
        <f t="shared" si="1259"/>
        <v>2282.4</v>
      </c>
      <c r="I784" s="18">
        <f t="shared" si="1259"/>
        <v>0</v>
      </c>
      <c r="J784" s="18">
        <f t="shared" si="1259"/>
        <v>0</v>
      </c>
      <c r="K784" s="18">
        <f t="shared" si="1259"/>
        <v>0</v>
      </c>
      <c r="L784" s="18">
        <f t="shared" si="1195"/>
        <v>2282.4</v>
      </c>
      <c r="M784" s="18">
        <f t="shared" si="1196"/>
        <v>2282.4</v>
      </c>
      <c r="N784" s="18">
        <f t="shared" si="1197"/>
        <v>2282.4</v>
      </c>
      <c r="O784" s="18">
        <f t="shared" ref="O784:Q784" si="1260">O785+O787</f>
        <v>0</v>
      </c>
      <c r="P784" s="18">
        <f t="shared" si="1260"/>
        <v>0</v>
      </c>
      <c r="Q784" s="18">
        <f t="shared" si="1260"/>
        <v>0</v>
      </c>
      <c r="R784" s="18">
        <f t="shared" si="1160"/>
        <v>2282.4</v>
      </c>
      <c r="S784" s="18">
        <f t="shared" si="1161"/>
        <v>2282.4</v>
      </c>
      <c r="T784" s="18">
        <f t="shared" si="1162"/>
        <v>2282.4</v>
      </c>
      <c r="U784" s="18">
        <f t="shared" ref="U784:AE784" si="1261">U785+U787</f>
        <v>0</v>
      </c>
      <c r="V784" s="18">
        <f t="shared" si="1164"/>
        <v>2282.4</v>
      </c>
      <c r="W784" s="18">
        <f t="shared" si="1165"/>
        <v>2282.4</v>
      </c>
      <c r="X784" s="18">
        <f t="shared" si="1166"/>
        <v>2282.4</v>
      </c>
      <c r="Y784" s="18">
        <f t="shared" ref="Y784:AA784" si="1262">Y785+Y787</f>
        <v>0</v>
      </c>
      <c r="Z784" s="18">
        <f t="shared" si="1262"/>
        <v>0</v>
      </c>
      <c r="AA784" s="18">
        <f t="shared" si="1262"/>
        <v>0</v>
      </c>
      <c r="AB784" s="18">
        <f t="shared" ref="AB784:AB847" si="1263">V784+Y784</f>
        <v>2282.4</v>
      </c>
      <c r="AC784" s="18">
        <f t="shared" ref="AC784:AC847" si="1264">W784+Z784</f>
        <v>2282.4</v>
      </c>
      <c r="AD784" s="18">
        <f t="shared" ref="AD784:AD847" si="1265">X784+AA784</f>
        <v>2282.4</v>
      </c>
      <c r="AE784" s="18">
        <f t="shared" si="1261"/>
        <v>0</v>
      </c>
      <c r="AF784" s="31"/>
      <c r="AG784" s="22"/>
      <c r="AH784" s="2"/>
    </row>
    <row r="785" spans="1:34" x14ac:dyDescent="0.25">
      <c r="A785" s="36" t="s">
        <v>197</v>
      </c>
      <c r="B785" s="32">
        <v>610</v>
      </c>
      <c r="C785" s="36"/>
      <c r="D785" s="36"/>
      <c r="E785" s="14" t="s">
        <v>595</v>
      </c>
      <c r="F785" s="18">
        <f t="shared" ref="F785:K785" si="1266">F786</f>
        <v>2091.8000000000002</v>
      </c>
      <c r="G785" s="18">
        <f t="shared" si="1266"/>
        <v>2091.8000000000002</v>
      </c>
      <c r="H785" s="18">
        <f t="shared" si="1266"/>
        <v>2091.8000000000002</v>
      </c>
      <c r="I785" s="18">
        <f t="shared" si="1266"/>
        <v>0</v>
      </c>
      <c r="J785" s="18">
        <f t="shared" si="1266"/>
        <v>0</v>
      </c>
      <c r="K785" s="18">
        <f t="shared" si="1266"/>
        <v>0</v>
      </c>
      <c r="L785" s="18">
        <f t="shared" si="1195"/>
        <v>2091.8000000000002</v>
      </c>
      <c r="M785" s="18">
        <f t="shared" si="1196"/>
        <v>2091.8000000000002</v>
      </c>
      <c r="N785" s="18">
        <f t="shared" si="1197"/>
        <v>2091.8000000000002</v>
      </c>
      <c r="O785" s="18">
        <f t="shared" ref="O785:Q785" si="1267">O786</f>
        <v>0</v>
      </c>
      <c r="P785" s="18">
        <f t="shared" si="1267"/>
        <v>0</v>
      </c>
      <c r="Q785" s="18">
        <f t="shared" si="1267"/>
        <v>0</v>
      </c>
      <c r="R785" s="18">
        <f t="shared" si="1160"/>
        <v>2091.8000000000002</v>
      </c>
      <c r="S785" s="18">
        <f t="shared" si="1161"/>
        <v>2091.8000000000002</v>
      </c>
      <c r="T785" s="18">
        <f t="shared" si="1162"/>
        <v>2091.8000000000002</v>
      </c>
      <c r="U785" s="18">
        <f t="shared" ref="U785:AE785" si="1268">U786</f>
        <v>0</v>
      </c>
      <c r="V785" s="18">
        <f t="shared" si="1164"/>
        <v>2091.8000000000002</v>
      </c>
      <c r="W785" s="18">
        <f t="shared" si="1165"/>
        <v>2091.8000000000002</v>
      </c>
      <c r="X785" s="18">
        <f t="shared" si="1166"/>
        <v>2091.8000000000002</v>
      </c>
      <c r="Y785" s="18">
        <f t="shared" si="1268"/>
        <v>0</v>
      </c>
      <c r="Z785" s="18">
        <f t="shared" si="1268"/>
        <v>0</v>
      </c>
      <c r="AA785" s="18">
        <f t="shared" si="1268"/>
        <v>0</v>
      </c>
      <c r="AB785" s="18">
        <f t="shared" si="1263"/>
        <v>2091.8000000000002</v>
      </c>
      <c r="AC785" s="18">
        <f t="shared" si="1264"/>
        <v>2091.8000000000002</v>
      </c>
      <c r="AD785" s="18">
        <f t="shared" si="1265"/>
        <v>2091.8000000000002</v>
      </c>
      <c r="AE785" s="18">
        <f t="shared" si="1268"/>
        <v>0</v>
      </c>
      <c r="AF785" s="31"/>
      <c r="AG785" s="22"/>
      <c r="AH785" s="2"/>
    </row>
    <row r="786" spans="1:34" x14ac:dyDescent="0.25">
      <c r="A786" s="36" t="s">
        <v>197</v>
      </c>
      <c r="B786" s="32">
        <v>610</v>
      </c>
      <c r="C786" s="36" t="s">
        <v>28</v>
      </c>
      <c r="D786" s="36" t="s">
        <v>30</v>
      </c>
      <c r="E786" s="14" t="s">
        <v>562</v>
      </c>
      <c r="F786" s="18">
        <v>2091.8000000000002</v>
      </c>
      <c r="G786" s="18">
        <v>2091.8000000000002</v>
      </c>
      <c r="H786" s="18">
        <v>2091.8000000000002</v>
      </c>
      <c r="I786" s="18"/>
      <c r="J786" s="18"/>
      <c r="K786" s="18"/>
      <c r="L786" s="18">
        <f t="shared" si="1195"/>
        <v>2091.8000000000002</v>
      </c>
      <c r="M786" s="18">
        <f t="shared" si="1196"/>
        <v>2091.8000000000002</v>
      </c>
      <c r="N786" s="18">
        <f t="shared" si="1197"/>
        <v>2091.8000000000002</v>
      </c>
      <c r="O786" s="18"/>
      <c r="P786" s="18"/>
      <c r="Q786" s="18"/>
      <c r="R786" s="18">
        <f t="shared" si="1160"/>
        <v>2091.8000000000002</v>
      </c>
      <c r="S786" s="18">
        <f t="shared" si="1161"/>
        <v>2091.8000000000002</v>
      </c>
      <c r="T786" s="18">
        <f t="shared" si="1162"/>
        <v>2091.8000000000002</v>
      </c>
      <c r="U786" s="18"/>
      <c r="V786" s="18">
        <f t="shared" si="1164"/>
        <v>2091.8000000000002</v>
      </c>
      <c r="W786" s="18">
        <f t="shared" si="1165"/>
        <v>2091.8000000000002</v>
      </c>
      <c r="X786" s="18">
        <f t="shared" si="1166"/>
        <v>2091.8000000000002</v>
      </c>
      <c r="Y786" s="18"/>
      <c r="Z786" s="18"/>
      <c r="AA786" s="18"/>
      <c r="AB786" s="18">
        <f t="shared" si="1263"/>
        <v>2091.8000000000002</v>
      </c>
      <c r="AC786" s="18">
        <f t="shared" si="1264"/>
        <v>2091.8000000000002</v>
      </c>
      <c r="AD786" s="18">
        <f t="shared" si="1265"/>
        <v>2091.8000000000002</v>
      </c>
      <c r="AE786" s="18"/>
      <c r="AF786" s="31"/>
      <c r="AG786" s="22"/>
      <c r="AH786" s="2"/>
    </row>
    <row r="787" spans="1:34" x14ac:dyDescent="0.25">
      <c r="A787" s="36" t="s">
        <v>197</v>
      </c>
      <c r="B787" s="32">
        <v>620</v>
      </c>
      <c r="C787" s="36"/>
      <c r="D787" s="36"/>
      <c r="E787" s="14" t="s">
        <v>596</v>
      </c>
      <c r="F787" s="18">
        <f t="shared" ref="F787:K787" si="1269">F788</f>
        <v>190.6</v>
      </c>
      <c r="G787" s="18">
        <f t="shared" si="1269"/>
        <v>190.6</v>
      </c>
      <c r="H787" s="18">
        <f t="shared" si="1269"/>
        <v>190.6</v>
      </c>
      <c r="I787" s="18">
        <f t="shared" si="1269"/>
        <v>0</v>
      </c>
      <c r="J787" s="18">
        <f t="shared" si="1269"/>
        <v>0</v>
      </c>
      <c r="K787" s="18">
        <f t="shared" si="1269"/>
        <v>0</v>
      </c>
      <c r="L787" s="18">
        <f t="shared" si="1195"/>
        <v>190.6</v>
      </c>
      <c r="M787" s="18">
        <f t="shared" si="1196"/>
        <v>190.6</v>
      </c>
      <c r="N787" s="18">
        <f t="shared" si="1197"/>
        <v>190.6</v>
      </c>
      <c r="O787" s="18">
        <f t="shared" ref="O787:Q787" si="1270">O788</f>
        <v>0</v>
      </c>
      <c r="P787" s="18">
        <f t="shared" si="1270"/>
        <v>0</v>
      </c>
      <c r="Q787" s="18">
        <f t="shared" si="1270"/>
        <v>0</v>
      </c>
      <c r="R787" s="18">
        <f t="shared" si="1160"/>
        <v>190.6</v>
      </c>
      <c r="S787" s="18">
        <f t="shared" si="1161"/>
        <v>190.6</v>
      </c>
      <c r="T787" s="18">
        <f t="shared" si="1162"/>
        <v>190.6</v>
      </c>
      <c r="U787" s="18">
        <f t="shared" ref="U787:AE787" si="1271">U788</f>
        <v>0</v>
      </c>
      <c r="V787" s="18">
        <f t="shared" si="1164"/>
        <v>190.6</v>
      </c>
      <c r="W787" s="18">
        <f t="shared" si="1165"/>
        <v>190.6</v>
      </c>
      <c r="X787" s="18">
        <f t="shared" si="1166"/>
        <v>190.6</v>
      </c>
      <c r="Y787" s="18">
        <f t="shared" si="1271"/>
        <v>0</v>
      </c>
      <c r="Z787" s="18">
        <f t="shared" si="1271"/>
        <v>0</v>
      </c>
      <c r="AA787" s="18">
        <f t="shared" si="1271"/>
        <v>0</v>
      </c>
      <c r="AB787" s="18">
        <f t="shared" si="1263"/>
        <v>190.6</v>
      </c>
      <c r="AC787" s="18">
        <f t="shared" si="1264"/>
        <v>190.6</v>
      </c>
      <c r="AD787" s="18">
        <f t="shared" si="1265"/>
        <v>190.6</v>
      </c>
      <c r="AE787" s="18">
        <f t="shared" si="1271"/>
        <v>0</v>
      </c>
      <c r="AF787" s="31"/>
      <c r="AG787" s="22"/>
      <c r="AH787" s="2"/>
    </row>
    <row r="788" spans="1:34" ht="31.5" x14ac:dyDescent="0.25">
      <c r="A788" s="36" t="s">
        <v>197</v>
      </c>
      <c r="B788" s="32">
        <v>620</v>
      </c>
      <c r="C788" s="36" t="s">
        <v>28</v>
      </c>
      <c r="D788" s="36" t="s">
        <v>200</v>
      </c>
      <c r="E788" s="14" t="s">
        <v>560</v>
      </c>
      <c r="F788" s="18">
        <v>190.6</v>
      </c>
      <c r="G788" s="18">
        <v>190.6</v>
      </c>
      <c r="H788" s="18">
        <v>190.6</v>
      </c>
      <c r="I788" s="18"/>
      <c r="J788" s="18"/>
      <c r="K788" s="18"/>
      <c r="L788" s="18">
        <f t="shared" si="1195"/>
        <v>190.6</v>
      </c>
      <c r="M788" s="18">
        <f t="shared" si="1196"/>
        <v>190.6</v>
      </c>
      <c r="N788" s="18">
        <f t="shared" si="1197"/>
        <v>190.6</v>
      </c>
      <c r="O788" s="18"/>
      <c r="P788" s="18"/>
      <c r="Q788" s="18"/>
      <c r="R788" s="18">
        <f t="shared" si="1160"/>
        <v>190.6</v>
      </c>
      <c r="S788" s="18">
        <f t="shared" si="1161"/>
        <v>190.6</v>
      </c>
      <c r="T788" s="18">
        <f t="shared" si="1162"/>
        <v>190.6</v>
      </c>
      <c r="U788" s="18"/>
      <c r="V788" s="18">
        <f t="shared" si="1164"/>
        <v>190.6</v>
      </c>
      <c r="W788" s="18">
        <f t="shared" si="1165"/>
        <v>190.6</v>
      </c>
      <c r="X788" s="18">
        <f t="shared" si="1166"/>
        <v>190.6</v>
      </c>
      <c r="Y788" s="18"/>
      <c r="Z788" s="18"/>
      <c r="AA788" s="18"/>
      <c r="AB788" s="18">
        <f t="shared" si="1263"/>
        <v>190.6</v>
      </c>
      <c r="AC788" s="18">
        <f t="shared" si="1264"/>
        <v>190.6</v>
      </c>
      <c r="AD788" s="18">
        <f t="shared" si="1265"/>
        <v>190.6</v>
      </c>
      <c r="AE788" s="18"/>
      <c r="AF788" s="31"/>
      <c r="AG788" s="22"/>
      <c r="AH788" s="2"/>
    </row>
    <row r="789" spans="1:34" ht="31.5" x14ac:dyDescent="0.25">
      <c r="A789" s="36" t="s">
        <v>204</v>
      </c>
      <c r="B789" s="32"/>
      <c r="C789" s="36"/>
      <c r="D789" s="36"/>
      <c r="E789" s="14" t="s">
        <v>939</v>
      </c>
      <c r="F789" s="18">
        <f>F790+F794+F800</f>
        <v>22124.6</v>
      </c>
      <c r="G789" s="18">
        <f t="shared" ref="G789:AE789" si="1272">G790+G794+G800</f>
        <v>22152.799999999999</v>
      </c>
      <c r="H789" s="18">
        <f t="shared" si="1272"/>
        <v>22152.799999999999</v>
      </c>
      <c r="I789" s="18">
        <f t="shared" ref="I789:K789" si="1273">I790+I794+I800</f>
        <v>0</v>
      </c>
      <c r="J789" s="18">
        <f t="shared" si="1273"/>
        <v>0</v>
      </c>
      <c r="K789" s="18">
        <f t="shared" si="1273"/>
        <v>0</v>
      </c>
      <c r="L789" s="18">
        <f t="shared" si="1195"/>
        <v>22124.6</v>
      </c>
      <c r="M789" s="18">
        <f t="shared" si="1196"/>
        <v>22152.799999999999</v>
      </c>
      <c r="N789" s="18">
        <f t="shared" si="1197"/>
        <v>22152.799999999999</v>
      </c>
      <c r="O789" s="18">
        <f t="shared" ref="O789:Q789" si="1274">O790+O794+O800</f>
        <v>0</v>
      </c>
      <c r="P789" s="18">
        <f t="shared" si="1274"/>
        <v>0</v>
      </c>
      <c r="Q789" s="18">
        <f t="shared" si="1274"/>
        <v>0</v>
      </c>
      <c r="R789" s="18">
        <f t="shared" ref="R789:R852" si="1275">L789+O789</f>
        <v>22124.6</v>
      </c>
      <c r="S789" s="18">
        <f t="shared" ref="S789:S852" si="1276">M789+P789</f>
        <v>22152.799999999999</v>
      </c>
      <c r="T789" s="18">
        <f t="shared" ref="T789:T852" si="1277">N789+Q789</f>
        <v>22152.799999999999</v>
      </c>
      <c r="U789" s="18">
        <f t="shared" ref="U789" si="1278">U790+U794+U800</f>
        <v>0</v>
      </c>
      <c r="V789" s="18">
        <f t="shared" ref="V789:V852" si="1279">R789+U789</f>
        <v>22124.6</v>
      </c>
      <c r="W789" s="18">
        <f t="shared" ref="W789:W852" si="1280">S789</f>
        <v>22152.799999999999</v>
      </c>
      <c r="X789" s="18">
        <f t="shared" ref="X789:X852" si="1281">T789</f>
        <v>22152.799999999999</v>
      </c>
      <c r="Y789" s="18">
        <f t="shared" ref="Y789:AA789" si="1282">Y790+Y794+Y800</f>
        <v>0</v>
      </c>
      <c r="Z789" s="18">
        <f t="shared" si="1282"/>
        <v>0</v>
      </c>
      <c r="AA789" s="18">
        <f t="shared" si="1282"/>
        <v>0</v>
      </c>
      <c r="AB789" s="18">
        <f t="shared" si="1263"/>
        <v>22124.6</v>
      </c>
      <c r="AC789" s="18">
        <f t="shared" si="1264"/>
        <v>22152.799999999999</v>
      </c>
      <c r="AD789" s="18">
        <f t="shared" si="1265"/>
        <v>22152.799999999999</v>
      </c>
      <c r="AE789" s="18">
        <f t="shared" si="1272"/>
        <v>0</v>
      </c>
      <c r="AF789" s="31"/>
      <c r="AG789" s="22"/>
      <c r="AH789" s="2"/>
    </row>
    <row r="790" spans="1:34" ht="63" x14ac:dyDescent="0.25">
      <c r="A790" s="36" t="s">
        <v>201</v>
      </c>
      <c r="B790" s="32"/>
      <c r="C790" s="36"/>
      <c r="D790" s="36"/>
      <c r="E790" s="14" t="s">
        <v>702</v>
      </c>
      <c r="F790" s="18">
        <f t="shared" ref="F790:K792" si="1283">F791</f>
        <v>8400.7999999999993</v>
      </c>
      <c r="G790" s="18">
        <f t="shared" si="1283"/>
        <v>8400.7999999999993</v>
      </c>
      <c r="H790" s="18">
        <f t="shared" si="1283"/>
        <v>8400.7999999999993</v>
      </c>
      <c r="I790" s="18">
        <f t="shared" si="1283"/>
        <v>0</v>
      </c>
      <c r="J790" s="18">
        <f t="shared" si="1283"/>
        <v>0</v>
      </c>
      <c r="K790" s="18">
        <f t="shared" si="1283"/>
        <v>0</v>
      </c>
      <c r="L790" s="18">
        <f t="shared" si="1195"/>
        <v>8400.7999999999993</v>
      </c>
      <c r="M790" s="18">
        <f t="shared" si="1196"/>
        <v>8400.7999999999993</v>
      </c>
      <c r="N790" s="18">
        <f t="shared" si="1197"/>
        <v>8400.7999999999993</v>
      </c>
      <c r="O790" s="18">
        <f t="shared" ref="O790:Q792" si="1284">O791</f>
        <v>0</v>
      </c>
      <c r="P790" s="18">
        <f t="shared" si="1284"/>
        <v>0</v>
      </c>
      <c r="Q790" s="18">
        <f t="shared" si="1284"/>
        <v>0</v>
      </c>
      <c r="R790" s="18">
        <f t="shared" si="1275"/>
        <v>8400.7999999999993</v>
      </c>
      <c r="S790" s="18">
        <f t="shared" si="1276"/>
        <v>8400.7999999999993</v>
      </c>
      <c r="T790" s="18">
        <f t="shared" si="1277"/>
        <v>8400.7999999999993</v>
      </c>
      <c r="U790" s="18">
        <f t="shared" ref="U790:AE792" si="1285">U791</f>
        <v>0</v>
      </c>
      <c r="V790" s="18">
        <f t="shared" si="1279"/>
        <v>8400.7999999999993</v>
      </c>
      <c r="W790" s="18">
        <f t="shared" si="1280"/>
        <v>8400.7999999999993</v>
      </c>
      <c r="X790" s="18">
        <f t="shared" si="1281"/>
        <v>8400.7999999999993</v>
      </c>
      <c r="Y790" s="18">
        <f t="shared" si="1285"/>
        <v>0</v>
      </c>
      <c r="Z790" s="18">
        <f t="shared" si="1285"/>
        <v>0</v>
      </c>
      <c r="AA790" s="18">
        <f t="shared" si="1285"/>
        <v>0</v>
      </c>
      <c r="AB790" s="18">
        <f t="shared" si="1263"/>
        <v>8400.7999999999993</v>
      </c>
      <c r="AC790" s="18">
        <f t="shared" si="1264"/>
        <v>8400.7999999999993</v>
      </c>
      <c r="AD790" s="18">
        <f t="shared" si="1265"/>
        <v>8400.7999999999993</v>
      </c>
      <c r="AE790" s="18">
        <f t="shared" si="1285"/>
        <v>0</v>
      </c>
      <c r="AF790" s="31"/>
      <c r="AG790" s="22"/>
      <c r="AH790" s="2"/>
    </row>
    <row r="791" spans="1:34" ht="47.25" x14ac:dyDescent="0.25">
      <c r="A791" s="36" t="s">
        <v>201</v>
      </c>
      <c r="B791" s="32">
        <v>600</v>
      </c>
      <c r="C791" s="36"/>
      <c r="D791" s="36"/>
      <c r="E791" s="14" t="s">
        <v>581</v>
      </c>
      <c r="F791" s="18">
        <f t="shared" si="1283"/>
        <v>8400.7999999999993</v>
      </c>
      <c r="G791" s="18">
        <f t="shared" si="1283"/>
        <v>8400.7999999999993</v>
      </c>
      <c r="H791" s="18">
        <f t="shared" si="1283"/>
        <v>8400.7999999999993</v>
      </c>
      <c r="I791" s="18">
        <f t="shared" si="1283"/>
        <v>0</v>
      </c>
      <c r="J791" s="18">
        <f t="shared" si="1283"/>
        <v>0</v>
      </c>
      <c r="K791" s="18">
        <f t="shared" si="1283"/>
        <v>0</v>
      </c>
      <c r="L791" s="18">
        <f t="shared" si="1195"/>
        <v>8400.7999999999993</v>
      </c>
      <c r="M791" s="18">
        <f t="shared" si="1196"/>
        <v>8400.7999999999993</v>
      </c>
      <c r="N791" s="18">
        <f t="shared" si="1197"/>
        <v>8400.7999999999993</v>
      </c>
      <c r="O791" s="18">
        <f t="shared" si="1284"/>
        <v>0</v>
      </c>
      <c r="P791" s="18">
        <f t="shared" si="1284"/>
        <v>0</v>
      </c>
      <c r="Q791" s="18">
        <f t="shared" si="1284"/>
        <v>0</v>
      </c>
      <c r="R791" s="18">
        <f t="shared" si="1275"/>
        <v>8400.7999999999993</v>
      </c>
      <c r="S791" s="18">
        <f t="shared" si="1276"/>
        <v>8400.7999999999993</v>
      </c>
      <c r="T791" s="18">
        <f t="shared" si="1277"/>
        <v>8400.7999999999993</v>
      </c>
      <c r="U791" s="18">
        <f t="shared" si="1285"/>
        <v>0</v>
      </c>
      <c r="V791" s="18">
        <f t="shared" si="1279"/>
        <v>8400.7999999999993</v>
      </c>
      <c r="W791" s="18">
        <f t="shared" si="1280"/>
        <v>8400.7999999999993</v>
      </c>
      <c r="X791" s="18">
        <f t="shared" si="1281"/>
        <v>8400.7999999999993</v>
      </c>
      <c r="Y791" s="18">
        <f t="shared" si="1285"/>
        <v>0</v>
      </c>
      <c r="Z791" s="18">
        <f t="shared" si="1285"/>
        <v>0</v>
      </c>
      <c r="AA791" s="18">
        <f t="shared" si="1285"/>
        <v>0</v>
      </c>
      <c r="AB791" s="18">
        <f t="shared" si="1263"/>
        <v>8400.7999999999993</v>
      </c>
      <c r="AC791" s="18">
        <f t="shared" si="1264"/>
        <v>8400.7999999999993</v>
      </c>
      <c r="AD791" s="18">
        <f t="shared" si="1265"/>
        <v>8400.7999999999993</v>
      </c>
      <c r="AE791" s="18">
        <f t="shared" si="1285"/>
        <v>0</v>
      </c>
      <c r="AF791" s="31"/>
      <c r="AG791" s="22"/>
      <c r="AH791" s="2"/>
    </row>
    <row r="792" spans="1:34" x14ac:dyDescent="0.25">
      <c r="A792" s="36" t="s">
        <v>201</v>
      </c>
      <c r="B792" s="32">
        <v>620</v>
      </c>
      <c r="C792" s="36"/>
      <c r="D792" s="36"/>
      <c r="E792" s="14" t="s">
        <v>596</v>
      </c>
      <c r="F792" s="18">
        <f t="shared" si="1283"/>
        <v>8400.7999999999993</v>
      </c>
      <c r="G792" s="18">
        <f t="shared" si="1283"/>
        <v>8400.7999999999993</v>
      </c>
      <c r="H792" s="18">
        <f t="shared" si="1283"/>
        <v>8400.7999999999993</v>
      </c>
      <c r="I792" s="18">
        <f t="shared" si="1283"/>
        <v>0</v>
      </c>
      <c r="J792" s="18">
        <f t="shared" si="1283"/>
        <v>0</v>
      </c>
      <c r="K792" s="18">
        <f t="shared" si="1283"/>
        <v>0</v>
      </c>
      <c r="L792" s="18">
        <f t="shared" si="1195"/>
        <v>8400.7999999999993</v>
      </c>
      <c r="M792" s="18">
        <f t="shared" si="1196"/>
        <v>8400.7999999999993</v>
      </c>
      <c r="N792" s="18">
        <f t="shared" si="1197"/>
        <v>8400.7999999999993</v>
      </c>
      <c r="O792" s="18">
        <f t="shared" si="1284"/>
        <v>0</v>
      </c>
      <c r="P792" s="18">
        <f t="shared" si="1284"/>
        <v>0</v>
      </c>
      <c r="Q792" s="18">
        <f t="shared" si="1284"/>
        <v>0</v>
      </c>
      <c r="R792" s="18">
        <f t="shared" si="1275"/>
        <v>8400.7999999999993</v>
      </c>
      <c r="S792" s="18">
        <f t="shared" si="1276"/>
        <v>8400.7999999999993</v>
      </c>
      <c r="T792" s="18">
        <f t="shared" si="1277"/>
        <v>8400.7999999999993</v>
      </c>
      <c r="U792" s="18">
        <f t="shared" si="1285"/>
        <v>0</v>
      </c>
      <c r="V792" s="18">
        <f t="shared" si="1279"/>
        <v>8400.7999999999993</v>
      </c>
      <c r="W792" s="18">
        <f t="shared" si="1280"/>
        <v>8400.7999999999993</v>
      </c>
      <c r="X792" s="18">
        <f t="shared" si="1281"/>
        <v>8400.7999999999993</v>
      </c>
      <c r="Y792" s="18">
        <f t="shared" si="1285"/>
        <v>0</v>
      </c>
      <c r="Z792" s="18">
        <f t="shared" si="1285"/>
        <v>0</v>
      </c>
      <c r="AA792" s="18">
        <f t="shared" si="1285"/>
        <v>0</v>
      </c>
      <c r="AB792" s="18">
        <f t="shared" si="1263"/>
        <v>8400.7999999999993</v>
      </c>
      <c r="AC792" s="18">
        <f t="shared" si="1264"/>
        <v>8400.7999999999993</v>
      </c>
      <c r="AD792" s="18">
        <f t="shared" si="1265"/>
        <v>8400.7999999999993</v>
      </c>
      <c r="AE792" s="18">
        <f t="shared" si="1285"/>
        <v>0</v>
      </c>
      <c r="AF792" s="31"/>
      <c r="AG792" s="22"/>
      <c r="AH792" s="2"/>
    </row>
    <row r="793" spans="1:34" x14ac:dyDescent="0.25">
      <c r="A793" s="36" t="s">
        <v>201</v>
      </c>
      <c r="B793" s="32">
        <v>620</v>
      </c>
      <c r="C793" s="36" t="s">
        <v>28</v>
      </c>
      <c r="D793" s="36" t="s">
        <v>30</v>
      </c>
      <c r="E793" s="14" t="s">
        <v>562</v>
      </c>
      <c r="F793" s="18">
        <v>8400.7999999999993</v>
      </c>
      <c r="G793" s="18">
        <v>8400.7999999999993</v>
      </c>
      <c r="H793" s="18">
        <v>8400.7999999999993</v>
      </c>
      <c r="I793" s="18"/>
      <c r="J793" s="18"/>
      <c r="K793" s="18"/>
      <c r="L793" s="18">
        <f t="shared" si="1195"/>
        <v>8400.7999999999993</v>
      </c>
      <c r="M793" s="18">
        <f t="shared" si="1196"/>
        <v>8400.7999999999993</v>
      </c>
      <c r="N793" s="18">
        <f t="shared" si="1197"/>
        <v>8400.7999999999993</v>
      </c>
      <c r="O793" s="18"/>
      <c r="P793" s="18"/>
      <c r="Q793" s="18"/>
      <c r="R793" s="18">
        <f t="shared" si="1275"/>
        <v>8400.7999999999993</v>
      </c>
      <c r="S793" s="18">
        <f t="shared" si="1276"/>
        <v>8400.7999999999993</v>
      </c>
      <c r="T793" s="18">
        <f t="shared" si="1277"/>
        <v>8400.7999999999993</v>
      </c>
      <c r="U793" s="18"/>
      <c r="V793" s="18">
        <f t="shared" si="1279"/>
        <v>8400.7999999999993</v>
      </c>
      <c r="W793" s="18">
        <f t="shared" si="1280"/>
        <v>8400.7999999999993</v>
      </c>
      <c r="X793" s="18">
        <f t="shared" si="1281"/>
        <v>8400.7999999999993</v>
      </c>
      <c r="Y793" s="18"/>
      <c r="Z793" s="18"/>
      <c r="AA793" s="18"/>
      <c r="AB793" s="18">
        <f t="shared" si="1263"/>
        <v>8400.7999999999993</v>
      </c>
      <c r="AC793" s="18">
        <f t="shared" si="1264"/>
        <v>8400.7999999999993</v>
      </c>
      <c r="AD793" s="18">
        <f t="shared" si="1265"/>
        <v>8400.7999999999993</v>
      </c>
      <c r="AE793" s="18"/>
      <c r="AF793" s="31"/>
      <c r="AG793" s="22"/>
      <c r="AH793" s="2"/>
    </row>
    <row r="794" spans="1:34" ht="47.25" x14ac:dyDescent="0.25">
      <c r="A794" s="36" t="s">
        <v>202</v>
      </c>
      <c r="B794" s="32"/>
      <c r="C794" s="36"/>
      <c r="D794" s="36"/>
      <c r="E794" s="14" t="s">
        <v>1106</v>
      </c>
      <c r="F794" s="18">
        <f t="shared" ref="F794:K794" si="1286">F795</f>
        <v>1471.8</v>
      </c>
      <c r="G794" s="18">
        <f t="shared" si="1286"/>
        <v>1500</v>
      </c>
      <c r="H794" s="18">
        <f t="shared" si="1286"/>
        <v>1500</v>
      </c>
      <c r="I794" s="18">
        <f t="shared" si="1286"/>
        <v>0</v>
      </c>
      <c r="J794" s="18">
        <f t="shared" si="1286"/>
        <v>0</v>
      </c>
      <c r="K794" s="18">
        <f t="shared" si="1286"/>
        <v>0</v>
      </c>
      <c r="L794" s="18">
        <f t="shared" si="1195"/>
        <v>1471.8</v>
      </c>
      <c r="M794" s="18">
        <f t="shared" si="1196"/>
        <v>1500</v>
      </c>
      <c r="N794" s="18">
        <f t="shared" si="1197"/>
        <v>1500</v>
      </c>
      <c r="O794" s="18">
        <f t="shared" ref="O794:Q794" si="1287">O795</f>
        <v>0</v>
      </c>
      <c r="P794" s="18">
        <f t="shared" si="1287"/>
        <v>0</v>
      </c>
      <c r="Q794" s="18">
        <f t="shared" si="1287"/>
        <v>0</v>
      </c>
      <c r="R794" s="18">
        <f t="shared" si="1275"/>
        <v>1471.8</v>
      </c>
      <c r="S794" s="18">
        <f t="shared" si="1276"/>
        <v>1500</v>
      </c>
      <c r="T794" s="18">
        <f t="shared" si="1277"/>
        <v>1500</v>
      </c>
      <c r="U794" s="18">
        <f t="shared" ref="U794:AE794" si="1288">U795</f>
        <v>0</v>
      </c>
      <c r="V794" s="18">
        <f t="shared" si="1279"/>
        <v>1471.8</v>
      </c>
      <c r="W794" s="18">
        <f t="shared" si="1280"/>
        <v>1500</v>
      </c>
      <c r="X794" s="18">
        <f t="shared" si="1281"/>
        <v>1500</v>
      </c>
      <c r="Y794" s="18">
        <f t="shared" si="1288"/>
        <v>0</v>
      </c>
      <c r="Z794" s="18">
        <f t="shared" si="1288"/>
        <v>0</v>
      </c>
      <c r="AA794" s="18">
        <f t="shared" si="1288"/>
        <v>0</v>
      </c>
      <c r="AB794" s="18">
        <f t="shared" si="1263"/>
        <v>1471.8</v>
      </c>
      <c r="AC794" s="18">
        <f t="shared" si="1264"/>
        <v>1500</v>
      </c>
      <c r="AD794" s="18">
        <f t="shared" si="1265"/>
        <v>1500</v>
      </c>
      <c r="AE794" s="18">
        <f t="shared" si="1288"/>
        <v>0</v>
      </c>
      <c r="AF794" s="31"/>
      <c r="AG794" s="22"/>
      <c r="AH794" s="2"/>
    </row>
    <row r="795" spans="1:34" ht="47.25" x14ac:dyDescent="0.25">
      <c r="A795" s="36" t="s">
        <v>202</v>
      </c>
      <c r="B795" s="32">
        <v>600</v>
      </c>
      <c r="C795" s="36"/>
      <c r="D795" s="36"/>
      <c r="E795" s="14" t="s">
        <v>581</v>
      </c>
      <c r="F795" s="18">
        <f t="shared" ref="F795:K795" si="1289">F796+F798</f>
        <v>1471.8</v>
      </c>
      <c r="G795" s="18">
        <f t="shared" si="1289"/>
        <v>1500</v>
      </c>
      <c r="H795" s="18">
        <f t="shared" si="1289"/>
        <v>1500</v>
      </c>
      <c r="I795" s="18">
        <f t="shared" si="1289"/>
        <v>0</v>
      </c>
      <c r="J795" s="18">
        <f t="shared" si="1289"/>
        <v>0</v>
      </c>
      <c r="K795" s="18">
        <f t="shared" si="1289"/>
        <v>0</v>
      </c>
      <c r="L795" s="18">
        <f t="shared" si="1195"/>
        <v>1471.8</v>
      </c>
      <c r="M795" s="18">
        <f t="shared" si="1196"/>
        <v>1500</v>
      </c>
      <c r="N795" s="18">
        <f t="shared" si="1197"/>
        <v>1500</v>
      </c>
      <c r="O795" s="18">
        <f t="shared" ref="O795:Q795" si="1290">O796+O798</f>
        <v>0</v>
      </c>
      <c r="P795" s="18">
        <f t="shared" si="1290"/>
        <v>0</v>
      </c>
      <c r="Q795" s="18">
        <f t="shared" si="1290"/>
        <v>0</v>
      </c>
      <c r="R795" s="18">
        <f t="shared" si="1275"/>
        <v>1471.8</v>
      </c>
      <c r="S795" s="18">
        <f t="shared" si="1276"/>
        <v>1500</v>
      </c>
      <c r="T795" s="18">
        <f t="shared" si="1277"/>
        <v>1500</v>
      </c>
      <c r="U795" s="18">
        <f t="shared" ref="U795:AE795" si="1291">U796+U798</f>
        <v>0</v>
      </c>
      <c r="V795" s="18">
        <f t="shared" si="1279"/>
        <v>1471.8</v>
      </c>
      <c r="W795" s="18">
        <f t="shared" si="1280"/>
        <v>1500</v>
      </c>
      <c r="X795" s="18">
        <f t="shared" si="1281"/>
        <v>1500</v>
      </c>
      <c r="Y795" s="18">
        <f t="shared" ref="Y795:AA795" si="1292">Y796+Y798</f>
        <v>0</v>
      </c>
      <c r="Z795" s="18">
        <f t="shared" si="1292"/>
        <v>0</v>
      </c>
      <c r="AA795" s="18">
        <f t="shared" si="1292"/>
        <v>0</v>
      </c>
      <c r="AB795" s="18">
        <f t="shared" si="1263"/>
        <v>1471.8</v>
      </c>
      <c r="AC795" s="18">
        <f t="shared" si="1264"/>
        <v>1500</v>
      </c>
      <c r="AD795" s="18">
        <f t="shared" si="1265"/>
        <v>1500</v>
      </c>
      <c r="AE795" s="18">
        <f t="shared" si="1291"/>
        <v>0</v>
      </c>
      <c r="AF795" s="31"/>
      <c r="AG795" s="22"/>
      <c r="AH795" s="2"/>
    </row>
    <row r="796" spans="1:34" x14ac:dyDescent="0.25">
      <c r="A796" s="36" t="s">
        <v>202</v>
      </c>
      <c r="B796" s="32">
        <v>610</v>
      </c>
      <c r="C796" s="36"/>
      <c r="D796" s="36"/>
      <c r="E796" s="14" t="s">
        <v>595</v>
      </c>
      <c r="F796" s="18">
        <f t="shared" ref="F796:K796" si="1293">F797</f>
        <v>132.19999999999999</v>
      </c>
      <c r="G796" s="18">
        <f t="shared" si="1293"/>
        <v>113.5</v>
      </c>
      <c r="H796" s="18">
        <f t="shared" si="1293"/>
        <v>113.5</v>
      </c>
      <c r="I796" s="18">
        <f t="shared" si="1293"/>
        <v>0</v>
      </c>
      <c r="J796" s="18">
        <f t="shared" si="1293"/>
        <v>0</v>
      </c>
      <c r="K796" s="18">
        <f t="shared" si="1293"/>
        <v>0</v>
      </c>
      <c r="L796" s="18">
        <f t="shared" si="1195"/>
        <v>132.19999999999999</v>
      </c>
      <c r="M796" s="18">
        <f t="shared" si="1196"/>
        <v>113.5</v>
      </c>
      <c r="N796" s="18">
        <f t="shared" si="1197"/>
        <v>113.5</v>
      </c>
      <c r="O796" s="18">
        <f t="shared" ref="O796:Q796" si="1294">O797</f>
        <v>0</v>
      </c>
      <c r="P796" s="18">
        <f t="shared" si="1294"/>
        <v>0</v>
      </c>
      <c r="Q796" s="18">
        <f t="shared" si="1294"/>
        <v>0</v>
      </c>
      <c r="R796" s="18">
        <f t="shared" si="1275"/>
        <v>132.19999999999999</v>
      </c>
      <c r="S796" s="18">
        <f t="shared" si="1276"/>
        <v>113.5</v>
      </c>
      <c r="T796" s="18">
        <f t="shared" si="1277"/>
        <v>113.5</v>
      </c>
      <c r="U796" s="18">
        <f t="shared" ref="U796:AE796" si="1295">U797</f>
        <v>0</v>
      </c>
      <c r="V796" s="18">
        <f t="shared" si="1279"/>
        <v>132.19999999999999</v>
      </c>
      <c r="W796" s="18">
        <f t="shared" si="1280"/>
        <v>113.5</v>
      </c>
      <c r="X796" s="18">
        <f t="shared" si="1281"/>
        <v>113.5</v>
      </c>
      <c r="Y796" s="18">
        <f t="shared" si="1295"/>
        <v>0</v>
      </c>
      <c r="Z796" s="18">
        <f t="shared" si="1295"/>
        <v>0</v>
      </c>
      <c r="AA796" s="18">
        <f t="shared" si="1295"/>
        <v>0</v>
      </c>
      <c r="AB796" s="18">
        <f t="shared" si="1263"/>
        <v>132.19999999999999</v>
      </c>
      <c r="AC796" s="18">
        <f t="shared" si="1264"/>
        <v>113.5</v>
      </c>
      <c r="AD796" s="18">
        <f t="shared" si="1265"/>
        <v>113.5</v>
      </c>
      <c r="AE796" s="18">
        <f t="shared" si="1295"/>
        <v>0</v>
      </c>
      <c r="AF796" s="31"/>
      <c r="AG796" s="22"/>
      <c r="AH796" s="2"/>
    </row>
    <row r="797" spans="1:34" x14ac:dyDescent="0.25">
      <c r="A797" s="36" t="s">
        <v>202</v>
      </c>
      <c r="B797" s="32">
        <v>610</v>
      </c>
      <c r="C797" s="36" t="s">
        <v>28</v>
      </c>
      <c r="D797" s="36" t="s">
        <v>30</v>
      </c>
      <c r="E797" s="14" t="s">
        <v>562</v>
      </c>
      <c r="F797" s="18">
        <v>132.19999999999999</v>
      </c>
      <c r="G797" s="18">
        <v>113.5</v>
      </c>
      <c r="H797" s="18">
        <v>113.5</v>
      </c>
      <c r="I797" s="18"/>
      <c r="J797" s="18"/>
      <c r="K797" s="18"/>
      <c r="L797" s="18">
        <f t="shared" si="1195"/>
        <v>132.19999999999999</v>
      </c>
      <c r="M797" s="18">
        <f t="shared" si="1196"/>
        <v>113.5</v>
      </c>
      <c r="N797" s="18">
        <f t="shared" si="1197"/>
        <v>113.5</v>
      </c>
      <c r="O797" s="18"/>
      <c r="P797" s="18"/>
      <c r="Q797" s="18"/>
      <c r="R797" s="18">
        <f t="shared" si="1275"/>
        <v>132.19999999999999</v>
      </c>
      <c r="S797" s="18">
        <f t="shared" si="1276"/>
        <v>113.5</v>
      </c>
      <c r="T797" s="18">
        <f t="shared" si="1277"/>
        <v>113.5</v>
      </c>
      <c r="U797" s="18"/>
      <c r="V797" s="18">
        <f t="shared" si="1279"/>
        <v>132.19999999999999</v>
      </c>
      <c r="W797" s="18">
        <f t="shared" si="1280"/>
        <v>113.5</v>
      </c>
      <c r="X797" s="18">
        <f t="shared" si="1281"/>
        <v>113.5</v>
      </c>
      <c r="Y797" s="18"/>
      <c r="Z797" s="18"/>
      <c r="AA797" s="18"/>
      <c r="AB797" s="18">
        <f t="shared" si="1263"/>
        <v>132.19999999999999</v>
      </c>
      <c r="AC797" s="18">
        <f t="shared" si="1264"/>
        <v>113.5</v>
      </c>
      <c r="AD797" s="18">
        <f t="shared" si="1265"/>
        <v>113.5</v>
      </c>
      <c r="AE797" s="18"/>
      <c r="AF797" s="31"/>
      <c r="AG797" s="22"/>
      <c r="AH797" s="2"/>
    </row>
    <row r="798" spans="1:34" x14ac:dyDescent="0.25">
      <c r="A798" s="36" t="s">
        <v>202</v>
      </c>
      <c r="B798" s="32">
        <v>620</v>
      </c>
      <c r="C798" s="36"/>
      <c r="D798" s="36"/>
      <c r="E798" s="14" t="s">
        <v>596</v>
      </c>
      <c r="F798" s="18">
        <f t="shared" ref="F798:K798" si="1296">F799</f>
        <v>1339.6</v>
      </c>
      <c r="G798" s="18">
        <f t="shared" si="1296"/>
        <v>1386.5</v>
      </c>
      <c r="H798" s="18">
        <f t="shared" si="1296"/>
        <v>1386.5</v>
      </c>
      <c r="I798" s="18">
        <f t="shared" si="1296"/>
        <v>0</v>
      </c>
      <c r="J798" s="18">
        <f t="shared" si="1296"/>
        <v>0</v>
      </c>
      <c r="K798" s="18">
        <f t="shared" si="1296"/>
        <v>0</v>
      </c>
      <c r="L798" s="18">
        <f t="shared" si="1195"/>
        <v>1339.6</v>
      </c>
      <c r="M798" s="18">
        <f t="shared" si="1196"/>
        <v>1386.5</v>
      </c>
      <c r="N798" s="18">
        <f t="shared" si="1197"/>
        <v>1386.5</v>
      </c>
      <c r="O798" s="18">
        <f t="shared" ref="O798:Q798" si="1297">O799</f>
        <v>0</v>
      </c>
      <c r="P798" s="18">
        <f t="shared" si="1297"/>
        <v>0</v>
      </c>
      <c r="Q798" s="18">
        <f t="shared" si="1297"/>
        <v>0</v>
      </c>
      <c r="R798" s="18">
        <f t="shared" si="1275"/>
        <v>1339.6</v>
      </c>
      <c r="S798" s="18">
        <f t="shared" si="1276"/>
        <v>1386.5</v>
      </c>
      <c r="T798" s="18">
        <f t="shared" si="1277"/>
        <v>1386.5</v>
      </c>
      <c r="U798" s="18">
        <f t="shared" ref="U798:AE798" si="1298">U799</f>
        <v>0</v>
      </c>
      <c r="V798" s="18">
        <f t="shared" si="1279"/>
        <v>1339.6</v>
      </c>
      <c r="W798" s="18">
        <f t="shared" si="1280"/>
        <v>1386.5</v>
      </c>
      <c r="X798" s="18">
        <f t="shared" si="1281"/>
        <v>1386.5</v>
      </c>
      <c r="Y798" s="18">
        <f t="shared" si="1298"/>
        <v>0</v>
      </c>
      <c r="Z798" s="18">
        <f t="shared" si="1298"/>
        <v>0</v>
      </c>
      <c r="AA798" s="18">
        <f t="shared" si="1298"/>
        <v>0</v>
      </c>
      <c r="AB798" s="18">
        <f t="shared" si="1263"/>
        <v>1339.6</v>
      </c>
      <c r="AC798" s="18">
        <f t="shared" si="1264"/>
        <v>1386.5</v>
      </c>
      <c r="AD798" s="18">
        <f t="shared" si="1265"/>
        <v>1386.5</v>
      </c>
      <c r="AE798" s="18">
        <f t="shared" si="1298"/>
        <v>0</v>
      </c>
      <c r="AF798" s="31"/>
      <c r="AG798" s="22"/>
      <c r="AH798" s="2"/>
    </row>
    <row r="799" spans="1:34" x14ac:dyDescent="0.25">
      <c r="A799" s="36" t="s">
        <v>202</v>
      </c>
      <c r="B799" s="32">
        <v>620</v>
      </c>
      <c r="C799" s="36" t="s">
        <v>28</v>
      </c>
      <c r="D799" s="36" t="s">
        <v>30</v>
      </c>
      <c r="E799" s="14" t="s">
        <v>562</v>
      </c>
      <c r="F799" s="18">
        <v>1339.6</v>
      </c>
      <c r="G799" s="18">
        <v>1386.5</v>
      </c>
      <c r="H799" s="18">
        <v>1386.5</v>
      </c>
      <c r="I799" s="18"/>
      <c r="J799" s="18"/>
      <c r="K799" s="18"/>
      <c r="L799" s="18">
        <f t="shared" si="1195"/>
        <v>1339.6</v>
      </c>
      <c r="M799" s="18">
        <f t="shared" si="1196"/>
        <v>1386.5</v>
      </c>
      <c r="N799" s="18">
        <f t="shared" si="1197"/>
        <v>1386.5</v>
      </c>
      <c r="O799" s="18"/>
      <c r="P799" s="18"/>
      <c r="Q799" s="18"/>
      <c r="R799" s="18">
        <f t="shared" si="1275"/>
        <v>1339.6</v>
      </c>
      <c r="S799" s="18">
        <f t="shared" si="1276"/>
        <v>1386.5</v>
      </c>
      <c r="T799" s="18">
        <f t="shared" si="1277"/>
        <v>1386.5</v>
      </c>
      <c r="U799" s="18"/>
      <c r="V799" s="18">
        <f t="shared" si="1279"/>
        <v>1339.6</v>
      </c>
      <c r="W799" s="18">
        <f t="shared" si="1280"/>
        <v>1386.5</v>
      </c>
      <c r="X799" s="18">
        <f t="shared" si="1281"/>
        <v>1386.5</v>
      </c>
      <c r="Y799" s="18"/>
      <c r="Z799" s="18"/>
      <c r="AA799" s="18"/>
      <c r="AB799" s="18">
        <f t="shared" si="1263"/>
        <v>1339.6</v>
      </c>
      <c r="AC799" s="18">
        <f t="shared" si="1264"/>
        <v>1386.5</v>
      </c>
      <c r="AD799" s="18">
        <f t="shared" si="1265"/>
        <v>1386.5</v>
      </c>
      <c r="AE799" s="18"/>
      <c r="AF799" s="31"/>
      <c r="AG799" s="22"/>
      <c r="AH799" s="2"/>
    </row>
    <row r="800" spans="1:34" ht="47.25" x14ac:dyDescent="0.25">
      <c r="A800" s="36" t="s">
        <v>203</v>
      </c>
      <c r="B800" s="32"/>
      <c r="C800" s="36"/>
      <c r="D800" s="36"/>
      <c r="E800" s="14" t="s">
        <v>940</v>
      </c>
      <c r="F800" s="18">
        <f>F801+F804+F807</f>
        <v>12252</v>
      </c>
      <c r="G800" s="18">
        <f t="shared" ref="G800:AE800" si="1299">G801+G804+G807</f>
        <v>12252</v>
      </c>
      <c r="H800" s="18">
        <f t="shared" si="1299"/>
        <v>12252</v>
      </c>
      <c r="I800" s="18">
        <f t="shared" ref="I800:K800" si="1300">I801+I804+I807</f>
        <v>0</v>
      </c>
      <c r="J800" s="18">
        <f t="shared" si="1300"/>
        <v>0</v>
      </c>
      <c r="K800" s="18">
        <f t="shared" si="1300"/>
        <v>0</v>
      </c>
      <c r="L800" s="18">
        <f t="shared" si="1195"/>
        <v>12252</v>
      </c>
      <c r="M800" s="18">
        <f t="shared" si="1196"/>
        <v>12252</v>
      </c>
      <c r="N800" s="18">
        <f t="shared" si="1197"/>
        <v>12252</v>
      </c>
      <c r="O800" s="18">
        <f t="shared" ref="O800:Q800" si="1301">O801+O804+O807</f>
        <v>0</v>
      </c>
      <c r="P800" s="18">
        <f t="shared" si="1301"/>
        <v>0</v>
      </c>
      <c r="Q800" s="18">
        <f t="shared" si="1301"/>
        <v>0</v>
      </c>
      <c r="R800" s="18">
        <f t="shared" si="1275"/>
        <v>12252</v>
      </c>
      <c r="S800" s="18">
        <f t="shared" si="1276"/>
        <v>12252</v>
      </c>
      <c r="T800" s="18">
        <f t="shared" si="1277"/>
        <v>12252</v>
      </c>
      <c r="U800" s="18">
        <f t="shared" ref="U800" si="1302">U801+U804+U807</f>
        <v>0</v>
      </c>
      <c r="V800" s="18">
        <f t="shared" si="1279"/>
        <v>12252</v>
      </c>
      <c r="W800" s="18">
        <f t="shared" si="1280"/>
        <v>12252</v>
      </c>
      <c r="X800" s="18">
        <f t="shared" si="1281"/>
        <v>12252</v>
      </c>
      <c r="Y800" s="18">
        <f t="shared" ref="Y800:AA800" si="1303">Y801+Y804+Y807</f>
        <v>0</v>
      </c>
      <c r="Z800" s="18">
        <f t="shared" si="1303"/>
        <v>0</v>
      </c>
      <c r="AA800" s="18">
        <f t="shared" si="1303"/>
        <v>0</v>
      </c>
      <c r="AB800" s="18">
        <f t="shared" si="1263"/>
        <v>12252</v>
      </c>
      <c r="AC800" s="18">
        <f t="shared" si="1264"/>
        <v>12252</v>
      </c>
      <c r="AD800" s="18">
        <f t="shared" si="1265"/>
        <v>12252</v>
      </c>
      <c r="AE800" s="18">
        <f t="shared" si="1299"/>
        <v>0</v>
      </c>
      <c r="AF800" s="31"/>
      <c r="AG800" s="22"/>
      <c r="AH800" s="2"/>
    </row>
    <row r="801" spans="1:34" ht="47.25" x14ac:dyDescent="0.25">
      <c r="A801" s="36" t="s">
        <v>203</v>
      </c>
      <c r="B801" s="32">
        <v>200</v>
      </c>
      <c r="C801" s="36"/>
      <c r="D801" s="36"/>
      <c r="E801" s="14" t="s">
        <v>578</v>
      </c>
      <c r="F801" s="18">
        <f t="shared" ref="F801:K802" si="1304">F802</f>
        <v>3300</v>
      </c>
      <c r="G801" s="18">
        <f t="shared" si="1304"/>
        <v>3300</v>
      </c>
      <c r="H801" s="18">
        <f t="shared" si="1304"/>
        <v>3300</v>
      </c>
      <c r="I801" s="18">
        <f t="shared" si="1304"/>
        <v>0</v>
      </c>
      <c r="J801" s="18">
        <f t="shared" si="1304"/>
        <v>0</v>
      </c>
      <c r="K801" s="18">
        <f t="shared" si="1304"/>
        <v>0</v>
      </c>
      <c r="L801" s="18">
        <f t="shared" si="1195"/>
        <v>3300</v>
      </c>
      <c r="M801" s="18">
        <f t="shared" si="1196"/>
        <v>3300</v>
      </c>
      <c r="N801" s="18">
        <f t="shared" si="1197"/>
        <v>3300</v>
      </c>
      <c r="O801" s="18">
        <f t="shared" ref="O801:Q802" si="1305">O802</f>
        <v>0</v>
      </c>
      <c r="P801" s="18">
        <f t="shared" si="1305"/>
        <v>0</v>
      </c>
      <c r="Q801" s="18">
        <f t="shared" si="1305"/>
        <v>0</v>
      </c>
      <c r="R801" s="18">
        <f t="shared" si="1275"/>
        <v>3300</v>
      </c>
      <c r="S801" s="18">
        <f t="shared" si="1276"/>
        <v>3300</v>
      </c>
      <c r="T801" s="18">
        <f t="shared" si="1277"/>
        <v>3300</v>
      </c>
      <c r="U801" s="18">
        <f t="shared" ref="U801:AE802" si="1306">U802</f>
        <v>0</v>
      </c>
      <c r="V801" s="18">
        <f t="shared" si="1279"/>
        <v>3300</v>
      </c>
      <c r="W801" s="18">
        <f t="shared" si="1280"/>
        <v>3300</v>
      </c>
      <c r="X801" s="18">
        <f t="shared" si="1281"/>
        <v>3300</v>
      </c>
      <c r="Y801" s="18">
        <f t="shared" si="1306"/>
        <v>0</v>
      </c>
      <c r="Z801" s="18">
        <f t="shared" si="1306"/>
        <v>0</v>
      </c>
      <c r="AA801" s="18">
        <f t="shared" si="1306"/>
        <v>0</v>
      </c>
      <c r="AB801" s="18">
        <f t="shared" si="1263"/>
        <v>3300</v>
      </c>
      <c r="AC801" s="18">
        <f t="shared" si="1264"/>
        <v>3300</v>
      </c>
      <c r="AD801" s="18">
        <f t="shared" si="1265"/>
        <v>3300</v>
      </c>
      <c r="AE801" s="18">
        <f t="shared" si="1306"/>
        <v>0</v>
      </c>
      <c r="AF801" s="31"/>
      <c r="AG801" s="22"/>
      <c r="AH801" s="2"/>
    </row>
    <row r="802" spans="1:34" ht="47.25" x14ac:dyDescent="0.25">
      <c r="A802" s="36" t="s">
        <v>203</v>
      </c>
      <c r="B802" s="32">
        <v>240</v>
      </c>
      <c r="C802" s="36"/>
      <c r="D802" s="36"/>
      <c r="E802" s="14" t="s">
        <v>586</v>
      </c>
      <c r="F802" s="18">
        <f t="shared" si="1304"/>
        <v>3300</v>
      </c>
      <c r="G802" s="18">
        <f t="shared" si="1304"/>
        <v>3300</v>
      </c>
      <c r="H802" s="18">
        <f t="shared" si="1304"/>
        <v>3300</v>
      </c>
      <c r="I802" s="18">
        <f t="shared" si="1304"/>
        <v>0</v>
      </c>
      <c r="J802" s="18">
        <f t="shared" si="1304"/>
        <v>0</v>
      </c>
      <c r="K802" s="18">
        <f t="shared" si="1304"/>
        <v>0</v>
      </c>
      <c r="L802" s="18">
        <f t="shared" si="1195"/>
        <v>3300</v>
      </c>
      <c r="M802" s="18">
        <f t="shared" si="1196"/>
        <v>3300</v>
      </c>
      <c r="N802" s="18">
        <f t="shared" si="1197"/>
        <v>3300</v>
      </c>
      <c r="O802" s="18">
        <f t="shared" si="1305"/>
        <v>0</v>
      </c>
      <c r="P802" s="18">
        <f t="shared" si="1305"/>
        <v>0</v>
      </c>
      <c r="Q802" s="18">
        <f t="shared" si="1305"/>
        <v>0</v>
      </c>
      <c r="R802" s="18">
        <f t="shared" si="1275"/>
        <v>3300</v>
      </c>
      <c r="S802" s="18">
        <f t="shared" si="1276"/>
        <v>3300</v>
      </c>
      <c r="T802" s="18">
        <f t="shared" si="1277"/>
        <v>3300</v>
      </c>
      <c r="U802" s="18">
        <f t="shared" si="1306"/>
        <v>0</v>
      </c>
      <c r="V802" s="18">
        <f t="shared" si="1279"/>
        <v>3300</v>
      </c>
      <c r="W802" s="18">
        <f t="shared" si="1280"/>
        <v>3300</v>
      </c>
      <c r="X802" s="18">
        <f t="shared" si="1281"/>
        <v>3300</v>
      </c>
      <c r="Y802" s="18">
        <f t="shared" si="1306"/>
        <v>0</v>
      </c>
      <c r="Z802" s="18">
        <f t="shared" si="1306"/>
        <v>0</v>
      </c>
      <c r="AA802" s="18">
        <f t="shared" si="1306"/>
        <v>0</v>
      </c>
      <c r="AB802" s="18">
        <f t="shared" si="1263"/>
        <v>3300</v>
      </c>
      <c r="AC802" s="18">
        <f t="shared" si="1264"/>
        <v>3300</v>
      </c>
      <c r="AD802" s="18">
        <f t="shared" si="1265"/>
        <v>3300</v>
      </c>
      <c r="AE802" s="18">
        <f t="shared" si="1306"/>
        <v>0</v>
      </c>
      <c r="AF802" s="31"/>
      <c r="AG802" s="22"/>
      <c r="AH802" s="2"/>
    </row>
    <row r="803" spans="1:34" x14ac:dyDescent="0.25">
      <c r="A803" s="36" t="s">
        <v>203</v>
      </c>
      <c r="B803" s="32">
        <v>240</v>
      </c>
      <c r="C803" s="36" t="s">
        <v>28</v>
      </c>
      <c r="D803" s="36" t="s">
        <v>30</v>
      </c>
      <c r="E803" s="14" t="s">
        <v>562</v>
      </c>
      <c r="F803" s="18">
        <v>3300</v>
      </c>
      <c r="G803" s="18">
        <v>3300</v>
      </c>
      <c r="H803" s="18">
        <v>3300</v>
      </c>
      <c r="I803" s="18"/>
      <c r="J803" s="18"/>
      <c r="K803" s="18"/>
      <c r="L803" s="18">
        <f t="shared" si="1195"/>
        <v>3300</v>
      </c>
      <c r="M803" s="18">
        <f t="shared" si="1196"/>
        <v>3300</v>
      </c>
      <c r="N803" s="18">
        <f t="shared" si="1197"/>
        <v>3300</v>
      </c>
      <c r="O803" s="18"/>
      <c r="P803" s="18"/>
      <c r="Q803" s="18"/>
      <c r="R803" s="18">
        <f t="shared" si="1275"/>
        <v>3300</v>
      </c>
      <c r="S803" s="18">
        <f t="shared" si="1276"/>
        <v>3300</v>
      </c>
      <c r="T803" s="18">
        <f t="shared" si="1277"/>
        <v>3300</v>
      </c>
      <c r="U803" s="18"/>
      <c r="V803" s="18">
        <f t="shared" si="1279"/>
        <v>3300</v>
      </c>
      <c r="W803" s="18">
        <f t="shared" si="1280"/>
        <v>3300</v>
      </c>
      <c r="X803" s="18">
        <f t="shared" si="1281"/>
        <v>3300</v>
      </c>
      <c r="Y803" s="18"/>
      <c r="Z803" s="18"/>
      <c r="AA803" s="18"/>
      <c r="AB803" s="18">
        <f t="shared" si="1263"/>
        <v>3300</v>
      </c>
      <c r="AC803" s="18">
        <f t="shared" si="1264"/>
        <v>3300</v>
      </c>
      <c r="AD803" s="18">
        <f t="shared" si="1265"/>
        <v>3300</v>
      </c>
      <c r="AE803" s="18"/>
      <c r="AF803" s="31"/>
      <c r="AG803" s="22"/>
      <c r="AH803" s="2"/>
    </row>
    <row r="804" spans="1:34" ht="31.5" x14ac:dyDescent="0.25">
      <c r="A804" s="36" t="s">
        <v>203</v>
      </c>
      <c r="B804" s="32">
        <v>300</v>
      </c>
      <c r="C804" s="36"/>
      <c r="D804" s="36"/>
      <c r="E804" s="14" t="s">
        <v>579</v>
      </c>
      <c r="F804" s="18">
        <f>F805</f>
        <v>1760</v>
      </c>
      <c r="G804" s="18">
        <f t="shared" ref="G804:AE805" si="1307">G805</f>
        <v>1760</v>
      </c>
      <c r="H804" s="18">
        <f t="shared" si="1307"/>
        <v>1760</v>
      </c>
      <c r="I804" s="18">
        <f t="shared" si="1307"/>
        <v>0</v>
      </c>
      <c r="J804" s="18">
        <f t="shared" si="1307"/>
        <v>0</v>
      </c>
      <c r="K804" s="18">
        <f t="shared" si="1307"/>
        <v>0</v>
      </c>
      <c r="L804" s="18">
        <f t="shared" si="1195"/>
        <v>1760</v>
      </c>
      <c r="M804" s="18">
        <f t="shared" si="1196"/>
        <v>1760</v>
      </c>
      <c r="N804" s="18">
        <f t="shared" si="1197"/>
        <v>1760</v>
      </c>
      <c r="O804" s="18">
        <f t="shared" si="1307"/>
        <v>0</v>
      </c>
      <c r="P804" s="18">
        <f t="shared" si="1307"/>
        <v>0</v>
      </c>
      <c r="Q804" s="18">
        <f t="shared" si="1307"/>
        <v>0</v>
      </c>
      <c r="R804" s="18">
        <f t="shared" si="1275"/>
        <v>1760</v>
      </c>
      <c r="S804" s="18">
        <f t="shared" si="1276"/>
        <v>1760</v>
      </c>
      <c r="T804" s="18">
        <f t="shared" si="1277"/>
        <v>1760</v>
      </c>
      <c r="U804" s="18">
        <f t="shared" si="1307"/>
        <v>0</v>
      </c>
      <c r="V804" s="18">
        <f t="shared" si="1279"/>
        <v>1760</v>
      </c>
      <c r="W804" s="18">
        <f t="shared" si="1280"/>
        <v>1760</v>
      </c>
      <c r="X804" s="18">
        <f t="shared" si="1281"/>
        <v>1760</v>
      </c>
      <c r="Y804" s="18">
        <f t="shared" si="1307"/>
        <v>0</v>
      </c>
      <c r="Z804" s="18">
        <f t="shared" si="1307"/>
        <v>0</v>
      </c>
      <c r="AA804" s="18">
        <f t="shared" si="1307"/>
        <v>0</v>
      </c>
      <c r="AB804" s="18">
        <f t="shared" si="1263"/>
        <v>1760</v>
      </c>
      <c r="AC804" s="18">
        <f t="shared" si="1264"/>
        <v>1760</v>
      </c>
      <c r="AD804" s="18">
        <f t="shared" si="1265"/>
        <v>1760</v>
      </c>
      <c r="AE804" s="18">
        <f t="shared" si="1307"/>
        <v>0</v>
      </c>
      <c r="AF804" s="31"/>
      <c r="AG804" s="22"/>
      <c r="AH804" s="2"/>
    </row>
    <row r="805" spans="1:34" x14ac:dyDescent="0.25">
      <c r="A805" s="36" t="s">
        <v>203</v>
      </c>
      <c r="B805" s="32">
        <v>350</v>
      </c>
      <c r="C805" s="36"/>
      <c r="D805" s="36"/>
      <c r="E805" s="14" t="s">
        <v>567</v>
      </c>
      <c r="F805" s="18">
        <f>F806</f>
        <v>1760</v>
      </c>
      <c r="G805" s="18">
        <f t="shared" si="1307"/>
        <v>1760</v>
      </c>
      <c r="H805" s="18">
        <f t="shared" si="1307"/>
        <v>1760</v>
      </c>
      <c r="I805" s="18">
        <f t="shared" si="1307"/>
        <v>0</v>
      </c>
      <c r="J805" s="18">
        <f t="shared" si="1307"/>
        <v>0</v>
      </c>
      <c r="K805" s="18">
        <f t="shared" si="1307"/>
        <v>0</v>
      </c>
      <c r="L805" s="18">
        <f t="shared" ref="L805:L868" si="1308">F805+I805</f>
        <v>1760</v>
      </c>
      <c r="M805" s="18">
        <f t="shared" ref="M805:M868" si="1309">G805+J805</f>
        <v>1760</v>
      </c>
      <c r="N805" s="18">
        <f t="shared" ref="N805:N868" si="1310">H805+K805</f>
        <v>1760</v>
      </c>
      <c r="O805" s="18">
        <f t="shared" si="1307"/>
        <v>0</v>
      </c>
      <c r="P805" s="18">
        <f t="shared" si="1307"/>
        <v>0</v>
      </c>
      <c r="Q805" s="18">
        <f t="shared" si="1307"/>
        <v>0</v>
      </c>
      <c r="R805" s="18">
        <f t="shared" si="1275"/>
        <v>1760</v>
      </c>
      <c r="S805" s="18">
        <f t="shared" si="1276"/>
        <v>1760</v>
      </c>
      <c r="T805" s="18">
        <f t="shared" si="1277"/>
        <v>1760</v>
      </c>
      <c r="U805" s="18">
        <f t="shared" si="1307"/>
        <v>0</v>
      </c>
      <c r="V805" s="18">
        <f t="shared" si="1279"/>
        <v>1760</v>
      </c>
      <c r="W805" s="18">
        <f t="shared" si="1280"/>
        <v>1760</v>
      </c>
      <c r="X805" s="18">
        <f t="shared" si="1281"/>
        <v>1760</v>
      </c>
      <c r="Y805" s="18">
        <f t="shared" si="1307"/>
        <v>0</v>
      </c>
      <c r="Z805" s="18">
        <f t="shared" si="1307"/>
        <v>0</v>
      </c>
      <c r="AA805" s="18">
        <f t="shared" si="1307"/>
        <v>0</v>
      </c>
      <c r="AB805" s="18">
        <f t="shared" si="1263"/>
        <v>1760</v>
      </c>
      <c r="AC805" s="18">
        <f t="shared" si="1264"/>
        <v>1760</v>
      </c>
      <c r="AD805" s="18">
        <f t="shared" si="1265"/>
        <v>1760</v>
      </c>
      <c r="AE805" s="18">
        <f t="shared" si="1307"/>
        <v>0</v>
      </c>
      <c r="AF805" s="31"/>
      <c r="AG805" s="22"/>
      <c r="AH805" s="2"/>
    </row>
    <row r="806" spans="1:34" x14ac:dyDescent="0.25">
      <c r="A806" s="36" t="s">
        <v>203</v>
      </c>
      <c r="B806" s="32">
        <v>350</v>
      </c>
      <c r="C806" s="36" t="s">
        <v>28</v>
      </c>
      <c r="D806" s="36" t="s">
        <v>30</v>
      </c>
      <c r="E806" s="14" t="s">
        <v>562</v>
      </c>
      <c r="F806" s="18">
        <v>1760</v>
      </c>
      <c r="G806" s="18">
        <v>1760</v>
      </c>
      <c r="H806" s="18">
        <v>1760</v>
      </c>
      <c r="I806" s="18"/>
      <c r="J806" s="18"/>
      <c r="K806" s="18"/>
      <c r="L806" s="18">
        <f t="shared" si="1308"/>
        <v>1760</v>
      </c>
      <c r="M806" s="18">
        <f t="shared" si="1309"/>
        <v>1760</v>
      </c>
      <c r="N806" s="18">
        <f t="shared" si="1310"/>
        <v>1760</v>
      </c>
      <c r="O806" s="18"/>
      <c r="P806" s="18"/>
      <c r="Q806" s="18"/>
      <c r="R806" s="18">
        <f t="shared" si="1275"/>
        <v>1760</v>
      </c>
      <c r="S806" s="18">
        <f t="shared" si="1276"/>
        <v>1760</v>
      </c>
      <c r="T806" s="18">
        <f t="shared" si="1277"/>
        <v>1760</v>
      </c>
      <c r="U806" s="18"/>
      <c r="V806" s="18">
        <f t="shared" si="1279"/>
        <v>1760</v>
      </c>
      <c r="W806" s="18">
        <f t="shared" si="1280"/>
        <v>1760</v>
      </c>
      <c r="X806" s="18">
        <f t="shared" si="1281"/>
        <v>1760</v>
      </c>
      <c r="Y806" s="18"/>
      <c r="Z806" s="18"/>
      <c r="AA806" s="18"/>
      <c r="AB806" s="18">
        <f t="shared" si="1263"/>
        <v>1760</v>
      </c>
      <c r="AC806" s="18">
        <f t="shared" si="1264"/>
        <v>1760</v>
      </c>
      <c r="AD806" s="18">
        <f t="shared" si="1265"/>
        <v>1760</v>
      </c>
      <c r="AE806" s="18"/>
      <c r="AF806" s="31"/>
      <c r="AG806" s="22"/>
      <c r="AH806" s="2"/>
    </row>
    <row r="807" spans="1:34" ht="47.25" x14ac:dyDescent="0.25">
      <c r="A807" s="36" t="s">
        <v>203</v>
      </c>
      <c r="B807" s="32">
        <v>600</v>
      </c>
      <c r="C807" s="36"/>
      <c r="D807" s="36"/>
      <c r="E807" s="14" t="s">
        <v>581</v>
      </c>
      <c r="F807" s="18">
        <f>F808</f>
        <v>7192</v>
      </c>
      <c r="G807" s="18">
        <f t="shared" ref="G807:AE808" si="1311">G808</f>
        <v>7192</v>
      </c>
      <c r="H807" s="18">
        <f t="shared" si="1311"/>
        <v>7192</v>
      </c>
      <c r="I807" s="18">
        <f t="shared" si="1311"/>
        <v>0</v>
      </c>
      <c r="J807" s="18">
        <f t="shared" si="1311"/>
        <v>0</v>
      </c>
      <c r="K807" s="18">
        <f t="shared" si="1311"/>
        <v>0</v>
      </c>
      <c r="L807" s="18">
        <f t="shared" si="1308"/>
        <v>7192</v>
      </c>
      <c r="M807" s="18">
        <f t="shared" si="1309"/>
        <v>7192</v>
      </c>
      <c r="N807" s="18">
        <f t="shared" si="1310"/>
        <v>7192</v>
      </c>
      <c r="O807" s="18">
        <f t="shared" si="1311"/>
        <v>0</v>
      </c>
      <c r="P807" s="18">
        <f t="shared" si="1311"/>
        <v>0</v>
      </c>
      <c r="Q807" s="18">
        <f t="shared" si="1311"/>
        <v>0</v>
      </c>
      <c r="R807" s="18">
        <f t="shared" si="1275"/>
        <v>7192</v>
      </c>
      <c r="S807" s="18">
        <f t="shared" si="1276"/>
        <v>7192</v>
      </c>
      <c r="T807" s="18">
        <f t="shared" si="1277"/>
        <v>7192</v>
      </c>
      <c r="U807" s="18">
        <f t="shared" si="1311"/>
        <v>0</v>
      </c>
      <c r="V807" s="18">
        <f t="shared" si="1279"/>
        <v>7192</v>
      </c>
      <c r="W807" s="18">
        <f t="shared" si="1280"/>
        <v>7192</v>
      </c>
      <c r="X807" s="18">
        <f t="shared" si="1281"/>
        <v>7192</v>
      </c>
      <c r="Y807" s="18">
        <f t="shared" si="1311"/>
        <v>0</v>
      </c>
      <c r="Z807" s="18">
        <f t="shared" si="1311"/>
        <v>0</v>
      </c>
      <c r="AA807" s="18">
        <f t="shared" si="1311"/>
        <v>0</v>
      </c>
      <c r="AB807" s="18">
        <f t="shared" si="1263"/>
        <v>7192</v>
      </c>
      <c r="AC807" s="18">
        <f t="shared" si="1264"/>
        <v>7192</v>
      </c>
      <c r="AD807" s="18">
        <f t="shared" si="1265"/>
        <v>7192</v>
      </c>
      <c r="AE807" s="18">
        <f t="shared" si="1311"/>
        <v>0</v>
      </c>
      <c r="AF807" s="31"/>
      <c r="AG807" s="22"/>
      <c r="AH807" s="2"/>
    </row>
    <row r="808" spans="1:34" x14ac:dyDescent="0.25">
      <c r="A808" s="36" t="s">
        <v>203</v>
      </c>
      <c r="B808" s="32">
        <v>620</v>
      </c>
      <c r="C808" s="36"/>
      <c r="D808" s="36"/>
      <c r="E808" s="14" t="s">
        <v>596</v>
      </c>
      <c r="F808" s="18">
        <f>F809</f>
        <v>7192</v>
      </c>
      <c r="G808" s="18">
        <f t="shared" si="1311"/>
        <v>7192</v>
      </c>
      <c r="H808" s="18">
        <f t="shared" si="1311"/>
        <v>7192</v>
      </c>
      <c r="I808" s="18">
        <f t="shared" si="1311"/>
        <v>0</v>
      </c>
      <c r="J808" s="18">
        <f t="shared" si="1311"/>
        <v>0</v>
      </c>
      <c r="K808" s="18">
        <f t="shared" si="1311"/>
        <v>0</v>
      </c>
      <c r="L808" s="18">
        <f t="shared" si="1308"/>
        <v>7192</v>
      </c>
      <c r="M808" s="18">
        <f t="shared" si="1309"/>
        <v>7192</v>
      </c>
      <c r="N808" s="18">
        <f t="shared" si="1310"/>
        <v>7192</v>
      </c>
      <c r="O808" s="18">
        <f t="shared" si="1311"/>
        <v>0</v>
      </c>
      <c r="P808" s="18">
        <f t="shared" si="1311"/>
        <v>0</v>
      </c>
      <c r="Q808" s="18">
        <f t="shared" si="1311"/>
        <v>0</v>
      </c>
      <c r="R808" s="18">
        <f t="shared" si="1275"/>
        <v>7192</v>
      </c>
      <c r="S808" s="18">
        <f t="shared" si="1276"/>
        <v>7192</v>
      </c>
      <c r="T808" s="18">
        <f t="shared" si="1277"/>
        <v>7192</v>
      </c>
      <c r="U808" s="18">
        <f t="shared" si="1311"/>
        <v>0</v>
      </c>
      <c r="V808" s="18">
        <f t="shared" si="1279"/>
        <v>7192</v>
      </c>
      <c r="W808" s="18">
        <f t="shared" si="1280"/>
        <v>7192</v>
      </c>
      <c r="X808" s="18">
        <f t="shared" si="1281"/>
        <v>7192</v>
      </c>
      <c r="Y808" s="18">
        <f t="shared" si="1311"/>
        <v>0</v>
      </c>
      <c r="Z808" s="18">
        <f t="shared" si="1311"/>
        <v>0</v>
      </c>
      <c r="AA808" s="18">
        <f t="shared" si="1311"/>
        <v>0</v>
      </c>
      <c r="AB808" s="18">
        <f t="shared" si="1263"/>
        <v>7192</v>
      </c>
      <c r="AC808" s="18">
        <f t="shared" si="1264"/>
        <v>7192</v>
      </c>
      <c r="AD808" s="18">
        <f t="shared" si="1265"/>
        <v>7192</v>
      </c>
      <c r="AE808" s="18">
        <f t="shared" si="1311"/>
        <v>0</v>
      </c>
      <c r="AF808" s="31"/>
      <c r="AG808" s="22"/>
      <c r="AH808" s="2"/>
    </row>
    <row r="809" spans="1:34" x14ac:dyDescent="0.25">
      <c r="A809" s="36" t="s">
        <v>203</v>
      </c>
      <c r="B809" s="32">
        <v>620</v>
      </c>
      <c r="C809" s="36" t="s">
        <v>28</v>
      </c>
      <c r="D809" s="36" t="s">
        <v>30</v>
      </c>
      <c r="E809" s="14" t="s">
        <v>562</v>
      </c>
      <c r="F809" s="18">
        <v>7192</v>
      </c>
      <c r="G809" s="18">
        <v>7192</v>
      </c>
      <c r="H809" s="18">
        <v>7192</v>
      </c>
      <c r="I809" s="18"/>
      <c r="J809" s="18"/>
      <c r="K809" s="18"/>
      <c r="L809" s="18">
        <f t="shared" si="1308"/>
        <v>7192</v>
      </c>
      <c r="M809" s="18">
        <f t="shared" si="1309"/>
        <v>7192</v>
      </c>
      <c r="N809" s="18">
        <f t="shared" si="1310"/>
        <v>7192</v>
      </c>
      <c r="O809" s="18"/>
      <c r="P809" s="18"/>
      <c r="Q809" s="18"/>
      <c r="R809" s="18">
        <f t="shared" si="1275"/>
        <v>7192</v>
      </c>
      <c r="S809" s="18">
        <f t="shared" si="1276"/>
        <v>7192</v>
      </c>
      <c r="T809" s="18">
        <f t="shared" si="1277"/>
        <v>7192</v>
      </c>
      <c r="U809" s="18"/>
      <c r="V809" s="18">
        <f t="shared" si="1279"/>
        <v>7192</v>
      </c>
      <c r="W809" s="18">
        <f t="shared" si="1280"/>
        <v>7192</v>
      </c>
      <c r="X809" s="18">
        <f t="shared" si="1281"/>
        <v>7192</v>
      </c>
      <c r="Y809" s="18"/>
      <c r="Z809" s="18"/>
      <c r="AA809" s="18"/>
      <c r="AB809" s="18">
        <f t="shared" si="1263"/>
        <v>7192</v>
      </c>
      <c r="AC809" s="18">
        <f t="shared" si="1264"/>
        <v>7192</v>
      </c>
      <c r="AD809" s="18">
        <f t="shared" si="1265"/>
        <v>7192</v>
      </c>
      <c r="AE809" s="18"/>
      <c r="AF809" s="31"/>
      <c r="AG809" s="22"/>
      <c r="AH809" s="2"/>
    </row>
    <row r="810" spans="1:34" ht="47.25" x14ac:dyDescent="0.25">
      <c r="A810" s="36" t="s">
        <v>206</v>
      </c>
      <c r="B810" s="32"/>
      <c r="C810" s="36"/>
      <c r="D810" s="36"/>
      <c r="E810" s="14" t="s">
        <v>1107</v>
      </c>
      <c r="F810" s="18">
        <f t="shared" ref="F810:K811" si="1312">F811</f>
        <v>9930.1</v>
      </c>
      <c r="G810" s="18">
        <f t="shared" si="1312"/>
        <v>9930.1</v>
      </c>
      <c r="H810" s="18">
        <f t="shared" si="1312"/>
        <v>9930.1</v>
      </c>
      <c r="I810" s="18">
        <f t="shared" si="1312"/>
        <v>0</v>
      </c>
      <c r="J810" s="18">
        <f t="shared" si="1312"/>
        <v>0</v>
      </c>
      <c r="K810" s="18">
        <f t="shared" si="1312"/>
        <v>0</v>
      </c>
      <c r="L810" s="18">
        <f t="shared" si="1308"/>
        <v>9930.1</v>
      </c>
      <c r="M810" s="18">
        <f t="shared" si="1309"/>
        <v>9930.1</v>
      </c>
      <c r="N810" s="18">
        <f t="shared" si="1310"/>
        <v>9930.1</v>
      </c>
      <c r="O810" s="18">
        <f t="shared" ref="O810:Q811" si="1313">O811</f>
        <v>0</v>
      </c>
      <c r="P810" s="18">
        <f t="shared" si="1313"/>
        <v>0</v>
      </c>
      <c r="Q810" s="18">
        <f t="shared" si="1313"/>
        <v>0</v>
      </c>
      <c r="R810" s="18">
        <f t="shared" si="1275"/>
        <v>9930.1</v>
      </c>
      <c r="S810" s="18">
        <f t="shared" si="1276"/>
        <v>9930.1</v>
      </c>
      <c r="T810" s="18">
        <f t="shared" si="1277"/>
        <v>9930.1</v>
      </c>
      <c r="U810" s="18">
        <f t="shared" ref="U810:AE811" si="1314">U811</f>
        <v>0</v>
      </c>
      <c r="V810" s="18">
        <f t="shared" si="1279"/>
        <v>9930.1</v>
      </c>
      <c r="W810" s="18">
        <f t="shared" si="1280"/>
        <v>9930.1</v>
      </c>
      <c r="X810" s="18">
        <f t="shared" si="1281"/>
        <v>9930.1</v>
      </c>
      <c r="Y810" s="18">
        <f t="shared" si="1314"/>
        <v>0</v>
      </c>
      <c r="Z810" s="18">
        <f t="shared" si="1314"/>
        <v>0</v>
      </c>
      <c r="AA810" s="18">
        <f t="shared" si="1314"/>
        <v>0</v>
      </c>
      <c r="AB810" s="18">
        <f t="shared" si="1263"/>
        <v>9930.1</v>
      </c>
      <c r="AC810" s="18">
        <f t="shared" si="1264"/>
        <v>9930.1</v>
      </c>
      <c r="AD810" s="18">
        <f t="shared" si="1265"/>
        <v>9930.1</v>
      </c>
      <c r="AE810" s="18">
        <f t="shared" si="1314"/>
        <v>0</v>
      </c>
      <c r="AF810" s="31"/>
      <c r="AG810" s="22"/>
      <c r="AH810" s="2"/>
    </row>
    <row r="811" spans="1:34" ht="47.25" x14ac:dyDescent="0.25">
      <c r="A811" s="36" t="s">
        <v>205</v>
      </c>
      <c r="B811" s="32"/>
      <c r="C811" s="36"/>
      <c r="D811" s="36"/>
      <c r="E811" s="14" t="s">
        <v>694</v>
      </c>
      <c r="F811" s="18">
        <f>F812</f>
        <v>9930.1</v>
      </c>
      <c r="G811" s="18">
        <f t="shared" si="1312"/>
        <v>9930.1</v>
      </c>
      <c r="H811" s="18">
        <f t="shared" si="1312"/>
        <v>9930.1</v>
      </c>
      <c r="I811" s="18">
        <f t="shared" si="1312"/>
        <v>0</v>
      </c>
      <c r="J811" s="18">
        <f t="shared" si="1312"/>
        <v>0</v>
      </c>
      <c r="K811" s="18">
        <f t="shared" si="1312"/>
        <v>0</v>
      </c>
      <c r="L811" s="18">
        <f t="shared" si="1308"/>
        <v>9930.1</v>
      </c>
      <c r="M811" s="18">
        <f t="shared" si="1309"/>
        <v>9930.1</v>
      </c>
      <c r="N811" s="18">
        <f t="shared" si="1310"/>
        <v>9930.1</v>
      </c>
      <c r="O811" s="18">
        <f t="shared" si="1313"/>
        <v>0</v>
      </c>
      <c r="P811" s="18">
        <f t="shared" si="1313"/>
        <v>0</v>
      </c>
      <c r="Q811" s="18">
        <f t="shared" si="1313"/>
        <v>0</v>
      </c>
      <c r="R811" s="18">
        <f t="shared" si="1275"/>
        <v>9930.1</v>
      </c>
      <c r="S811" s="18">
        <f t="shared" si="1276"/>
        <v>9930.1</v>
      </c>
      <c r="T811" s="18">
        <f t="shared" si="1277"/>
        <v>9930.1</v>
      </c>
      <c r="U811" s="18">
        <f t="shared" si="1314"/>
        <v>0</v>
      </c>
      <c r="V811" s="18">
        <f t="shared" si="1279"/>
        <v>9930.1</v>
      </c>
      <c r="W811" s="18">
        <f t="shared" si="1280"/>
        <v>9930.1</v>
      </c>
      <c r="X811" s="18">
        <f t="shared" si="1281"/>
        <v>9930.1</v>
      </c>
      <c r="Y811" s="18">
        <f t="shared" si="1314"/>
        <v>0</v>
      </c>
      <c r="Z811" s="18">
        <f t="shared" si="1314"/>
        <v>0</v>
      </c>
      <c r="AA811" s="18">
        <f t="shared" si="1314"/>
        <v>0</v>
      </c>
      <c r="AB811" s="18">
        <f t="shared" si="1263"/>
        <v>9930.1</v>
      </c>
      <c r="AC811" s="18">
        <f t="shared" si="1264"/>
        <v>9930.1</v>
      </c>
      <c r="AD811" s="18">
        <f t="shared" si="1265"/>
        <v>9930.1</v>
      </c>
      <c r="AE811" s="18">
        <f t="shared" si="1314"/>
        <v>0</v>
      </c>
      <c r="AF811" s="31"/>
      <c r="AG811" s="22"/>
      <c r="AH811" s="2"/>
    </row>
    <row r="812" spans="1:34" ht="47.25" x14ac:dyDescent="0.25">
      <c r="A812" s="36" t="s">
        <v>205</v>
      </c>
      <c r="B812" s="32">
        <v>600</v>
      </c>
      <c r="C812" s="36"/>
      <c r="D812" s="36"/>
      <c r="E812" s="14" t="s">
        <v>581</v>
      </c>
      <c r="F812" s="18">
        <f>F813+F815+F817</f>
        <v>9930.1</v>
      </c>
      <c r="G812" s="18">
        <f t="shared" ref="G812:AE812" si="1315">G813+G815+G817</f>
        <v>9930.1</v>
      </c>
      <c r="H812" s="18">
        <f t="shared" si="1315"/>
        <v>9930.1</v>
      </c>
      <c r="I812" s="18">
        <f t="shared" ref="I812:K812" si="1316">I813+I815+I817</f>
        <v>0</v>
      </c>
      <c r="J812" s="18">
        <f t="shared" si="1316"/>
        <v>0</v>
      </c>
      <c r="K812" s="18">
        <f t="shared" si="1316"/>
        <v>0</v>
      </c>
      <c r="L812" s="18">
        <f t="shared" si="1308"/>
        <v>9930.1</v>
      </c>
      <c r="M812" s="18">
        <f t="shared" si="1309"/>
        <v>9930.1</v>
      </c>
      <c r="N812" s="18">
        <f t="shared" si="1310"/>
        <v>9930.1</v>
      </c>
      <c r="O812" s="18">
        <f t="shared" ref="O812:Q812" si="1317">O813+O815+O817</f>
        <v>0</v>
      </c>
      <c r="P812" s="18">
        <f t="shared" si="1317"/>
        <v>0</v>
      </c>
      <c r="Q812" s="18">
        <f t="shared" si="1317"/>
        <v>0</v>
      </c>
      <c r="R812" s="18">
        <f t="shared" si="1275"/>
        <v>9930.1</v>
      </c>
      <c r="S812" s="18">
        <f t="shared" si="1276"/>
        <v>9930.1</v>
      </c>
      <c r="T812" s="18">
        <f t="shared" si="1277"/>
        <v>9930.1</v>
      </c>
      <c r="U812" s="18">
        <f t="shared" ref="U812" si="1318">U813+U815+U817</f>
        <v>0</v>
      </c>
      <c r="V812" s="18">
        <f t="shared" si="1279"/>
        <v>9930.1</v>
      </c>
      <c r="W812" s="18">
        <f t="shared" si="1280"/>
        <v>9930.1</v>
      </c>
      <c r="X812" s="18">
        <f t="shared" si="1281"/>
        <v>9930.1</v>
      </c>
      <c r="Y812" s="18">
        <f t="shared" ref="Y812:AA812" si="1319">Y813+Y815+Y817</f>
        <v>0</v>
      </c>
      <c r="Z812" s="18">
        <f t="shared" si="1319"/>
        <v>0</v>
      </c>
      <c r="AA812" s="18">
        <f t="shared" si="1319"/>
        <v>0</v>
      </c>
      <c r="AB812" s="18">
        <f t="shared" si="1263"/>
        <v>9930.1</v>
      </c>
      <c r="AC812" s="18">
        <f t="shared" si="1264"/>
        <v>9930.1</v>
      </c>
      <c r="AD812" s="18">
        <f t="shared" si="1265"/>
        <v>9930.1</v>
      </c>
      <c r="AE812" s="18">
        <f t="shared" si="1315"/>
        <v>0</v>
      </c>
      <c r="AF812" s="31"/>
      <c r="AG812" s="22"/>
      <c r="AH812" s="2"/>
    </row>
    <row r="813" spans="1:34" x14ac:dyDescent="0.25">
      <c r="A813" s="36" t="s">
        <v>205</v>
      </c>
      <c r="B813" s="32">
        <v>610</v>
      </c>
      <c r="C813" s="36"/>
      <c r="D813" s="36"/>
      <c r="E813" s="14" t="s">
        <v>595</v>
      </c>
      <c r="F813" s="18">
        <f t="shared" ref="F813:K813" si="1320">F814</f>
        <v>1651.7</v>
      </c>
      <c r="G813" s="18">
        <f t="shared" si="1320"/>
        <v>1651.7</v>
      </c>
      <c r="H813" s="18">
        <f t="shared" si="1320"/>
        <v>1651.7</v>
      </c>
      <c r="I813" s="18">
        <f t="shared" si="1320"/>
        <v>0</v>
      </c>
      <c r="J813" s="18">
        <f t="shared" si="1320"/>
        <v>0</v>
      </c>
      <c r="K813" s="18">
        <f t="shared" si="1320"/>
        <v>0</v>
      </c>
      <c r="L813" s="18">
        <f t="shared" si="1308"/>
        <v>1651.7</v>
      </c>
      <c r="M813" s="18">
        <f t="shared" si="1309"/>
        <v>1651.7</v>
      </c>
      <c r="N813" s="18">
        <f t="shared" si="1310"/>
        <v>1651.7</v>
      </c>
      <c r="O813" s="18">
        <f t="shared" ref="O813:Q813" si="1321">O814</f>
        <v>0</v>
      </c>
      <c r="P813" s="18">
        <f t="shared" si="1321"/>
        <v>0</v>
      </c>
      <c r="Q813" s="18">
        <f t="shared" si="1321"/>
        <v>0</v>
      </c>
      <c r="R813" s="18">
        <f t="shared" si="1275"/>
        <v>1651.7</v>
      </c>
      <c r="S813" s="18">
        <f t="shared" si="1276"/>
        <v>1651.7</v>
      </c>
      <c r="T813" s="18">
        <f t="shared" si="1277"/>
        <v>1651.7</v>
      </c>
      <c r="U813" s="18">
        <f t="shared" ref="U813:AE813" si="1322">U814</f>
        <v>0</v>
      </c>
      <c r="V813" s="18">
        <f t="shared" si="1279"/>
        <v>1651.7</v>
      </c>
      <c r="W813" s="18">
        <f t="shared" si="1280"/>
        <v>1651.7</v>
      </c>
      <c r="X813" s="18">
        <f t="shared" si="1281"/>
        <v>1651.7</v>
      </c>
      <c r="Y813" s="18">
        <f t="shared" si="1322"/>
        <v>0</v>
      </c>
      <c r="Z813" s="18">
        <f t="shared" si="1322"/>
        <v>0</v>
      </c>
      <c r="AA813" s="18">
        <f t="shared" si="1322"/>
        <v>0</v>
      </c>
      <c r="AB813" s="18">
        <f t="shared" si="1263"/>
        <v>1651.7</v>
      </c>
      <c r="AC813" s="18">
        <f t="shared" si="1264"/>
        <v>1651.7</v>
      </c>
      <c r="AD813" s="18">
        <f t="shared" si="1265"/>
        <v>1651.7</v>
      </c>
      <c r="AE813" s="18">
        <f t="shared" si="1322"/>
        <v>0</v>
      </c>
      <c r="AF813" s="31"/>
      <c r="AG813" s="22"/>
      <c r="AH813" s="2"/>
    </row>
    <row r="814" spans="1:34" x14ac:dyDescent="0.25">
      <c r="A814" s="36" t="s">
        <v>205</v>
      </c>
      <c r="B814" s="32">
        <v>610</v>
      </c>
      <c r="C814" s="36" t="s">
        <v>61</v>
      </c>
      <c r="D814" s="36" t="s">
        <v>20</v>
      </c>
      <c r="E814" s="14" t="s">
        <v>567</v>
      </c>
      <c r="F814" s="18">
        <v>1651.7</v>
      </c>
      <c r="G814" s="18">
        <v>1651.7</v>
      </c>
      <c r="H814" s="18">
        <v>1651.7</v>
      </c>
      <c r="I814" s="18"/>
      <c r="J814" s="18"/>
      <c r="K814" s="18"/>
      <c r="L814" s="18">
        <f t="shared" si="1308"/>
        <v>1651.7</v>
      </c>
      <c r="M814" s="18">
        <f t="shared" si="1309"/>
        <v>1651.7</v>
      </c>
      <c r="N814" s="18">
        <f t="shared" si="1310"/>
        <v>1651.7</v>
      </c>
      <c r="O814" s="18"/>
      <c r="P814" s="18"/>
      <c r="Q814" s="18"/>
      <c r="R814" s="18">
        <f t="shared" si="1275"/>
        <v>1651.7</v>
      </c>
      <c r="S814" s="18">
        <f t="shared" si="1276"/>
        <v>1651.7</v>
      </c>
      <c r="T814" s="18">
        <f t="shared" si="1277"/>
        <v>1651.7</v>
      </c>
      <c r="U814" s="18"/>
      <c r="V814" s="18">
        <f t="shared" si="1279"/>
        <v>1651.7</v>
      </c>
      <c r="W814" s="18">
        <f t="shared" si="1280"/>
        <v>1651.7</v>
      </c>
      <c r="X814" s="18">
        <f t="shared" si="1281"/>
        <v>1651.7</v>
      </c>
      <c r="Y814" s="18"/>
      <c r="Z814" s="18"/>
      <c r="AA814" s="18"/>
      <c r="AB814" s="18">
        <f t="shared" si="1263"/>
        <v>1651.7</v>
      </c>
      <c r="AC814" s="18">
        <f t="shared" si="1264"/>
        <v>1651.7</v>
      </c>
      <c r="AD814" s="18">
        <f t="shared" si="1265"/>
        <v>1651.7</v>
      </c>
      <c r="AE814" s="18"/>
      <c r="AF814" s="31"/>
      <c r="AG814" s="22"/>
      <c r="AH814" s="2"/>
    </row>
    <row r="815" spans="1:34" x14ac:dyDescent="0.25">
      <c r="A815" s="36" t="s">
        <v>205</v>
      </c>
      <c r="B815" s="32">
        <v>620</v>
      </c>
      <c r="C815" s="36"/>
      <c r="D815" s="36"/>
      <c r="E815" s="14" t="s">
        <v>596</v>
      </c>
      <c r="F815" s="18">
        <f t="shared" ref="F815:K815" si="1323">F816</f>
        <v>8038.4</v>
      </c>
      <c r="G815" s="18">
        <f t="shared" si="1323"/>
        <v>8038.4</v>
      </c>
      <c r="H815" s="18">
        <f t="shared" si="1323"/>
        <v>8038.4</v>
      </c>
      <c r="I815" s="18">
        <f t="shared" si="1323"/>
        <v>0</v>
      </c>
      <c r="J815" s="18">
        <f t="shared" si="1323"/>
        <v>0</v>
      </c>
      <c r="K815" s="18">
        <f t="shared" si="1323"/>
        <v>0</v>
      </c>
      <c r="L815" s="18">
        <f t="shared" si="1308"/>
        <v>8038.4</v>
      </c>
      <c r="M815" s="18">
        <f t="shared" si="1309"/>
        <v>8038.4</v>
      </c>
      <c r="N815" s="18">
        <f t="shared" si="1310"/>
        <v>8038.4</v>
      </c>
      <c r="O815" s="18">
        <f t="shared" ref="O815:Q815" si="1324">O816</f>
        <v>0</v>
      </c>
      <c r="P815" s="18">
        <f t="shared" si="1324"/>
        <v>0</v>
      </c>
      <c r="Q815" s="18">
        <f t="shared" si="1324"/>
        <v>0</v>
      </c>
      <c r="R815" s="18">
        <f t="shared" si="1275"/>
        <v>8038.4</v>
      </c>
      <c r="S815" s="18">
        <f t="shared" si="1276"/>
        <v>8038.4</v>
      </c>
      <c r="T815" s="18">
        <f t="shared" si="1277"/>
        <v>8038.4</v>
      </c>
      <c r="U815" s="18">
        <f t="shared" ref="U815:AE815" si="1325">U816</f>
        <v>0</v>
      </c>
      <c r="V815" s="18">
        <f t="shared" si="1279"/>
        <v>8038.4</v>
      </c>
      <c r="W815" s="18">
        <f t="shared" si="1280"/>
        <v>8038.4</v>
      </c>
      <c r="X815" s="18">
        <f t="shared" si="1281"/>
        <v>8038.4</v>
      </c>
      <c r="Y815" s="18">
        <f t="shared" si="1325"/>
        <v>0</v>
      </c>
      <c r="Z815" s="18">
        <f t="shared" si="1325"/>
        <v>0</v>
      </c>
      <c r="AA815" s="18">
        <f t="shared" si="1325"/>
        <v>0</v>
      </c>
      <c r="AB815" s="18">
        <f t="shared" si="1263"/>
        <v>8038.4</v>
      </c>
      <c r="AC815" s="18">
        <f t="shared" si="1264"/>
        <v>8038.4</v>
      </c>
      <c r="AD815" s="18">
        <f t="shared" si="1265"/>
        <v>8038.4</v>
      </c>
      <c r="AE815" s="18">
        <f t="shared" si="1325"/>
        <v>0</v>
      </c>
      <c r="AF815" s="31"/>
      <c r="AG815" s="22"/>
      <c r="AH815" s="2"/>
    </row>
    <row r="816" spans="1:34" x14ac:dyDescent="0.25">
      <c r="A816" s="36" t="s">
        <v>205</v>
      </c>
      <c r="B816" s="32">
        <v>620</v>
      </c>
      <c r="C816" s="36" t="s">
        <v>61</v>
      </c>
      <c r="D816" s="36" t="s">
        <v>20</v>
      </c>
      <c r="E816" s="14" t="s">
        <v>567</v>
      </c>
      <c r="F816" s="18">
        <v>8038.4</v>
      </c>
      <c r="G816" s="18">
        <v>8038.4</v>
      </c>
      <c r="H816" s="18">
        <v>8038.4</v>
      </c>
      <c r="I816" s="18"/>
      <c r="J816" s="18"/>
      <c r="K816" s="18"/>
      <c r="L816" s="18">
        <f t="shared" si="1308"/>
        <v>8038.4</v>
      </c>
      <c r="M816" s="18">
        <f t="shared" si="1309"/>
        <v>8038.4</v>
      </c>
      <c r="N816" s="18">
        <f t="shared" si="1310"/>
        <v>8038.4</v>
      </c>
      <c r="O816" s="18"/>
      <c r="P816" s="18"/>
      <c r="Q816" s="18"/>
      <c r="R816" s="18">
        <f t="shared" si="1275"/>
        <v>8038.4</v>
      </c>
      <c r="S816" s="18">
        <f t="shared" si="1276"/>
        <v>8038.4</v>
      </c>
      <c r="T816" s="18">
        <f t="shared" si="1277"/>
        <v>8038.4</v>
      </c>
      <c r="U816" s="18"/>
      <c r="V816" s="18">
        <f t="shared" si="1279"/>
        <v>8038.4</v>
      </c>
      <c r="W816" s="18">
        <f t="shared" si="1280"/>
        <v>8038.4</v>
      </c>
      <c r="X816" s="18">
        <f t="shared" si="1281"/>
        <v>8038.4</v>
      </c>
      <c r="Y816" s="18"/>
      <c r="Z816" s="18"/>
      <c r="AA816" s="18"/>
      <c r="AB816" s="18">
        <f t="shared" si="1263"/>
        <v>8038.4</v>
      </c>
      <c r="AC816" s="18">
        <f t="shared" si="1264"/>
        <v>8038.4</v>
      </c>
      <c r="AD816" s="18">
        <f t="shared" si="1265"/>
        <v>8038.4</v>
      </c>
      <c r="AE816" s="18"/>
      <c r="AF816" s="31"/>
      <c r="AG816" s="22"/>
      <c r="AH816" s="2"/>
    </row>
    <row r="817" spans="1:34" ht="47.25" x14ac:dyDescent="0.25">
      <c r="A817" s="36" t="s">
        <v>205</v>
      </c>
      <c r="B817" s="32">
        <v>630</v>
      </c>
      <c r="C817" s="36"/>
      <c r="D817" s="36"/>
      <c r="E817" s="14" t="s">
        <v>597</v>
      </c>
      <c r="F817" s="18">
        <f>F818</f>
        <v>240</v>
      </c>
      <c r="G817" s="18">
        <f t="shared" ref="G817:AE817" si="1326">G818</f>
        <v>240</v>
      </c>
      <c r="H817" s="18">
        <f t="shared" si="1326"/>
        <v>240</v>
      </c>
      <c r="I817" s="18">
        <f t="shared" si="1326"/>
        <v>0</v>
      </c>
      <c r="J817" s="18">
        <f t="shared" si="1326"/>
        <v>0</v>
      </c>
      <c r="K817" s="18">
        <f t="shared" si="1326"/>
        <v>0</v>
      </c>
      <c r="L817" s="18">
        <f t="shared" si="1308"/>
        <v>240</v>
      </c>
      <c r="M817" s="18">
        <f t="shared" si="1309"/>
        <v>240</v>
      </c>
      <c r="N817" s="18">
        <f t="shared" si="1310"/>
        <v>240</v>
      </c>
      <c r="O817" s="18">
        <f t="shared" si="1326"/>
        <v>0</v>
      </c>
      <c r="P817" s="18">
        <f t="shared" si="1326"/>
        <v>0</v>
      </c>
      <c r="Q817" s="18">
        <f t="shared" si="1326"/>
        <v>0</v>
      </c>
      <c r="R817" s="18">
        <f t="shared" si="1275"/>
        <v>240</v>
      </c>
      <c r="S817" s="18">
        <f t="shared" si="1276"/>
        <v>240</v>
      </c>
      <c r="T817" s="18">
        <f t="shared" si="1277"/>
        <v>240</v>
      </c>
      <c r="U817" s="18">
        <f t="shared" si="1326"/>
        <v>0</v>
      </c>
      <c r="V817" s="18">
        <f t="shared" si="1279"/>
        <v>240</v>
      </c>
      <c r="W817" s="18">
        <f t="shared" si="1280"/>
        <v>240</v>
      </c>
      <c r="X817" s="18">
        <f t="shared" si="1281"/>
        <v>240</v>
      </c>
      <c r="Y817" s="18">
        <f t="shared" si="1326"/>
        <v>0</v>
      </c>
      <c r="Z817" s="18">
        <f t="shared" si="1326"/>
        <v>0</v>
      </c>
      <c r="AA817" s="18">
        <f t="shared" si="1326"/>
        <v>0</v>
      </c>
      <c r="AB817" s="18">
        <f t="shared" si="1263"/>
        <v>240</v>
      </c>
      <c r="AC817" s="18">
        <f t="shared" si="1264"/>
        <v>240</v>
      </c>
      <c r="AD817" s="18">
        <f t="shared" si="1265"/>
        <v>240</v>
      </c>
      <c r="AE817" s="18">
        <f t="shared" si="1326"/>
        <v>0</v>
      </c>
      <c r="AF817" s="31"/>
      <c r="AG817" s="22"/>
      <c r="AH817" s="2"/>
    </row>
    <row r="818" spans="1:34" x14ac:dyDescent="0.25">
      <c r="A818" s="36" t="s">
        <v>205</v>
      </c>
      <c r="B818" s="32">
        <v>630</v>
      </c>
      <c r="C818" s="36" t="s">
        <v>61</v>
      </c>
      <c r="D818" s="36" t="s">
        <v>20</v>
      </c>
      <c r="E818" s="14" t="s">
        <v>567</v>
      </c>
      <c r="F818" s="18">
        <v>240</v>
      </c>
      <c r="G818" s="18">
        <v>240</v>
      </c>
      <c r="H818" s="18">
        <v>240</v>
      </c>
      <c r="I818" s="18"/>
      <c r="J818" s="18"/>
      <c r="K818" s="18"/>
      <c r="L818" s="18">
        <f t="shared" si="1308"/>
        <v>240</v>
      </c>
      <c r="M818" s="18">
        <f t="shared" si="1309"/>
        <v>240</v>
      </c>
      <c r="N818" s="18">
        <f t="shared" si="1310"/>
        <v>240</v>
      </c>
      <c r="O818" s="18"/>
      <c r="P818" s="18"/>
      <c r="Q818" s="18"/>
      <c r="R818" s="18">
        <f t="shared" si="1275"/>
        <v>240</v>
      </c>
      <c r="S818" s="18">
        <f t="shared" si="1276"/>
        <v>240</v>
      </c>
      <c r="T818" s="18">
        <f t="shared" si="1277"/>
        <v>240</v>
      </c>
      <c r="U818" s="18"/>
      <c r="V818" s="18">
        <f t="shared" si="1279"/>
        <v>240</v>
      </c>
      <c r="W818" s="18">
        <f t="shared" si="1280"/>
        <v>240</v>
      </c>
      <c r="X818" s="18">
        <f t="shared" si="1281"/>
        <v>240</v>
      </c>
      <c r="Y818" s="18"/>
      <c r="Z818" s="18"/>
      <c r="AA818" s="18"/>
      <c r="AB818" s="18">
        <f t="shared" si="1263"/>
        <v>240</v>
      </c>
      <c r="AC818" s="18">
        <f t="shared" si="1264"/>
        <v>240</v>
      </c>
      <c r="AD818" s="18">
        <f t="shared" si="1265"/>
        <v>240</v>
      </c>
      <c r="AE818" s="18"/>
      <c r="AF818" s="31"/>
      <c r="AG818" s="22"/>
      <c r="AH818" s="2"/>
    </row>
    <row r="819" spans="1:34" ht="47.25" x14ac:dyDescent="0.25">
      <c r="A819" s="36" t="s">
        <v>208</v>
      </c>
      <c r="B819" s="32"/>
      <c r="C819" s="36"/>
      <c r="D819" s="36"/>
      <c r="E819" s="14" t="s">
        <v>1108</v>
      </c>
      <c r="F819" s="18">
        <f t="shared" ref="F819:K819" si="1327">F820</f>
        <v>2988.6</v>
      </c>
      <c r="G819" s="18">
        <f t="shared" si="1327"/>
        <v>2988.6</v>
      </c>
      <c r="H819" s="18">
        <f t="shared" si="1327"/>
        <v>2988.6</v>
      </c>
      <c r="I819" s="18">
        <f t="shared" si="1327"/>
        <v>0</v>
      </c>
      <c r="J819" s="18">
        <f t="shared" si="1327"/>
        <v>0</v>
      </c>
      <c r="K819" s="18">
        <f t="shared" si="1327"/>
        <v>0</v>
      </c>
      <c r="L819" s="18">
        <f t="shared" si="1308"/>
        <v>2988.6</v>
      </c>
      <c r="M819" s="18">
        <f t="shared" si="1309"/>
        <v>2988.6</v>
      </c>
      <c r="N819" s="18">
        <f t="shared" si="1310"/>
        <v>2988.6</v>
      </c>
      <c r="O819" s="18">
        <f t="shared" ref="O819:Q819" si="1328">O820</f>
        <v>0</v>
      </c>
      <c r="P819" s="18">
        <f t="shared" si="1328"/>
        <v>0</v>
      </c>
      <c r="Q819" s="18">
        <f t="shared" si="1328"/>
        <v>0</v>
      </c>
      <c r="R819" s="18">
        <f t="shared" si="1275"/>
        <v>2988.6</v>
      </c>
      <c r="S819" s="18">
        <f t="shared" si="1276"/>
        <v>2988.6</v>
      </c>
      <c r="T819" s="18">
        <f t="shared" si="1277"/>
        <v>2988.6</v>
      </c>
      <c r="U819" s="18">
        <f t="shared" ref="U819:AE819" si="1329">U820</f>
        <v>0</v>
      </c>
      <c r="V819" s="18">
        <f t="shared" si="1279"/>
        <v>2988.6</v>
      </c>
      <c r="W819" s="18">
        <f t="shared" si="1280"/>
        <v>2988.6</v>
      </c>
      <c r="X819" s="18">
        <f t="shared" si="1281"/>
        <v>2988.6</v>
      </c>
      <c r="Y819" s="18">
        <f t="shared" si="1329"/>
        <v>0</v>
      </c>
      <c r="Z819" s="18">
        <f t="shared" si="1329"/>
        <v>0</v>
      </c>
      <c r="AA819" s="18">
        <f t="shared" si="1329"/>
        <v>0</v>
      </c>
      <c r="AB819" s="18">
        <f t="shared" si="1263"/>
        <v>2988.6</v>
      </c>
      <c r="AC819" s="18">
        <f t="shared" si="1264"/>
        <v>2988.6</v>
      </c>
      <c r="AD819" s="18">
        <f t="shared" si="1265"/>
        <v>2988.6</v>
      </c>
      <c r="AE819" s="18">
        <f t="shared" si="1329"/>
        <v>0</v>
      </c>
      <c r="AF819" s="31"/>
      <c r="AG819" s="22"/>
      <c r="AH819" s="2"/>
    </row>
    <row r="820" spans="1:34" x14ac:dyDescent="0.25">
      <c r="A820" s="36" t="s">
        <v>207</v>
      </c>
      <c r="B820" s="32"/>
      <c r="C820" s="36"/>
      <c r="D820" s="36"/>
      <c r="E820" s="14" t="s">
        <v>1109</v>
      </c>
      <c r="F820" s="18">
        <f t="shared" ref="F820:K820" si="1330">F821+F824</f>
        <v>2988.6</v>
      </c>
      <c r="G820" s="18">
        <f t="shared" si="1330"/>
        <v>2988.6</v>
      </c>
      <c r="H820" s="18">
        <f t="shared" si="1330"/>
        <v>2988.6</v>
      </c>
      <c r="I820" s="18">
        <f t="shared" si="1330"/>
        <v>0</v>
      </c>
      <c r="J820" s="18">
        <f t="shared" si="1330"/>
        <v>0</v>
      </c>
      <c r="K820" s="18">
        <f t="shared" si="1330"/>
        <v>0</v>
      </c>
      <c r="L820" s="18">
        <f t="shared" si="1308"/>
        <v>2988.6</v>
      </c>
      <c r="M820" s="18">
        <f t="shared" si="1309"/>
        <v>2988.6</v>
      </c>
      <c r="N820" s="18">
        <f t="shared" si="1310"/>
        <v>2988.6</v>
      </c>
      <c r="O820" s="18">
        <f t="shared" ref="O820:Q820" si="1331">O821+O824</f>
        <v>0</v>
      </c>
      <c r="P820" s="18">
        <f t="shared" si="1331"/>
        <v>0</v>
      </c>
      <c r="Q820" s="18">
        <f t="shared" si="1331"/>
        <v>0</v>
      </c>
      <c r="R820" s="18">
        <f t="shared" si="1275"/>
        <v>2988.6</v>
      </c>
      <c r="S820" s="18">
        <f t="shared" si="1276"/>
        <v>2988.6</v>
      </c>
      <c r="T820" s="18">
        <f t="shared" si="1277"/>
        <v>2988.6</v>
      </c>
      <c r="U820" s="18">
        <f t="shared" ref="U820:AE820" si="1332">U821+U824</f>
        <v>0</v>
      </c>
      <c r="V820" s="18">
        <f t="shared" si="1279"/>
        <v>2988.6</v>
      </c>
      <c r="W820" s="18">
        <f t="shared" si="1280"/>
        <v>2988.6</v>
      </c>
      <c r="X820" s="18">
        <f t="shared" si="1281"/>
        <v>2988.6</v>
      </c>
      <c r="Y820" s="18">
        <f t="shared" ref="Y820:AA820" si="1333">Y821+Y824</f>
        <v>0</v>
      </c>
      <c r="Z820" s="18">
        <f t="shared" si="1333"/>
        <v>0</v>
      </c>
      <c r="AA820" s="18">
        <f t="shared" si="1333"/>
        <v>0</v>
      </c>
      <c r="AB820" s="18">
        <f t="shared" si="1263"/>
        <v>2988.6</v>
      </c>
      <c r="AC820" s="18">
        <f t="shared" si="1264"/>
        <v>2988.6</v>
      </c>
      <c r="AD820" s="18">
        <f t="shared" si="1265"/>
        <v>2988.6</v>
      </c>
      <c r="AE820" s="18">
        <f t="shared" si="1332"/>
        <v>0</v>
      </c>
      <c r="AF820" s="31"/>
      <c r="AG820" s="22"/>
      <c r="AH820" s="2"/>
    </row>
    <row r="821" spans="1:34" ht="47.25" x14ac:dyDescent="0.25">
      <c r="A821" s="36" t="s">
        <v>207</v>
      </c>
      <c r="B821" s="32">
        <v>200</v>
      </c>
      <c r="C821" s="36"/>
      <c r="D821" s="36"/>
      <c r="E821" s="14" t="s">
        <v>578</v>
      </c>
      <c r="F821" s="18">
        <f t="shared" ref="F821:K822" si="1334">F822</f>
        <v>115</v>
      </c>
      <c r="G821" s="18">
        <f t="shared" si="1334"/>
        <v>115</v>
      </c>
      <c r="H821" s="18">
        <f t="shared" si="1334"/>
        <v>115</v>
      </c>
      <c r="I821" s="18">
        <f t="shared" si="1334"/>
        <v>0</v>
      </c>
      <c r="J821" s="18">
        <f t="shared" si="1334"/>
        <v>0</v>
      </c>
      <c r="K821" s="18">
        <f t="shared" si="1334"/>
        <v>0</v>
      </c>
      <c r="L821" s="18">
        <f t="shared" si="1308"/>
        <v>115</v>
      </c>
      <c r="M821" s="18">
        <f t="shared" si="1309"/>
        <v>115</v>
      </c>
      <c r="N821" s="18">
        <f t="shared" si="1310"/>
        <v>115</v>
      </c>
      <c r="O821" s="18">
        <f t="shared" ref="O821:Q822" si="1335">O822</f>
        <v>0</v>
      </c>
      <c r="P821" s="18">
        <f t="shared" si="1335"/>
        <v>0</v>
      </c>
      <c r="Q821" s="18">
        <f t="shared" si="1335"/>
        <v>0</v>
      </c>
      <c r="R821" s="18">
        <f t="shared" si="1275"/>
        <v>115</v>
      </c>
      <c r="S821" s="18">
        <f t="shared" si="1276"/>
        <v>115</v>
      </c>
      <c r="T821" s="18">
        <f t="shared" si="1277"/>
        <v>115</v>
      </c>
      <c r="U821" s="18">
        <f t="shared" ref="U821:AE822" si="1336">U822</f>
        <v>0</v>
      </c>
      <c r="V821" s="18">
        <f t="shared" si="1279"/>
        <v>115</v>
      </c>
      <c r="W821" s="18">
        <f t="shared" si="1280"/>
        <v>115</v>
      </c>
      <c r="X821" s="18">
        <f t="shared" si="1281"/>
        <v>115</v>
      </c>
      <c r="Y821" s="18">
        <f t="shared" si="1336"/>
        <v>0</v>
      </c>
      <c r="Z821" s="18">
        <f t="shared" si="1336"/>
        <v>0</v>
      </c>
      <c r="AA821" s="18">
        <f t="shared" si="1336"/>
        <v>0</v>
      </c>
      <c r="AB821" s="18">
        <f t="shared" si="1263"/>
        <v>115</v>
      </c>
      <c r="AC821" s="18">
        <f t="shared" si="1264"/>
        <v>115</v>
      </c>
      <c r="AD821" s="18">
        <f t="shared" si="1265"/>
        <v>115</v>
      </c>
      <c r="AE821" s="18">
        <f t="shared" si="1336"/>
        <v>0</v>
      </c>
      <c r="AF821" s="31"/>
      <c r="AG821" s="22"/>
      <c r="AH821" s="2"/>
    </row>
    <row r="822" spans="1:34" ht="47.25" x14ac:dyDescent="0.25">
      <c r="A822" s="36" t="s">
        <v>207</v>
      </c>
      <c r="B822" s="32">
        <v>240</v>
      </c>
      <c r="C822" s="36"/>
      <c r="D822" s="36"/>
      <c r="E822" s="14" t="s">
        <v>586</v>
      </c>
      <c r="F822" s="18">
        <f t="shared" si="1334"/>
        <v>115</v>
      </c>
      <c r="G822" s="18">
        <f t="shared" si="1334"/>
        <v>115</v>
      </c>
      <c r="H822" s="18">
        <f t="shared" si="1334"/>
        <v>115</v>
      </c>
      <c r="I822" s="18">
        <f t="shared" si="1334"/>
        <v>0</v>
      </c>
      <c r="J822" s="18">
        <f t="shared" si="1334"/>
        <v>0</v>
      </c>
      <c r="K822" s="18">
        <f t="shared" si="1334"/>
        <v>0</v>
      </c>
      <c r="L822" s="18">
        <f t="shared" si="1308"/>
        <v>115</v>
      </c>
      <c r="M822" s="18">
        <f t="shared" si="1309"/>
        <v>115</v>
      </c>
      <c r="N822" s="18">
        <f t="shared" si="1310"/>
        <v>115</v>
      </c>
      <c r="O822" s="18">
        <f t="shared" si="1335"/>
        <v>0</v>
      </c>
      <c r="P822" s="18">
        <f t="shared" si="1335"/>
        <v>0</v>
      </c>
      <c r="Q822" s="18">
        <f t="shared" si="1335"/>
        <v>0</v>
      </c>
      <c r="R822" s="18">
        <f t="shared" si="1275"/>
        <v>115</v>
      </c>
      <c r="S822" s="18">
        <f t="shared" si="1276"/>
        <v>115</v>
      </c>
      <c r="T822" s="18">
        <f t="shared" si="1277"/>
        <v>115</v>
      </c>
      <c r="U822" s="18">
        <f t="shared" si="1336"/>
        <v>0</v>
      </c>
      <c r="V822" s="18">
        <f t="shared" si="1279"/>
        <v>115</v>
      </c>
      <c r="W822" s="18">
        <f t="shared" si="1280"/>
        <v>115</v>
      </c>
      <c r="X822" s="18">
        <f t="shared" si="1281"/>
        <v>115</v>
      </c>
      <c r="Y822" s="18">
        <f t="shared" si="1336"/>
        <v>0</v>
      </c>
      <c r="Z822" s="18">
        <f t="shared" si="1336"/>
        <v>0</v>
      </c>
      <c r="AA822" s="18">
        <f t="shared" si="1336"/>
        <v>0</v>
      </c>
      <c r="AB822" s="18">
        <f t="shared" si="1263"/>
        <v>115</v>
      </c>
      <c r="AC822" s="18">
        <f t="shared" si="1264"/>
        <v>115</v>
      </c>
      <c r="AD822" s="18">
        <f t="shared" si="1265"/>
        <v>115</v>
      </c>
      <c r="AE822" s="18">
        <f t="shared" si="1336"/>
        <v>0</v>
      </c>
      <c r="AF822" s="31"/>
      <c r="AG822" s="22"/>
      <c r="AH822" s="2"/>
    </row>
    <row r="823" spans="1:34" x14ac:dyDescent="0.25">
      <c r="A823" s="36" t="s">
        <v>207</v>
      </c>
      <c r="B823" s="32">
        <v>240</v>
      </c>
      <c r="C823" s="36" t="s">
        <v>28</v>
      </c>
      <c r="D823" s="36" t="s">
        <v>30</v>
      </c>
      <c r="E823" s="14" t="s">
        <v>562</v>
      </c>
      <c r="F823" s="18">
        <v>115</v>
      </c>
      <c r="G823" s="18">
        <v>115</v>
      </c>
      <c r="H823" s="18">
        <v>115</v>
      </c>
      <c r="I823" s="18"/>
      <c r="J823" s="18"/>
      <c r="K823" s="18"/>
      <c r="L823" s="18">
        <f t="shared" si="1308"/>
        <v>115</v>
      </c>
      <c r="M823" s="18">
        <f t="shared" si="1309"/>
        <v>115</v>
      </c>
      <c r="N823" s="18">
        <f t="shared" si="1310"/>
        <v>115</v>
      </c>
      <c r="O823" s="18"/>
      <c r="P823" s="18"/>
      <c r="Q823" s="18"/>
      <c r="R823" s="18">
        <f t="shared" si="1275"/>
        <v>115</v>
      </c>
      <c r="S823" s="18">
        <f t="shared" si="1276"/>
        <v>115</v>
      </c>
      <c r="T823" s="18">
        <f t="shared" si="1277"/>
        <v>115</v>
      </c>
      <c r="U823" s="18"/>
      <c r="V823" s="18">
        <f t="shared" si="1279"/>
        <v>115</v>
      </c>
      <c r="W823" s="18">
        <f t="shared" si="1280"/>
        <v>115</v>
      </c>
      <c r="X823" s="18">
        <f t="shared" si="1281"/>
        <v>115</v>
      </c>
      <c r="Y823" s="18"/>
      <c r="Z823" s="18"/>
      <c r="AA823" s="18"/>
      <c r="AB823" s="18">
        <f t="shared" si="1263"/>
        <v>115</v>
      </c>
      <c r="AC823" s="18">
        <f t="shared" si="1264"/>
        <v>115</v>
      </c>
      <c r="AD823" s="18">
        <f t="shared" si="1265"/>
        <v>115</v>
      </c>
      <c r="AE823" s="18"/>
      <c r="AF823" s="31"/>
      <c r="AG823" s="22"/>
      <c r="AH823" s="2"/>
    </row>
    <row r="824" spans="1:34" ht="31.5" x14ac:dyDescent="0.25">
      <c r="A824" s="36" t="s">
        <v>207</v>
      </c>
      <c r="B824" s="32">
        <v>300</v>
      </c>
      <c r="C824" s="36"/>
      <c r="D824" s="36"/>
      <c r="E824" s="14" t="s">
        <v>579</v>
      </c>
      <c r="F824" s="18">
        <f t="shared" ref="F824:K825" si="1337">F825</f>
        <v>2873.6</v>
      </c>
      <c r="G824" s="18">
        <f t="shared" si="1337"/>
        <v>2873.6</v>
      </c>
      <c r="H824" s="18">
        <f t="shared" si="1337"/>
        <v>2873.6</v>
      </c>
      <c r="I824" s="18">
        <f t="shared" si="1337"/>
        <v>0</v>
      </c>
      <c r="J824" s="18">
        <f t="shared" si="1337"/>
        <v>0</v>
      </c>
      <c r="K824" s="18">
        <f t="shared" si="1337"/>
        <v>0</v>
      </c>
      <c r="L824" s="18">
        <f t="shared" si="1308"/>
        <v>2873.6</v>
      </c>
      <c r="M824" s="18">
        <f t="shared" si="1309"/>
        <v>2873.6</v>
      </c>
      <c r="N824" s="18">
        <f t="shared" si="1310"/>
        <v>2873.6</v>
      </c>
      <c r="O824" s="18">
        <f t="shared" ref="O824:Q825" si="1338">O825</f>
        <v>0</v>
      </c>
      <c r="P824" s="18">
        <f t="shared" si="1338"/>
        <v>0</v>
      </c>
      <c r="Q824" s="18">
        <f t="shared" si="1338"/>
        <v>0</v>
      </c>
      <c r="R824" s="18">
        <f t="shared" si="1275"/>
        <v>2873.6</v>
      </c>
      <c r="S824" s="18">
        <f t="shared" si="1276"/>
        <v>2873.6</v>
      </c>
      <c r="T824" s="18">
        <f t="shared" si="1277"/>
        <v>2873.6</v>
      </c>
      <c r="U824" s="18">
        <f t="shared" ref="U824:AE825" si="1339">U825</f>
        <v>0</v>
      </c>
      <c r="V824" s="18">
        <f t="shared" si="1279"/>
        <v>2873.6</v>
      </c>
      <c r="W824" s="18">
        <f t="shared" si="1280"/>
        <v>2873.6</v>
      </c>
      <c r="X824" s="18">
        <f t="shared" si="1281"/>
        <v>2873.6</v>
      </c>
      <c r="Y824" s="18">
        <f t="shared" si="1339"/>
        <v>0</v>
      </c>
      <c r="Z824" s="18">
        <f t="shared" si="1339"/>
        <v>0</v>
      </c>
      <c r="AA824" s="18">
        <f t="shared" si="1339"/>
        <v>0</v>
      </c>
      <c r="AB824" s="18">
        <f t="shared" si="1263"/>
        <v>2873.6</v>
      </c>
      <c r="AC824" s="18">
        <f t="shared" si="1264"/>
        <v>2873.6</v>
      </c>
      <c r="AD824" s="18">
        <f t="shared" si="1265"/>
        <v>2873.6</v>
      </c>
      <c r="AE824" s="18">
        <f t="shared" si="1339"/>
        <v>0</v>
      </c>
      <c r="AF824" s="31"/>
      <c r="AG824" s="22"/>
      <c r="AH824" s="2"/>
    </row>
    <row r="825" spans="1:34" ht="31.5" x14ac:dyDescent="0.25">
      <c r="A825" s="36" t="s">
        <v>207</v>
      </c>
      <c r="B825" s="32">
        <v>330</v>
      </c>
      <c r="C825" s="36"/>
      <c r="D825" s="36"/>
      <c r="E825" s="14" t="s">
        <v>589</v>
      </c>
      <c r="F825" s="18">
        <f t="shared" si="1337"/>
        <v>2873.6</v>
      </c>
      <c r="G825" s="18">
        <f t="shared" si="1337"/>
        <v>2873.6</v>
      </c>
      <c r="H825" s="18">
        <f t="shared" si="1337"/>
        <v>2873.6</v>
      </c>
      <c r="I825" s="18">
        <f t="shared" si="1337"/>
        <v>0</v>
      </c>
      <c r="J825" s="18">
        <f t="shared" si="1337"/>
        <v>0</v>
      </c>
      <c r="K825" s="18">
        <f t="shared" si="1337"/>
        <v>0</v>
      </c>
      <c r="L825" s="18">
        <f t="shared" si="1308"/>
        <v>2873.6</v>
      </c>
      <c r="M825" s="18">
        <f t="shared" si="1309"/>
        <v>2873.6</v>
      </c>
      <c r="N825" s="18">
        <f t="shared" si="1310"/>
        <v>2873.6</v>
      </c>
      <c r="O825" s="18">
        <f t="shared" si="1338"/>
        <v>0</v>
      </c>
      <c r="P825" s="18">
        <f t="shared" si="1338"/>
        <v>0</v>
      </c>
      <c r="Q825" s="18">
        <f t="shared" si="1338"/>
        <v>0</v>
      </c>
      <c r="R825" s="18">
        <f t="shared" si="1275"/>
        <v>2873.6</v>
      </c>
      <c r="S825" s="18">
        <f t="shared" si="1276"/>
        <v>2873.6</v>
      </c>
      <c r="T825" s="18">
        <f t="shared" si="1277"/>
        <v>2873.6</v>
      </c>
      <c r="U825" s="18">
        <f t="shared" si="1339"/>
        <v>0</v>
      </c>
      <c r="V825" s="18">
        <f t="shared" si="1279"/>
        <v>2873.6</v>
      </c>
      <c r="W825" s="18">
        <f t="shared" si="1280"/>
        <v>2873.6</v>
      </c>
      <c r="X825" s="18">
        <f t="shared" si="1281"/>
        <v>2873.6</v>
      </c>
      <c r="Y825" s="18">
        <f t="shared" si="1339"/>
        <v>0</v>
      </c>
      <c r="Z825" s="18">
        <f t="shared" si="1339"/>
        <v>0</v>
      </c>
      <c r="AA825" s="18">
        <f t="shared" si="1339"/>
        <v>0</v>
      </c>
      <c r="AB825" s="18">
        <f t="shared" si="1263"/>
        <v>2873.6</v>
      </c>
      <c r="AC825" s="18">
        <f t="shared" si="1264"/>
        <v>2873.6</v>
      </c>
      <c r="AD825" s="18">
        <f t="shared" si="1265"/>
        <v>2873.6</v>
      </c>
      <c r="AE825" s="18">
        <f t="shared" si="1339"/>
        <v>0</v>
      </c>
      <c r="AF825" s="31"/>
      <c r="AG825" s="22"/>
      <c r="AH825" s="2"/>
    </row>
    <row r="826" spans="1:34" x14ac:dyDescent="0.25">
      <c r="A826" s="36" t="s">
        <v>207</v>
      </c>
      <c r="B826" s="32">
        <v>330</v>
      </c>
      <c r="C826" s="36" t="s">
        <v>28</v>
      </c>
      <c r="D826" s="36" t="s">
        <v>30</v>
      </c>
      <c r="E826" s="14" t="s">
        <v>562</v>
      </c>
      <c r="F826" s="18">
        <v>2873.6</v>
      </c>
      <c r="G826" s="18">
        <v>2873.6</v>
      </c>
      <c r="H826" s="18">
        <v>2873.6</v>
      </c>
      <c r="I826" s="18"/>
      <c r="J826" s="18"/>
      <c r="K826" s="18"/>
      <c r="L826" s="18">
        <f t="shared" si="1308"/>
        <v>2873.6</v>
      </c>
      <c r="M826" s="18">
        <f t="shared" si="1309"/>
        <v>2873.6</v>
      </c>
      <c r="N826" s="18">
        <f t="shared" si="1310"/>
        <v>2873.6</v>
      </c>
      <c r="O826" s="18"/>
      <c r="P826" s="18"/>
      <c r="Q826" s="18"/>
      <c r="R826" s="18">
        <f t="shared" si="1275"/>
        <v>2873.6</v>
      </c>
      <c r="S826" s="18">
        <f t="shared" si="1276"/>
        <v>2873.6</v>
      </c>
      <c r="T826" s="18">
        <f t="shared" si="1277"/>
        <v>2873.6</v>
      </c>
      <c r="U826" s="18"/>
      <c r="V826" s="18">
        <f t="shared" si="1279"/>
        <v>2873.6</v>
      </c>
      <c r="W826" s="18">
        <f t="shared" si="1280"/>
        <v>2873.6</v>
      </c>
      <c r="X826" s="18">
        <f t="shared" si="1281"/>
        <v>2873.6</v>
      </c>
      <c r="Y826" s="18"/>
      <c r="Z826" s="18"/>
      <c r="AA826" s="18"/>
      <c r="AB826" s="18">
        <f t="shared" si="1263"/>
        <v>2873.6</v>
      </c>
      <c r="AC826" s="18">
        <f t="shared" si="1264"/>
        <v>2873.6</v>
      </c>
      <c r="AD826" s="18">
        <f t="shared" si="1265"/>
        <v>2873.6</v>
      </c>
      <c r="AE826" s="18"/>
      <c r="AF826" s="31"/>
      <c r="AG826" s="22"/>
      <c r="AH826" s="2"/>
    </row>
    <row r="827" spans="1:34" s="10" customFormat="1" ht="47.25" x14ac:dyDescent="0.25">
      <c r="A827" s="9" t="s">
        <v>213</v>
      </c>
      <c r="B827" s="16"/>
      <c r="C827" s="9"/>
      <c r="D827" s="9"/>
      <c r="E827" s="15" t="s">
        <v>1110</v>
      </c>
      <c r="F827" s="17">
        <f>F828+F848</f>
        <v>375448.30000000005</v>
      </c>
      <c r="G827" s="17">
        <f t="shared" ref="G827:AE827" si="1340">G828+G848</f>
        <v>375448.30000000005</v>
      </c>
      <c r="H827" s="17">
        <f t="shared" si="1340"/>
        <v>375448.30000000005</v>
      </c>
      <c r="I827" s="17">
        <f t="shared" ref="I827:K827" si="1341">I828+I848</f>
        <v>0</v>
      </c>
      <c r="J827" s="17">
        <f t="shared" si="1341"/>
        <v>0</v>
      </c>
      <c r="K827" s="17">
        <f t="shared" si="1341"/>
        <v>0</v>
      </c>
      <c r="L827" s="17">
        <f t="shared" si="1308"/>
        <v>375448.30000000005</v>
      </c>
      <c r="M827" s="17">
        <f t="shared" si="1309"/>
        <v>375448.30000000005</v>
      </c>
      <c r="N827" s="17">
        <f t="shared" si="1310"/>
        <v>375448.30000000005</v>
      </c>
      <c r="O827" s="17">
        <f t="shared" ref="O827:Q827" si="1342">O828+O848</f>
        <v>0</v>
      </c>
      <c r="P827" s="17">
        <f t="shared" si="1342"/>
        <v>0</v>
      </c>
      <c r="Q827" s="17">
        <f t="shared" si="1342"/>
        <v>0</v>
      </c>
      <c r="R827" s="17">
        <f t="shared" si="1275"/>
        <v>375448.30000000005</v>
      </c>
      <c r="S827" s="17">
        <f t="shared" si="1276"/>
        <v>375448.30000000005</v>
      </c>
      <c r="T827" s="17">
        <f t="shared" si="1277"/>
        <v>375448.30000000005</v>
      </c>
      <c r="U827" s="17">
        <f t="shared" ref="U827" si="1343">U828+U848</f>
        <v>0</v>
      </c>
      <c r="V827" s="17">
        <f t="shared" si="1279"/>
        <v>375448.30000000005</v>
      </c>
      <c r="W827" s="17">
        <f t="shared" si="1280"/>
        <v>375448.30000000005</v>
      </c>
      <c r="X827" s="17">
        <f t="shared" si="1281"/>
        <v>375448.30000000005</v>
      </c>
      <c r="Y827" s="17">
        <f t="shared" ref="Y827:AA827" si="1344">Y828+Y848</f>
        <v>0</v>
      </c>
      <c r="Z827" s="17">
        <f t="shared" si="1344"/>
        <v>0</v>
      </c>
      <c r="AA827" s="17">
        <f t="shared" si="1344"/>
        <v>0</v>
      </c>
      <c r="AB827" s="17">
        <f t="shared" si="1263"/>
        <v>375448.30000000005</v>
      </c>
      <c r="AC827" s="17">
        <f t="shared" si="1264"/>
        <v>375448.30000000005</v>
      </c>
      <c r="AD827" s="17">
        <f t="shared" si="1265"/>
        <v>375448.30000000005</v>
      </c>
      <c r="AE827" s="17">
        <f t="shared" si="1340"/>
        <v>0</v>
      </c>
      <c r="AF827" s="30"/>
      <c r="AG827" s="25"/>
    </row>
    <row r="828" spans="1:34" ht="47.25" x14ac:dyDescent="0.25">
      <c r="A828" s="36" t="s">
        <v>214</v>
      </c>
      <c r="B828" s="32"/>
      <c r="C828" s="36"/>
      <c r="D828" s="36"/>
      <c r="E828" s="14" t="s">
        <v>1111</v>
      </c>
      <c r="F828" s="18">
        <f t="shared" ref="F828:K828" si="1345">F829+F836+F840+F844</f>
        <v>47373.5</v>
      </c>
      <c r="G828" s="18">
        <f t="shared" si="1345"/>
        <v>47373.5</v>
      </c>
      <c r="H828" s="18">
        <f t="shared" si="1345"/>
        <v>47373.5</v>
      </c>
      <c r="I828" s="18">
        <f t="shared" si="1345"/>
        <v>0</v>
      </c>
      <c r="J828" s="18">
        <f t="shared" si="1345"/>
        <v>0</v>
      </c>
      <c r="K828" s="18">
        <f t="shared" si="1345"/>
        <v>0</v>
      </c>
      <c r="L828" s="18">
        <f t="shared" si="1308"/>
        <v>47373.5</v>
      </c>
      <c r="M828" s="18">
        <f t="shared" si="1309"/>
        <v>47373.5</v>
      </c>
      <c r="N828" s="18">
        <f t="shared" si="1310"/>
        <v>47373.5</v>
      </c>
      <c r="O828" s="18">
        <f t="shared" ref="O828:Q828" si="1346">O829+O836+O840+O844</f>
        <v>0</v>
      </c>
      <c r="P828" s="18">
        <f t="shared" si="1346"/>
        <v>0</v>
      </c>
      <c r="Q828" s="18">
        <f t="shared" si="1346"/>
        <v>0</v>
      </c>
      <c r="R828" s="18">
        <f t="shared" si="1275"/>
        <v>47373.5</v>
      </c>
      <c r="S828" s="18">
        <f t="shared" si="1276"/>
        <v>47373.5</v>
      </c>
      <c r="T828" s="18">
        <f t="shared" si="1277"/>
        <v>47373.5</v>
      </c>
      <c r="U828" s="18">
        <f t="shared" ref="U828:AE828" si="1347">U829+U836+U840+U844</f>
        <v>0</v>
      </c>
      <c r="V828" s="18">
        <f t="shared" si="1279"/>
        <v>47373.5</v>
      </c>
      <c r="W828" s="18">
        <f t="shared" si="1280"/>
        <v>47373.5</v>
      </c>
      <c r="X828" s="18">
        <f t="shared" si="1281"/>
        <v>47373.5</v>
      </c>
      <c r="Y828" s="18">
        <f t="shared" ref="Y828:AA828" si="1348">Y829+Y836+Y840+Y844</f>
        <v>0</v>
      </c>
      <c r="Z828" s="18">
        <f t="shared" si="1348"/>
        <v>0</v>
      </c>
      <c r="AA828" s="18">
        <f t="shared" si="1348"/>
        <v>0</v>
      </c>
      <c r="AB828" s="18">
        <f t="shared" si="1263"/>
        <v>47373.5</v>
      </c>
      <c r="AC828" s="18">
        <f t="shared" si="1264"/>
        <v>47373.5</v>
      </c>
      <c r="AD828" s="18">
        <f t="shared" si="1265"/>
        <v>47373.5</v>
      </c>
      <c r="AE828" s="18">
        <f t="shared" si="1347"/>
        <v>0</v>
      </c>
      <c r="AF828" s="31"/>
      <c r="AG828" s="22"/>
      <c r="AH828" s="2"/>
    </row>
    <row r="829" spans="1:34" ht="63" x14ac:dyDescent="0.25">
      <c r="A829" s="36" t="s">
        <v>209</v>
      </c>
      <c r="B829" s="32"/>
      <c r="C829" s="36"/>
      <c r="D829" s="36"/>
      <c r="E829" s="14" t="s">
        <v>703</v>
      </c>
      <c r="F829" s="18">
        <f t="shared" ref="F829:K829" si="1349">F830+F833</f>
        <v>43022.6</v>
      </c>
      <c r="G829" s="18">
        <f t="shared" si="1349"/>
        <v>43022.6</v>
      </c>
      <c r="H829" s="18">
        <f t="shared" si="1349"/>
        <v>43022.6</v>
      </c>
      <c r="I829" s="18">
        <f t="shared" si="1349"/>
        <v>0</v>
      </c>
      <c r="J829" s="18">
        <f t="shared" si="1349"/>
        <v>0</v>
      </c>
      <c r="K829" s="18">
        <f t="shared" si="1349"/>
        <v>0</v>
      </c>
      <c r="L829" s="18">
        <f t="shared" si="1308"/>
        <v>43022.6</v>
      </c>
      <c r="M829" s="18">
        <f t="shared" si="1309"/>
        <v>43022.6</v>
      </c>
      <c r="N829" s="18">
        <f t="shared" si="1310"/>
        <v>43022.6</v>
      </c>
      <c r="O829" s="18">
        <f t="shared" ref="O829:Q829" si="1350">O830+O833</f>
        <v>0</v>
      </c>
      <c r="P829" s="18">
        <f t="shared" si="1350"/>
        <v>0</v>
      </c>
      <c r="Q829" s="18">
        <f t="shared" si="1350"/>
        <v>0</v>
      </c>
      <c r="R829" s="18">
        <f t="shared" si="1275"/>
        <v>43022.6</v>
      </c>
      <c r="S829" s="18">
        <f t="shared" si="1276"/>
        <v>43022.6</v>
      </c>
      <c r="T829" s="18">
        <f t="shared" si="1277"/>
        <v>43022.6</v>
      </c>
      <c r="U829" s="18">
        <f t="shared" ref="U829:AE829" si="1351">U830+U833</f>
        <v>0</v>
      </c>
      <c r="V829" s="18">
        <f t="shared" si="1279"/>
        <v>43022.6</v>
      </c>
      <c r="W829" s="18">
        <f t="shared" si="1280"/>
        <v>43022.6</v>
      </c>
      <c r="X829" s="18">
        <f t="shared" si="1281"/>
        <v>43022.6</v>
      </c>
      <c r="Y829" s="18">
        <f t="shared" ref="Y829:AA829" si="1352">Y830+Y833</f>
        <v>0</v>
      </c>
      <c r="Z829" s="18">
        <f t="shared" si="1352"/>
        <v>0</v>
      </c>
      <c r="AA829" s="18">
        <f t="shared" si="1352"/>
        <v>0</v>
      </c>
      <c r="AB829" s="18">
        <f t="shared" si="1263"/>
        <v>43022.6</v>
      </c>
      <c r="AC829" s="18">
        <f t="shared" si="1264"/>
        <v>43022.6</v>
      </c>
      <c r="AD829" s="18">
        <f t="shared" si="1265"/>
        <v>43022.6</v>
      </c>
      <c r="AE829" s="18">
        <f t="shared" si="1351"/>
        <v>0</v>
      </c>
      <c r="AF829" s="31"/>
      <c r="AG829" s="22"/>
      <c r="AH829" s="2"/>
    </row>
    <row r="830" spans="1:34" ht="47.25" x14ac:dyDescent="0.25">
      <c r="A830" s="36" t="s">
        <v>209</v>
      </c>
      <c r="B830" s="32">
        <v>600</v>
      </c>
      <c r="C830" s="36"/>
      <c r="D830" s="36"/>
      <c r="E830" s="14" t="s">
        <v>581</v>
      </c>
      <c r="F830" s="18">
        <f t="shared" ref="F830:K831" si="1353">F831</f>
        <v>29917</v>
      </c>
      <c r="G830" s="18">
        <f t="shared" si="1353"/>
        <v>29917</v>
      </c>
      <c r="H830" s="18">
        <f t="shared" si="1353"/>
        <v>29917</v>
      </c>
      <c r="I830" s="18">
        <f t="shared" si="1353"/>
        <v>0</v>
      </c>
      <c r="J830" s="18">
        <f t="shared" si="1353"/>
        <v>0</v>
      </c>
      <c r="K830" s="18">
        <f t="shared" si="1353"/>
        <v>0</v>
      </c>
      <c r="L830" s="18">
        <f t="shared" si="1308"/>
        <v>29917</v>
      </c>
      <c r="M830" s="18">
        <f t="shared" si="1309"/>
        <v>29917</v>
      </c>
      <c r="N830" s="18">
        <f t="shared" si="1310"/>
        <v>29917</v>
      </c>
      <c r="O830" s="18">
        <f t="shared" ref="O830:Q831" si="1354">O831</f>
        <v>0</v>
      </c>
      <c r="P830" s="18">
        <f t="shared" si="1354"/>
        <v>0</v>
      </c>
      <c r="Q830" s="18">
        <f t="shared" si="1354"/>
        <v>0</v>
      </c>
      <c r="R830" s="18">
        <f t="shared" si="1275"/>
        <v>29917</v>
      </c>
      <c r="S830" s="18">
        <f t="shared" si="1276"/>
        <v>29917</v>
      </c>
      <c r="T830" s="18">
        <f t="shared" si="1277"/>
        <v>29917</v>
      </c>
      <c r="U830" s="18">
        <f t="shared" ref="U830:AE831" si="1355">U831</f>
        <v>0</v>
      </c>
      <c r="V830" s="18">
        <f t="shared" si="1279"/>
        <v>29917</v>
      </c>
      <c r="W830" s="18">
        <f t="shared" si="1280"/>
        <v>29917</v>
      </c>
      <c r="X830" s="18">
        <f t="shared" si="1281"/>
        <v>29917</v>
      </c>
      <c r="Y830" s="18">
        <f t="shared" si="1355"/>
        <v>0</v>
      </c>
      <c r="Z830" s="18">
        <f t="shared" si="1355"/>
        <v>0</v>
      </c>
      <c r="AA830" s="18">
        <f t="shared" si="1355"/>
        <v>0</v>
      </c>
      <c r="AB830" s="18">
        <f t="shared" si="1263"/>
        <v>29917</v>
      </c>
      <c r="AC830" s="18">
        <f t="shared" si="1264"/>
        <v>29917</v>
      </c>
      <c r="AD830" s="18">
        <f t="shared" si="1265"/>
        <v>29917</v>
      </c>
      <c r="AE830" s="18">
        <f t="shared" si="1355"/>
        <v>0</v>
      </c>
      <c r="AF830" s="31"/>
      <c r="AG830" s="22"/>
      <c r="AH830" s="2"/>
    </row>
    <row r="831" spans="1:34" ht="47.25" x14ac:dyDescent="0.25">
      <c r="A831" s="36" t="s">
        <v>209</v>
      </c>
      <c r="B831" s="32">
        <v>630</v>
      </c>
      <c r="C831" s="36"/>
      <c r="D831" s="36"/>
      <c r="E831" s="14" t="s">
        <v>597</v>
      </c>
      <c r="F831" s="18">
        <f t="shared" si="1353"/>
        <v>29917</v>
      </c>
      <c r="G831" s="18">
        <f t="shared" si="1353"/>
        <v>29917</v>
      </c>
      <c r="H831" s="18">
        <f t="shared" si="1353"/>
        <v>29917</v>
      </c>
      <c r="I831" s="18">
        <f t="shared" si="1353"/>
        <v>0</v>
      </c>
      <c r="J831" s="18">
        <f t="shared" si="1353"/>
        <v>0</v>
      </c>
      <c r="K831" s="18">
        <f t="shared" si="1353"/>
        <v>0</v>
      </c>
      <c r="L831" s="18">
        <f t="shared" si="1308"/>
        <v>29917</v>
      </c>
      <c r="M831" s="18">
        <f t="shared" si="1309"/>
        <v>29917</v>
      </c>
      <c r="N831" s="18">
        <f t="shared" si="1310"/>
        <v>29917</v>
      </c>
      <c r="O831" s="18">
        <f t="shared" si="1354"/>
        <v>0</v>
      </c>
      <c r="P831" s="18">
        <f t="shared" si="1354"/>
        <v>0</v>
      </c>
      <c r="Q831" s="18">
        <f t="shared" si="1354"/>
        <v>0</v>
      </c>
      <c r="R831" s="18">
        <f t="shared" si="1275"/>
        <v>29917</v>
      </c>
      <c r="S831" s="18">
        <f t="shared" si="1276"/>
        <v>29917</v>
      </c>
      <c r="T831" s="18">
        <f t="shared" si="1277"/>
        <v>29917</v>
      </c>
      <c r="U831" s="18">
        <f t="shared" si="1355"/>
        <v>0</v>
      </c>
      <c r="V831" s="18">
        <f t="shared" si="1279"/>
        <v>29917</v>
      </c>
      <c r="W831" s="18">
        <f t="shared" si="1280"/>
        <v>29917</v>
      </c>
      <c r="X831" s="18">
        <f t="shared" si="1281"/>
        <v>29917</v>
      </c>
      <c r="Y831" s="18">
        <f t="shared" si="1355"/>
        <v>0</v>
      </c>
      <c r="Z831" s="18">
        <f t="shared" si="1355"/>
        <v>0</v>
      </c>
      <c r="AA831" s="18">
        <f t="shared" si="1355"/>
        <v>0</v>
      </c>
      <c r="AB831" s="18">
        <f t="shared" si="1263"/>
        <v>29917</v>
      </c>
      <c r="AC831" s="18">
        <f t="shared" si="1264"/>
        <v>29917</v>
      </c>
      <c r="AD831" s="18">
        <f t="shared" si="1265"/>
        <v>29917</v>
      </c>
      <c r="AE831" s="18">
        <f t="shared" si="1355"/>
        <v>0</v>
      </c>
      <c r="AF831" s="31"/>
      <c r="AG831" s="22"/>
      <c r="AH831" s="2"/>
    </row>
    <row r="832" spans="1:34" x14ac:dyDescent="0.25">
      <c r="A832" s="36" t="s">
        <v>209</v>
      </c>
      <c r="B832" s="32">
        <v>630</v>
      </c>
      <c r="C832" s="36" t="s">
        <v>28</v>
      </c>
      <c r="D832" s="36" t="s">
        <v>5</v>
      </c>
      <c r="E832" s="14" t="s">
        <v>557</v>
      </c>
      <c r="F832" s="18">
        <v>29917</v>
      </c>
      <c r="G832" s="18">
        <v>29917</v>
      </c>
      <c r="H832" s="18">
        <v>29917</v>
      </c>
      <c r="I832" s="18"/>
      <c r="J832" s="18"/>
      <c r="K832" s="18"/>
      <c r="L832" s="18">
        <f t="shared" si="1308"/>
        <v>29917</v>
      </c>
      <c r="M832" s="18">
        <f t="shared" si="1309"/>
        <v>29917</v>
      </c>
      <c r="N832" s="18">
        <f t="shared" si="1310"/>
        <v>29917</v>
      </c>
      <c r="O832" s="18"/>
      <c r="P832" s="18"/>
      <c r="Q832" s="18"/>
      <c r="R832" s="18">
        <f t="shared" si="1275"/>
        <v>29917</v>
      </c>
      <c r="S832" s="18">
        <f t="shared" si="1276"/>
        <v>29917</v>
      </c>
      <c r="T832" s="18">
        <f t="shared" si="1277"/>
        <v>29917</v>
      </c>
      <c r="U832" s="18"/>
      <c r="V832" s="18">
        <f t="shared" si="1279"/>
        <v>29917</v>
      </c>
      <c r="W832" s="18">
        <f t="shared" si="1280"/>
        <v>29917</v>
      </c>
      <c r="X832" s="18">
        <f t="shared" si="1281"/>
        <v>29917</v>
      </c>
      <c r="Y832" s="18"/>
      <c r="Z832" s="18"/>
      <c r="AA832" s="18"/>
      <c r="AB832" s="18">
        <f t="shared" si="1263"/>
        <v>29917</v>
      </c>
      <c r="AC832" s="18">
        <f t="shared" si="1264"/>
        <v>29917</v>
      </c>
      <c r="AD832" s="18">
        <f t="shared" si="1265"/>
        <v>29917</v>
      </c>
      <c r="AE832" s="18"/>
      <c r="AF832" s="31"/>
      <c r="AG832" s="22"/>
      <c r="AH832" s="2"/>
    </row>
    <row r="833" spans="1:34" x14ac:dyDescent="0.25">
      <c r="A833" s="36" t="s">
        <v>209</v>
      </c>
      <c r="B833" s="32">
        <v>800</v>
      </c>
      <c r="C833" s="36"/>
      <c r="D833" s="36"/>
      <c r="E833" s="14" t="s">
        <v>583</v>
      </c>
      <c r="F833" s="18">
        <f t="shared" ref="F833:K834" si="1356">F834</f>
        <v>13105.6</v>
      </c>
      <c r="G833" s="18">
        <f t="shared" si="1356"/>
        <v>13105.6</v>
      </c>
      <c r="H833" s="18">
        <f t="shared" si="1356"/>
        <v>13105.6</v>
      </c>
      <c r="I833" s="18">
        <f t="shared" si="1356"/>
        <v>0</v>
      </c>
      <c r="J833" s="18">
        <f t="shared" si="1356"/>
        <v>0</v>
      </c>
      <c r="K833" s="18">
        <f t="shared" si="1356"/>
        <v>0</v>
      </c>
      <c r="L833" s="18">
        <f t="shared" si="1308"/>
        <v>13105.6</v>
      </c>
      <c r="M833" s="18">
        <f t="shared" si="1309"/>
        <v>13105.6</v>
      </c>
      <c r="N833" s="18">
        <f t="shared" si="1310"/>
        <v>13105.6</v>
      </c>
      <c r="O833" s="18">
        <f t="shared" ref="O833:Q834" si="1357">O834</f>
        <v>0</v>
      </c>
      <c r="P833" s="18">
        <f t="shared" si="1357"/>
        <v>0</v>
      </c>
      <c r="Q833" s="18">
        <f t="shared" si="1357"/>
        <v>0</v>
      </c>
      <c r="R833" s="18">
        <f t="shared" si="1275"/>
        <v>13105.6</v>
      </c>
      <c r="S833" s="18">
        <f t="shared" si="1276"/>
        <v>13105.6</v>
      </c>
      <c r="T833" s="18">
        <f t="shared" si="1277"/>
        <v>13105.6</v>
      </c>
      <c r="U833" s="18">
        <f t="shared" ref="U833:AE834" si="1358">U834</f>
        <v>0</v>
      </c>
      <c r="V833" s="18">
        <f t="shared" si="1279"/>
        <v>13105.6</v>
      </c>
      <c r="W833" s="18">
        <f t="shared" si="1280"/>
        <v>13105.6</v>
      </c>
      <c r="X833" s="18">
        <f t="shared" si="1281"/>
        <v>13105.6</v>
      </c>
      <c r="Y833" s="18">
        <f t="shared" si="1358"/>
        <v>0</v>
      </c>
      <c r="Z833" s="18">
        <f t="shared" si="1358"/>
        <v>0</v>
      </c>
      <c r="AA833" s="18">
        <f t="shared" si="1358"/>
        <v>0</v>
      </c>
      <c r="AB833" s="18">
        <f t="shared" si="1263"/>
        <v>13105.6</v>
      </c>
      <c r="AC833" s="18">
        <f t="shared" si="1264"/>
        <v>13105.6</v>
      </c>
      <c r="AD833" s="18">
        <f t="shared" si="1265"/>
        <v>13105.6</v>
      </c>
      <c r="AE833" s="18">
        <f t="shared" si="1358"/>
        <v>0</v>
      </c>
      <c r="AF833" s="31"/>
      <c r="AG833" s="22"/>
      <c r="AH833" s="2"/>
    </row>
    <row r="834" spans="1:34" ht="78.75" x14ac:dyDescent="0.25">
      <c r="A834" s="36" t="s">
        <v>209</v>
      </c>
      <c r="B834" s="32">
        <v>810</v>
      </c>
      <c r="C834" s="36"/>
      <c r="D834" s="36"/>
      <c r="E834" s="14" t="s">
        <v>599</v>
      </c>
      <c r="F834" s="18">
        <f t="shared" si="1356"/>
        <v>13105.6</v>
      </c>
      <c r="G834" s="18">
        <f t="shared" si="1356"/>
        <v>13105.6</v>
      </c>
      <c r="H834" s="18">
        <f t="shared" si="1356"/>
        <v>13105.6</v>
      </c>
      <c r="I834" s="18">
        <f t="shared" si="1356"/>
        <v>0</v>
      </c>
      <c r="J834" s="18">
        <f t="shared" si="1356"/>
        <v>0</v>
      </c>
      <c r="K834" s="18">
        <f t="shared" si="1356"/>
        <v>0</v>
      </c>
      <c r="L834" s="18">
        <f t="shared" si="1308"/>
        <v>13105.6</v>
      </c>
      <c r="M834" s="18">
        <f t="shared" si="1309"/>
        <v>13105.6</v>
      </c>
      <c r="N834" s="18">
        <f t="shared" si="1310"/>
        <v>13105.6</v>
      </c>
      <c r="O834" s="18">
        <f t="shared" si="1357"/>
        <v>0</v>
      </c>
      <c r="P834" s="18">
        <f t="shared" si="1357"/>
        <v>0</v>
      </c>
      <c r="Q834" s="18">
        <f t="shared" si="1357"/>
        <v>0</v>
      </c>
      <c r="R834" s="18">
        <f t="shared" si="1275"/>
        <v>13105.6</v>
      </c>
      <c r="S834" s="18">
        <f t="shared" si="1276"/>
        <v>13105.6</v>
      </c>
      <c r="T834" s="18">
        <f t="shared" si="1277"/>
        <v>13105.6</v>
      </c>
      <c r="U834" s="18">
        <f t="shared" si="1358"/>
        <v>0</v>
      </c>
      <c r="V834" s="18">
        <f t="shared" si="1279"/>
        <v>13105.6</v>
      </c>
      <c r="W834" s="18">
        <f t="shared" si="1280"/>
        <v>13105.6</v>
      </c>
      <c r="X834" s="18">
        <f t="shared" si="1281"/>
        <v>13105.6</v>
      </c>
      <c r="Y834" s="18">
        <f t="shared" si="1358"/>
        <v>0</v>
      </c>
      <c r="Z834" s="18">
        <f t="shared" si="1358"/>
        <v>0</v>
      </c>
      <c r="AA834" s="18">
        <f t="shared" si="1358"/>
        <v>0</v>
      </c>
      <c r="AB834" s="18">
        <f t="shared" si="1263"/>
        <v>13105.6</v>
      </c>
      <c r="AC834" s="18">
        <f t="shared" si="1264"/>
        <v>13105.6</v>
      </c>
      <c r="AD834" s="18">
        <f t="shared" si="1265"/>
        <v>13105.6</v>
      </c>
      <c r="AE834" s="18">
        <f t="shared" si="1358"/>
        <v>0</v>
      </c>
      <c r="AF834" s="31"/>
      <c r="AG834" s="22"/>
      <c r="AH834" s="2"/>
    </row>
    <row r="835" spans="1:34" x14ac:dyDescent="0.25">
      <c r="A835" s="36" t="s">
        <v>209</v>
      </c>
      <c r="B835" s="32">
        <v>810</v>
      </c>
      <c r="C835" s="36" t="s">
        <v>28</v>
      </c>
      <c r="D835" s="36" t="s">
        <v>5</v>
      </c>
      <c r="E835" s="14" t="s">
        <v>557</v>
      </c>
      <c r="F835" s="18">
        <v>13105.6</v>
      </c>
      <c r="G835" s="18">
        <v>13105.6</v>
      </c>
      <c r="H835" s="18">
        <v>13105.6</v>
      </c>
      <c r="I835" s="18"/>
      <c r="J835" s="18"/>
      <c r="K835" s="18"/>
      <c r="L835" s="18">
        <f t="shared" si="1308"/>
        <v>13105.6</v>
      </c>
      <c r="M835" s="18">
        <f t="shared" si="1309"/>
        <v>13105.6</v>
      </c>
      <c r="N835" s="18">
        <f t="shared" si="1310"/>
        <v>13105.6</v>
      </c>
      <c r="O835" s="18"/>
      <c r="P835" s="18"/>
      <c r="Q835" s="18"/>
      <c r="R835" s="18">
        <f t="shared" si="1275"/>
        <v>13105.6</v>
      </c>
      <c r="S835" s="18">
        <f t="shared" si="1276"/>
        <v>13105.6</v>
      </c>
      <c r="T835" s="18">
        <f t="shared" si="1277"/>
        <v>13105.6</v>
      </c>
      <c r="U835" s="18"/>
      <c r="V835" s="18">
        <f t="shared" si="1279"/>
        <v>13105.6</v>
      </c>
      <c r="W835" s="18">
        <f t="shared" si="1280"/>
        <v>13105.6</v>
      </c>
      <c r="X835" s="18">
        <f t="shared" si="1281"/>
        <v>13105.6</v>
      </c>
      <c r="Y835" s="18"/>
      <c r="Z835" s="18"/>
      <c r="AA835" s="18"/>
      <c r="AB835" s="18">
        <f t="shared" si="1263"/>
        <v>13105.6</v>
      </c>
      <c r="AC835" s="18">
        <f t="shared" si="1264"/>
        <v>13105.6</v>
      </c>
      <c r="AD835" s="18">
        <f t="shared" si="1265"/>
        <v>13105.6</v>
      </c>
      <c r="AE835" s="18"/>
      <c r="AF835" s="31"/>
      <c r="AG835" s="22"/>
      <c r="AH835" s="2"/>
    </row>
    <row r="836" spans="1:34" ht="47.25" x14ac:dyDescent="0.25">
      <c r="A836" s="36" t="s">
        <v>210</v>
      </c>
      <c r="B836" s="32"/>
      <c r="C836" s="36"/>
      <c r="D836" s="36"/>
      <c r="E836" s="14" t="s">
        <v>704</v>
      </c>
      <c r="F836" s="18">
        <f t="shared" ref="F836:K838" si="1359">F837</f>
        <v>3432.5</v>
      </c>
      <c r="G836" s="18">
        <f t="shared" si="1359"/>
        <v>3432.5</v>
      </c>
      <c r="H836" s="18">
        <f t="shared" si="1359"/>
        <v>3432.5</v>
      </c>
      <c r="I836" s="18">
        <f t="shared" si="1359"/>
        <v>0</v>
      </c>
      <c r="J836" s="18">
        <f t="shared" si="1359"/>
        <v>0</v>
      </c>
      <c r="K836" s="18">
        <f t="shared" si="1359"/>
        <v>0</v>
      </c>
      <c r="L836" s="18">
        <f t="shared" si="1308"/>
        <v>3432.5</v>
      </c>
      <c r="M836" s="18">
        <f t="shared" si="1309"/>
        <v>3432.5</v>
      </c>
      <c r="N836" s="18">
        <f t="shared" si="1310"/>
        <v>3432.5</v>
      </c>
      <c r="O836" s="18">
        <f t="shared" ref="O836:Q838" si="1360">O837</f>
        <v>0</v>
      </c>
      <c r="P836" s="18">
        <f t="shared" si="1360"/>
        <v>0</v>
      </c>
      <c r="Q836" s="18">
        <f t="shared" si="1360"/>
        <v>0</v>
      </c>
      <c r="R836" s="18">
        <f t="shared" si="1275"/>
        <v>3432.5</v>
      </c>
      <c r="S836" s="18">
        <f t="shared" si="1276"/>
        <v>3432.5</v>
      </c>
      <c r="T836" s="18">
        <f t="shared" si="1277"/>
        <v>3432.5</v>
      </c>
      <c r="U836" s="18">
        <f t="shared" ref="U836:AE838" si="1361">U837</f>
        <v>0</v>
      </c>
      <c r="V836" s="18">
        <f t="shared" si="1279"/>
        <v>3432.5</v>
      </c>
      <c r="W836" s="18">
        <f t="shared" si="1280"/>
        <v>3432.5</v>
      </c>
      <c r="X836" s="18">
        <f t="shared" si="1281"/>
        <v>3432.5</v>
      </c>
      <c r="Y836" s="18">
        <f t="shared" si="1361"/>
        <v>0</v>
      </c>
      <c r="Z836" s="18">
        <f t="shared" si="1361"/>
        <v>0</v>
      </c>
      <c r="AA836" s="18">
        <f t="shared" si="1361"/>
        <v>0</v>
      </c>
      <c r="AB836" s="18">
        <f t="shared" si="1263"/>
        <v>3432.5</v>
      </c>
      <c r="AC836" s="18">
        <f t="shared" si="1264"/>
        <v>3432.5</v>
      </c>
      <c r="AD836" s="18">
        <f t="shared" si="1265"/>
        <v>3432.5</v>
      </c>
      <c r="AE836" s="18">
        <f t="shared" si="1361"/>
        <v>0</v>
      </c>
      <c r="AF836" s="31"/>
      <c r="AG836" s="22"/>
      <c r="AH836" s="2"/>
    </row>
    <row r="837" spans="1:34" ht="47.25" x14ac:dyDescent="0.25">
      <c r="A837" s="36" t="s">
        <v>210</v>
      </c>
      <c r="B837" s="32">
        <v>600</v>
      </c>
      <c r="C837" s="36"/>
      <c r="D837" s="36"/>
      <c r="E837" s="14" t="s">
        <v>581</v>
      </c>
      <c r="F837" s="18">
        <f t="shared" si="1359"/>
        <v>3432.5</v>
      </c>
      <c r="G837" s="18">
        <f t="shared" si="1359"/>
        <v>3432.5</v>
      </c>
      <c r="H837" s="18">
        <f t="shared" si="1359"/>
        <v>3432.5</v>
      </c>
      <c r="I837" s="18">
        <f t="shared" si="1359"/>
        <v>0</v>
      </c>
      <c r="J837" s="18">
        <f t="shared" si="1359"/>
        <v>0</v>
      </c>
      <c r="K837" s="18">
        <f t="shared" si="1359"/>
        <v>0</v>
      </c>
      <c r="L837" s="18">
        <f t="shared" si="1308"/>
        <v>3432.5</v>
      </c>
      <c r="M837" s="18">
        <f t="shared" si="1309"/>
        <v>3432.5</v>
      </c>
      <c r="N837" s="18">
        <f t="shared" si="1310"/>
        <v>3432.5</v>
      </c>
      <c r="O837" s="18">
        <f t="shared" si="1360"/>
        <v>0</v>
      </c>
      <c r="P837" s="18">
        <f t="shared" si="1360"/>
        <v>0</v>
      </c>
      <c r="Q837" s="18">
        <f t="shared" si="1360"/>
        <v>0</v>
      </c>
      <c r="R837" s="18">
        <f t="shared" si="1275"/>
        <v>3432.5</v>
      </c>
      <c r="S837" s="18">
        <f t="shared" si="1276"/>
        <v>3432.5</v>
      </c>
      <c r="T837" s="18">
        <f t="shared" si="1277"/>
        <v>3432.5</v>
      </c>
      <c r="U837" s="18">
        <f t="shared" si="1361"/>
        <v>0</v>
      </c>
      <c r="V837" s="18">
        <f t="shared" si="1279"/>
        <v>3432.5</v>
      </c>
      <c r="W837" s="18">
        <f t="shared" si="1280"/>
        <v>3432.5</v>
      </c>
      <c r="X837" s="18">
        <f t="shared" si="1281"/>
        <v>3432.5</v>
      </c>
      <c r="Y837" s="18">
        <f t="shared" si="1361"/>
        <v>0</v>
      </c>
      <c r="Z837" s="18">
        <f t="shared" si="1361"/>
        <v>0</v>
      </c>
      <c r="AA837" s="18">
        <f t="shared" si="1361"/>
        <v>0</v>
      </c>
      <c r="AB837" s="18">
        <f t="shared" si="1263"/>
        <v>3432.5</v>
      </c>
      <c r="AC837" s="18">
        <f t="shared" si="1264"/>
        <v>3432.5</v>
      </c>
      <c r="AD837" s="18">
        <f t="shared" si="1265"/>
        <v>3432.5</v>
      </c>
      <c r="AE837" s="18">
        <f t="shared" si="1361"/>
        <v>0</v>
      </c>
      <c r="AF837" s="31"/>
      <c r="AG837" s="22"/>
      <c r="AH837" s="2"/>
    </row>
    <row r="838" spans="1:34" ht="47.25" x14ac:dyDescent="0.25">
      <c r="A838" s="36" t="s">
        <v>210</v>
      </c>
      <c r="B838" s="32">
        <v>630</v>
      </c>
      <c r="C838" s="36"/>
      <c r="D838" s="36"/>
      <c r="E838" s="14" t="s">
        <v>597</v>
      </c>
      <c r="F838" s="18">
        <f t="shared" si="1359"/>
        <v>3432.5</v>
      </c>
      <c r="G838" s="18">
        <f t="shared" si="1359"/>
        <v>3432.5</v>
      </c>
      <c r="H838" s="18">
        <f t="shared" si="1359"/>
        <v>3432.5</v>
      </c>
      <c r="I838" s="18">
        <f t="shared" si="1359"/>
        <v>0</v>
      </c>
      <c r="J838" s="18">
        <f t="shared" si="1359"/>
        <v>0</v>
      </c>
      <c r="K838" s="18">
        <f t="shared" si="1359"/>
        <v>0</v>
      </c>
      <c r="L838" s="18">
        <f t="shared" si="1308"/>
        <v>3432.5</v>
      </c>
      <c r="M838" s="18">
        <f t="shared" si="1309"/>
        <v>3432.5</v>
      </c>
      <c r="N838" s="18">
        <f t="shared" si="1310"/>
        <v>3432.5</v>
      </c>
      <c r="O838" s="18">
        <f t="shared" si="1360"/>
        <v>0</v>
      </c>
      <c r="P838" s="18">
        <f t="shared" si="1360"/>
        <v>0</v>
      </c>
      <c r="Q838" s="18">
        <f t="shared" si="1360"/>
        <v>0</v>
      </c>
      <c r="R838" s="18">
        <f t="shared" si="1275"/>
        <v>3432.5</v>
      </c>
      <c r="S838" s="18">
        <f t="shared" si="1276"/>
        <v>3432.5</v>
      </c>
      <c r="T838" s="18">
        <f t="shared" si="1277"/>
        <v>3432.5</v>
      </c>
      <c r="U838" s="18">
        <f t="shared" si="1361"/>
        <v>0</v>
      </c>
      <c r="V838" s="18">
        <f t="shared" si="1279"/>
        <v>3432.5</v>
      </c>
      <c r="W838" s="18">
        <f t="shared" si="1280"/>
        <v>3432.5</v>
      </c>
      <c r="X838" s="18">
        <f t="shared" si="1281"/>
        <v>3432.5</v>
      </c>
      <c r="Y838" s="18">
        <f t="shared" si="1361"/>
        <v>0</v>
      </c>
      <c r="Z838" s="18">
        <f t="shared" si="1361"/>
        <v>0</v>
      </c>
      <c r="AA838" s="18">
        <f t="shared" si="1361"/>
        <v>0</v>
      </c>
      <c r="AB838" s="18">
        <f t="shared" si="1263"/>
        <v>3432.5</v>
      </c>
      <c r="AC838" s="18">
        <f t="shared" si="1264"/>
        <v>3432.5</v>
      </c>
      <c r="AD838" s="18">
        <f t="shared" si="1265"/>
        <v>3432.5</v>
      </c>
      <c r="AE838" s="18">
        <f t="shared" si="1361"/>
        <v>0</v>
      </c>
      <c r="AF838" s="31"/>
      <c r="AG838" s="22"/>
      <c r="AH838" s="2"/>
    </row>
    <row r="839" spans="1:34" x14ac:dyDescent="0.25">
      <c r="A839" s="36" t="s">
        <v>210</v>
      </c>
      <c r="B839" s="32">
        <v>630</v>
      </c>
      <c r="C839" s="36" t="s">
        <v>28</v>
      </c>
      <c r="D839" s="36" t="s">
        <v>112</v>
      </c>
      <c r="E839" s="14" t="s">
        <v>558</v>
      </c>
      <c r="F839" s="18">
        <v>3432.5</v>
      </c>
      <c r="G839" s="18">
        <v>3432.5</v>
      </c>
      <c r="H839" s="18">
        <v>3432.5</v>
      </c>
      <c r="I839" s="18"/>
      <c r="J839" s="18"/>
      <c r="K839" s="18"/>
      <c r="L839" s="18">
        <f t="shared" si="1308"/>
        <v>3432.5</v>
      </c>
      <c r="M839" s="18">
        <f t="shared" si="1309"/>
        <v>3432.5</v>
      </c>
      <c r="N839" s="18">
        <f t="shared" si="1310"/>
        <v>3432.5</v>
      </c>
      <c r="O839" s="18"/>
      <c r="P839" s="18"/>
      <c r="Q839" s="18"/>
      <c r="R839" s="18">
        <f t="shared" si="1275"/>
        <v>3432.5</v>
      </c>
      <c r="S839" s="18">
        <f t="shared" si="1276"/>
        <v>3432.5</v>
      </c>
      <c r="T839" s="18">
        <f t="shared" si="1277"/>
        <v>3432.5</v>
      </c>
      <c r="U839" s="18"/>
      <c r="V839" s="18">
        <f t="shared" si="1279"/>
        <v>3432.5</v>
      </c>
      <c r="W839" s="18">
        <f t="shared" si="1280"/>
        <v>3432.5</v>
      </c>
      <c r="X839" s="18">
        <f t="shared" si="1281"/>
        <v>3432.5</v>
      </c>
      <c r="Y839" s="18"/>
      <c r="Z839" s="18"/>
      <c r="AA839" s="18"/>
      <c r="AB839" s="18">
        <f t="shared" si="1263"/>
        <v>3432.5</v>
      </c>
      <c r="AC839" s="18">
        <f t="shared" si="1264"/>
        <v>3432.5</v>
      </c>
      <c r="AD839" s="18">
        <f t="shared" si="1265"/>
        <v>3432.5</v>
      </c>
      <c r="AE839" s="18"/>
      <c r="AF839" s="31"/>
      <c r="AG839" s="22"/>
      <c r="AH839" s="2"/>
    </row>
    <row r="840" spans="1:34" ht="47.25" x14ac:dyDescent="0.25">
      <c r="A840" s="36" t="s">
        <v>211</v>
      </c>
      <c r="B840" s="32"/>
      <c r="C840" s="36"/>
      <c r="D840" s="36"/>
      <c r="E840" s="14" t="s">
        <v>840</v>
      </c>
      <c r="F840" s="18">
        <f t="shared" ref="F840:K842" si="1362">F841</f>
        <v>866</v>
      </c>
      <c r="G840" s="18">
        <f t="shared" si="1362"/>
        <v>866</v>
      </c>
      <c r="H840" s="18">
        <f t="shared" si="1362"/>
        <v>866</v>
      </c>
      <c r="I840" s="18">
        <f t="shared" si="1362"/>
        <v>0</v>
      </c>
      <c r="J840" s="18">
        <f t="shared" si="1362"/>
        <v>0</v>
      </c>
      <c r="K840" s="18">
        <f t="shared" si="1362"/>
        <v>0</v>
      </c>
      <c r="L840" s="18">
        <f t="shared" si="1308"/>
        <v>866</v>
      </c>
      <c r="M840" s="18">
        <f t="shared" si="1309"/>
        <v>866</v>
      </c>
      <c r="N840" s="18">
        <f t="shared" si="1310"/>
        <v>866</v>
      </c>
      <c r="O840" s="18">
        <f t="shared" ref="O840:Q842" si="1363">O841</f>
        <v>0</v>
      </c>
      <c r="P840" s="18">
        <f t="shared" si="1363"/>
        <v>0</v>
      </c>
      <c r="Q840" s="18">
        <f t="shared" si="1363"/>
        <v>0</v>
      </c>
      <c r="R840" s="18">
        <f t="shared" si="1275"/>
        <v>866</v>
      </c>
      <c r="S840" s="18">
        <f t="shared" si="1276"/>
        <v>866</v>
      </c>
      <c r="T840" s="18">
        <f t="shared" si="1277"/>
        <v>866</v>
      </c>
      <c r="U840" s="18">
        <f t="shared" ref="U840:AE842" si="1364">U841</f>
        <v>0</v>
      </c>
      <c r="V840" s="18">
        <f t="shared" si="1279"/>
        <v>866</v>
      </c>
      <c r="W840" s="18">
        <f t="shared" si="1280"/>
        <v>866</v>
      </c>
      <c r="X840" s="18">
        <f t="shared" si="1281"/>
        <v>866</v>
      </c>
      <c r="Y840" s="18">
        <f t="shared" si="1364"/>
        <v>0</v>
      </c>
      <c r="Z840" s="18">
        <f t="shared" si="1364"/>
        <v>0</v>
      </c>
      <c r="AA840" s="18">
        <f t="shared" si="1364"/>
        <v>0</v>
      </c>
      <c r="AB840" s="18">
        <f t="shared" si="1263"/>
        <v>866</v>
      </c>
      <c r="AC840" s="18">
        <f t="shared" si="1264"/>
        <v>866</v>
      </c>
      <c r="AD840" s="18">
        <f t="shared" si="1265"/>
        <v>866</v>
      </c>
      <c r="AE840" s="18">
        <f t="shared" si="1364"/>
        <v>0</v>
      </c>
      <c r="AF840" s="31"/>
      <c r="AG840" s="22"/>
      <c r="AH840" s="2"/>
    </row>
    <row r="841" spans="1:34" ht="47.25" x14ac:dyDescent="0.25">
      <c r="A841" s="36" t="s">
        <v>211</v>
      </c>
      <c r="B841" s="32">
        <v>600</v>
      </c>
      <c r="C841" s="36"/>
      <c r="D841" s="36"/>
      <c r="E841" s="14" t="s">
        <v>581</v>
      </c>
      <c r="F841" s="18">
        <f t="shared" si="1362"/>
        <v>866</v>
      </c>
      <c r="G841" s="18">
        <f t="shared" si="1362"/>
        <v>866</v>
      </c>
      <c r="H841" s="18">
        <f t="shared" si="1362"/>
        <v>866</v>
      </c>
      <c r="I841" s="18">
        <f t="shared" si="1362"/>
        <v>0</v>
      </c>
      <c r="J841" s="18">
        <f t="shared" si="1362"/>
        <v>0</v>
      </c>
      <c r="K841" s="18">
        <f t="shared" si="1362"/>
        <v>0</v>
      </c>
      <c r="L841" s="18">
        <f t="shared" si="1308"/>
        <v>866</v>
      </c>
      <c r="M841" s="18">
        <f t="shared" si="1309"/>
        <v>866</v>
      </c>
      <c r="N841" s="18">
        <f t="shared" si="1310"/>
        <v>866</v>
      </c>
      <c r="O841" s="18">
        <f t="shared" si="1363"/>
        <v>0</v>
      </c>
      <c r="P841" s="18">
        <f t="shared" si="1363"/>
        <v>0</v>
      </c>
      <c r="Q841" s="18">
        <f t="shared" si="1363"/>
        <v>0</v>
      </c>
      <c r="R841" s="18">
        <f t="shared" si="1275"/>
        <v>866</v>
      </c>
      <c r="S841" s="18">
        <f t="shared" si="1276"/>
        <v>866</v>
      </c>
      <c r="T841" s="18">
        <f t="shared" si="1277"/>
        <v>866</v>
      </c>
      <c r="U841" s="18">
        <f t="shared" si="1364"/>
        <v>0</v>
      </c>
      <c r="V841" s="18">
        <f t="shared" si="1279"/>
        <v>866</v>
      </c>
      <c r="W841" s="18">
        <f t="shared" si="1280"/>
        <v>866</v>
      </c>
      <c r="X841" s="18">
        <f t="shared" si="1281"/>
        <v>866</v>
      </c>
      <c r="Y841" s="18">
        <f t="shared" si="1364"/>
        <v>0</v>
      </c>
      <c r="Z841" s="18">
        <f t="shared" si="1364"/>
        <v>0</v>
      </c>
      <c r="AA841" s="18">
        <f t="shared" si="1364"/>
        <v>0</v>
      </c>
      <c r="AB841" s="18">
        <f t="shared" si="1263"/>
        <v>866</v>
      </c>
      <c r="AC841" s="18">
        <f t="shared" si="1264"/>
        <v>866</v>
      </c>
      <c r="AD841" s="18">
        <f t="shared" si="1265"/>
        <v>866</v>
      </c>
      <c r="AE841" s="18">
        <f t="shared" si="1364"/>
        <v>0</v>
      </c>
      <c r="AF841" s="31"/>
      <c r="AG841" s="22"/>
      <c r="AH841" s="2"/>
    </row>
    <row r="842" spans="1:34" ht="47.25" x14ac:dyDescent="0.25">
      <c r="A842" s="36" t="s">
        <v>211</v>
      </c>
      <c r="B842" s="32">
        <v>630</v>
      </c>
      <c r="C842" s="36"/>
      <c r="D842" s="36"/>
      <c r="E842" s="14" t="s">
        <v>597</v>
      </c>
      <c r="F842" s="18">
        <f t="shared" si="1362"/>
        <v>866</v>
      </c>
      <c r="G842" s="18">
        <f t="shared" si="1362"/>
        <v>866</v>
      </c>
      <c r="H842" s="18">
        <f t="shared" si="1362"/>
        <v>866</v>
      </c>
      <c r="I842" s="18">
        <f t="shared" si="1362"/>
        <v>0</v>
      </c>
      <c r="J842" s="18">
        <f t="shared" si="1362"/>
        <v>0</v>
      </c>
      <c r="K842" s="18">
        <f t="shared" si="1362"/>
        <v>0</v>
      </c>
      <c r="L842" s="18">
        <f t="shared" si="1308"/>
        <v>866</v>
      </c>
      <c r="M842" s="18">
        <f t="shared" si="1309"/>
        <v>866</v>
      </c>
      <c r="N842" s="18">
        <f t="shared" si="1310"/>
        <v>866</v>
      </c>
      <c r="O842" s="18">
        <f t="shared" si="1363"/>
        <v>0</v>
      </c>
      <c r="P842" s="18">
        <f t="shared" si="1363"/>
        <v>0</v>
      </c>
      <c r="Q842" s="18">
        <f t="shared" si="1363"/>
        <v>0</v>
      </c>
      <c r="R842" s="18">
        <f t="shared" si="1275"/>
        <v>866</v>
      </c>
      <c r="S842" s="18">
        <f t="shared" si="1276"/>
        <v>866</v>
      </c>
      <c r="T842" s="18">
        <f t="shared" si="1277"/>
        <v>866</v>
      </c>
      <c r="U842" s="18">
        <f t="shared" si="1364"/>
        <v>0</v>
      </c>
      <c r="V842" s="18">
        <f t="shared" si="1279"/>
        <v>866</v>
      </c>
      <c r="W842" s="18">
        <f t="shared" si="1280"/>
        <v>866</v>
      </c>
      <c r="X842" s="18">
        <f t="shared" si="1281"/>
        <v>866</v>
      </c>
      <c r="Y842" s="18">
        <f t="shared" si="1364"/>
        <v>0</v>
      </c>
      <c r="Z842" s="18">
        <f t="shared" si="1364"/>
        <v>0</v>
      </c>
      <c r="AA842" s="18">
        <f t="shared" si="1364"/>
        <v>0</v>
      </c>
      <c r="AB842" s="18">
        <f t="shared" si="1263"/>
        <v>866</v>
      </c>
      <c r="AC842" s="18">
        <f t="shared" si="1264"/>
        <v>866</v>
      </c>
      <c r="AD842" s="18">
        <f t="shared" si="1265"/>
        <v>866</v>
      </c>
      <c r="AE842" s="18">
        <f t="shared" si="1364"/>
        <v>0</v>
      </c>
      <c r="AF842" s="31"/>
      <c r="AG842" s="22"/>
      <c r="AH842" s="2"/>
    </row>
    <row r="843" spans="1:34" ht="31.5" x14ac:dyDescent="0.25">
      <c r="A843" s="36" t="s">
        <v>211</v>
      </c>
      <c r="B843" s="32">
        <v>630</v>
      </c>
      <c r="C843" s="36" t="s">
        <v>61</v>
      </c>
      <c r="D843" s="36" t="s">
        <v>142</v>
      </c>
      <c r="E843" s="14" t="s">
        <v>569</v>
      </c>
      <c r="F843" s="18">
        <v>866</v>
      </c>
      <c r="G843" s="18">
        <v>866</v>
      </c>
      <c r="H843" s="18">
        <v>866</v>
      </c>
      <c r="I843" s="18"/>
      <c r="J843" s="18"/>
      <c r="K843" s="18"/>
      <c r="L843" s="18">
        <f t="shared" si="1308"/>
        <v>866</v>
      </c>
      <c r="M843" s="18">
        <f t="shared" si="1309"/>
        <v>866</v>
      </c>
      <c r="N843" s="18">
        <f t="shared" si="1310"/>
        <v>866</v>
      </c>
      <c r="O843" s="18"/>
      <c r="P843" s="18"/>
      <c r="Q843" s="18"/>
      <c r="R843" s="18">
        <f t="shared" si="1275"/>
        <v>866</v>
      </c>
      <c r="S843" s="18">
        <f t="shared" si="1276"/>
        <v>866</v>
      </c>
      <c r="T843" s="18">
        <f t="shared" si="1277"/>
        <v>866</v>
      </c>
      <c r="U843" s="18"/>
      <c r="V843" s="18">
        <f t="shared" si="1279"/>
        <v>866</v>
      </c>
      <c r="W843" s="18">
        <f t="shared" si="1280"/>
        <v>866</v>
      </c>
      <c r="X843" s="18">
        <f t="shared" si="1281"/>
        <v>866</v>
      </c>
      <c r="Y843" s="18"/>
      <c r="Z843" s="18"/>
      <c r="AA843" s="18"/>
      <c r="AB843" s="18">
        <f t="shared" si="1263"/>
        <v>866</v>
      </c>
      <c r="AC843" s="18">
        <f t="shared" si="1264"/>
        <v>866</v>
      </c>
      <c r="AD843" s="18">
        <f t="shared" si="1265"/>
        <v>866</v>
      </c>
      <c r="AE843" s="18"/>
      <c r="AF843" s="31"/>
      <c r="AG843" s="22"/>
      <c r="AH843" s="2"/>
    </row>
    <row r="844" spans="1:34" ht="63" x14ac:dyDescent="0.25">
      <c r="A844" s="36" t="s">
        <v>212</v>
      </c>
      <c r="B844" s="32"/>
      <c r="C844" s="36"/>
      <c r="D844" s="36"/>
      <c r="E844" s="14" t="s">
        <v>705</v>
      </c>
      <c r="F844" s="18">
        <f t="shared" ref="F844:K846" si="1365">F845</f>
        <v>52.4</v>
      </c>
      <c r="G844" s="18">
        <f t="shared" si="1365"/>
        <v>52.4</v>
      </c>
      <c r="H844" s="18">
        <f t="shared" si="1365"/>
        <v>52.4</v>
      </c>
      <c r="I844" s="18">
        <f t="shared" si="1365"/>
        <v>0</v>
      </c>
      <c r="J844" s="18">
        <f t="shared" si="1365"/>
        <v>0</v>
      </c>
      <c r="K844" s="18">
        <f t="shared" si="1365"/>
        <v>0</v>
      </c>
      <c r="L844" s="18">
        <f t="shared" si="1308"/>
        <v>52.4</v>
      </c>
      <c r="M844" s="18">
        <f t="shared" si="1309"/>
        <v>52.4</v>
      </c>
      <c r="N844" s="18">
        <f t="shared" si="1310"/>
        <v>52.4</v>
      </c>
      <c r="O844" s="18">
        <f t="shared" ref="O844:Q846" si="1366">O845</f>
        <v>0</v>
      </c>
      <c r="P844" s="18">
        <f t="shared" si="1366"/>
        <v>0</v>
      </c>
      <c r="Q844" s="18">
        <f t="shared" si="1366"/>
        <v>0</v>
      </c>
      <c r="R844" s="18">
        <f t="shared" si="1275"/>
        <v>52.4</v>
      </c>
      <c r="S844" s="18">
        <f t="shared" si="1276"/>
        <v>52.4</v>
      </c>
      <c r="T844" s="18">
        <f t="shared" si="1277"/>
        <v>52.4</v>
      </c>
      <c r="U844" s="18">
        <f t="shared" ref="U844:AE846" si="1367">U845</f>
        <v>0</v>
      </c>
      <c r="V844" s="18">
        <f t="shared" si="1279"/>
        <v>52.4</v>
      </c>
      <c r="W844" s="18">
        <f t="shared" si="1280"/>
        <v>52.4</v>
      </c>
      <c r="X844" s="18">
        <f t="shared" si="1281"/>
        <v>52.4</v>
      </c>
      <c r="Y844" s="18">
        <f t="shared" si="1367"/>
        <v>0</v>
      </c>
      <c r="Z844" s="18">
        <f t="shared" si="1367"/>
        <v>0</v>
      </c>
      <c r="AA844" s="18">
        <f t="shared" si="1367"/>
        <v>0</v>
      </c>
      <c r="AB844" s="18">
        <f t="shared" si="1263"/>
        <v>52.4</v>
      </c>
      <c r="AC844" s="18">
        <f t="shared" si="1264"/>
        <v>52.4</v>
      </c>
      <c r="AD844" s="18">
        <f t="shared" si="1265"/>
        <v>52.4</v>
      </c>
      <c r="AE844" s="18">
        <f t="shared" si="1367"/>
        <v>0</v>
      </c>
      <c r="AF844" s="31"/>
      <c r="AG844" s="22"/>
      <c r="AH844" s="2"/>
    </row>
    <row r="845" spans="1:34" ht="47.25" x14ac:dyDescent="0.25">
      <c r="A845" s="36" t="s">
        <v>212</v>
      </c>
      <c r="B845" s="32">
        <v>600</v>
      </c>
      <c r="C845" s="36"/>
      <c r="D845" s="36"/>
      <c r="E845" s="14" t="s">
        <v>581</v>
      </c>
      <c r="F845" s="18">
        <f t="shared" si="1365"/>
        <v>52.4</v>
      </c>
      <c r="G845" s="18">
        <f t="shared" si="1365"/>
        <v>52.4</v>
      </c>
      <c r="H845" s="18">
        <f t="shared" si="1365"/>
        <v>52.4</v>
      </c>
      <c r="I845" s="18">
        <f t="shared" si="1365"/>
        <v>0</v>
      </c>
      <c r="J845" s="18">
        <f t="shared" si="1365"/>
        <v>0</v>
      </c>
      <c r="K845" s="18">
        <f t="shared" si="1365"/>
        <v>0</v>
      </c>
      <c r="L845" s="18">
        <f t="shared" si="1308"/>
        <v>52.4</v>
      </c>
      <c r="M845" s="18">
        <f t="shared" si="1309"/>
        <v>52.4</v>
      </c>
      <c r="N845" s="18">
        <f t="shared" si="1310"/>
        <v>52.4</v>
      </c>
      <c r="O845" s="18">
        <f t="shared" si="1366"/>
        <v>0</v>
      </c>
      <c r="P845" s="18">
        <f t="shared" si="1366"/>
        <v>0</v>
      </c>
      <c r="Q845" s="18">
        <f t="shared" si="1366"/>
        <v>0</v>
      </c>
      <c r="R845" s="18">
        <f t="shared" si="1275"/>
        <v>52.4</v>
      </c>
      <c r="S845" s="18">
        <f t="shared" si="1276"/>
        <v>52.4</v>
      </c>
      <c r="T845" s="18">
        <f t="shared" si="1277"/>
        <v>52.4</v>
      </c>
      <c r="U845" s="18">
        <f t="shared" si="1367"/>
        <v>0</v>
      </c>
      <c r="V845" s="18">
        <f t="shared" si="1279"/>
        <v>52.4</v>
      </c>
      <c r="W845" s="18">
        <f t="shared" si="1280"/>
        <v>52.4</v>
      </c>
      <c r="X845" s="18">
        <f t="shared" si="1281"/>
        <v>52.4</v>
      </c>
      <c r="Y845" s="18">
        <f t="shared" si="1367"/>
        <v>0</v>
      </c>
      <c r="Z845" s="18">
        <f t="shared" si="1367"/>
        <v>0</v>
      </c>
      <c r="AA845" s="18">
        <f t="shared" si="1367"/>
        <v>0</v>
      </c>
      <c r="AB845" s="18">
        <f t="shared" si="1263"/>
        <v>52.4</v>
      </c>
      <c r="AC845" s="18">
        <f t="shared" si="1264"/>
        <v>52.4</v>
      </c>
      <c r="AD845" s="18">
        <f t="shared" si="1265"/>
        <v>52.4</v>
      </c>
      <c r="AE845" s="18">
        <f t="shared" si="1367"/>
        <v>0</v>
      </c>
      <c r="AF845" s="31"/>
      <c r="AG845" s="22"/>
      <c r="AH845" s="2"/>
    </row>
    <row r="846" spans="1:34" ht="47.25" x14ac:dyDescent="0.25">
      <c r="A846" s="36" t="s">
        <v>212</v>
      </c>
      <c r="B846" s="32">
        <v>630</v>
      </c>
      <c r="C846" s="36"/>
      <c r="D846" s="36"/>
      <c r="E846" s="14" t="s">
        <v>597</v>
      </c>
      <c r="F846" s="18">
        <f t="shared" si="1365"/>
        <v>52.4</v>
      </c>
      <c r="G846" s="18">
        <f t="shared" si="1365"/>
        <v>52.4</v>
      </c>
      <c r="H846" s="18">
        <f t="shared" si="1365"/>
        <v>52.4</v>
      </c>
      <c r="I846" s="18">
        <f t="shared" si="1365"/>
        <v>0</v>
      </c>
      <c r="J846" s="18">
        <f t="shared" si="1365"/>
        <v>0</v>
      </c>
      <c r="K846" s="18">
        <f t="shared" si="1365"/>
        <v>0</v>
      </c>
      <c r="L846" s="18">
        <f t="shared" si="1308"/>
        <v>52.4</v>
      </c>
      <c r="M846" s="18">
        <f t="shared" si="1309"/>
        <v>52.4</v>
      </c>
      <c r="N846" s="18">
        <f t="shared" si="1310"/>
        <v>52.4</v>
      </c>
      <c r="O846" s="18">
        <f t="shared" si="1366"/>
        <v>0</v>
      </c>
      <c r="P846" s="18">
        <f t="shared" si="1366"/>
        <v>0</v>
      </c>
      <c r="Q846" s="18">
        <f t="shared" si="1366"/>
        <v>0</v>
      </c>
      <c r="R846" s="18">
        <f t="shared" si="1275"/>
        <v>52.4</v>
      </c>
      <c r="S846" s="18">
        <f t="shared" si="1276"/>
        <v>52.4</v>
      </c>
      <c r="T846" s="18">
        <f t="shared" si="1277"/>
        <v>52.4</v>
      </c>
      <c r="U846" s="18">
        <f t="shared" si="1367"/>
        <v>0</v>
      </c>
      <c r="V846" s="18">
        <f t="shared" si="1279"/>
        <v>52.4</v>
      </c>
      <c r="W846" s="18">
        <f t="shared" si="1280"/>
        <v>52.4</v>
      </c>
      <c r="X846" s="18">
        <f t="shared" si="1281"/>
        <v>52.4</v>
      </c>
      <c r="Y846" s="18">
        <f t="shared" si="1367"/>
        <v>0</v>
      </c>
      <c r="Z846" s="18">
        <f t="shared" si="1367"/>
        <v>0</v>
      </c>
      <c r="AA846" s="18">
        <f t="shared" si="1367"/>
        <v>0</v>
      </c>
      <c r="AB846" s="18">
        <f t="shared" si="1263"/>
        <v>52.4</v>
      </c>
      <c r="AC846" s="18">
        <f t="shared" si="1264"/>
        <v>52.4</v>
      </c>
      <c r="AD846" s="18">
        <f t="shared" si="1265"/>
        <v>52.4</v>
      </c>
      <c r="AE846" s="18">
        <f t="shared" si="1367"/>
        <v>0</v>
      </c>
      <c r="AF846" s="31"/>
      <c r="AG846" s="22"/>
      <c r="AH846" s="2"/>
    </row>
    <row r="847" spans="1:34" ht="31.5" x14ac:dyDescent="0.25">
      <c r="A847" s="36" t="s">
        <v>212</v>
      </c>
      <c r="B847" s="32">
        <v>630</v>
      </c>
      <c r="C847" s="36" t="s">
        <v>61</v>
      </c>
      <c r="D847" s="36" t="s">
        <v>142</v>
      </c>
      <c r="E847" s="14" t="s">
        <v>569</v>
      </c>
      <c r="F847" s="18">
        <v>52.4</v>
      </c>
      <c r="G847" s="18">
        <v>52.4</v>
      </c>
      <c r="H847" s="18">
        <v>52.4</v>
      </c>
      <c r="I847" s="18"/>
      <c r="J847" s="18"/>
      <c r="K847" s="18"/>
      <c r="L847" s="18">
        <f t="shared" si="1308"/>
        <v>52.4</v>
      </c>
      <c r="M847" s="18">
        <f t="shared" si="1309"/>
        <v>52.4</v>
      </c>
      <c r="N847" s="18">
        <f t="shared" si="1310"/>
        <v>52.4</v>
      </c>
      <c r="O847" s="18"/>
      <c r="P847" s="18"/>
      <c r="Q847" s="18"/>
      <c r="R847" s="18">
        <f t="shared" si="1275"/>
        <v>52.4</v>
      </c>
      <c r="S847" s="18">
        <f t="shared" si="1276"/>
        <v>52.4</v>
      </c>
      <c r="T847" s="18">
        <f t="shared" si="1277"/>
        <v>52.4</v>
      </c>
      <c r="U847" s="18"/>
      <c r="V847" s="18">
        <f t="shared" si="1279"/>
        <v>52.4</v>
      </c>
      <c r="W847" s="18">
        <f t="shared" si="1280"/>
        <v>52.4</v>
      </c>
      <c r="X847" s="18">
        <f t="shared" si="1281"/>
        <v>52.4</v>
      </c>
      <c r="Y847" s="18"/>
      <c r="Z847" s="18"/>
      <c r="AA847" s="18"/>
      <c r="AB847" s="18">
        <f t="shared" si="1263"/>
        <v>52.4</v>
      </c>
      <c r="AC847" s="18">
        <f t="shared" si="1264"/>
        <v>52.4</v>
      </c>
      <c r="AD847" s="18">
        <f t="shared" si="1265"/>
        <v>52.4</v>
      </c>
      <c r="AE847" s="18"/>
      <c r="AF847" s="31"/>
      <c r="AG847" s="22"/>
      <c r="AH847" s="2"/>
    </row>
    <row r="848" spans="1:34" ht="110.25" x14ac:dyDescent="0.25">
      <c r="A848" s="36" t="s">
        <v>960</v>
      </c>
      <c r="B848" s="32"/>
      <c r="C848" s="36"/>
      <c r="D848" s="36"/>
      <c r="E848" s="14" t="s">
        <v>959</v>
      </c>
      <c r="F848" s="18">
        <f>F849</f>
        <v>328074.80000000005</v>
      </c>
      <c r="G848" s="18">
        <f t="shared" ref="G848:AE848" si="1368">G849</f>
        <v>328074.80000000005</v>
      </c>
      <c r="H848" s="18">
        <f t="shared" si="1368"/>
        <v>328074.80000000005</v>
      </c>
      <c r="I848" s="18">
        <f t="shared" si="1368"/>
        <v>0</v>
      </c>
      <c r="J848" s="18">
        <f t="shared" si="1368"/>
        <v>0</v>
      </c>
      <c r="K848" s="18">
        <f t="shared" si="1368"/>
        <v>0</v>
      </c>
      <c r="L848" s="18">
        <f t="shared" si="1308"/>
        <v>328074.80000000005</v>
      </c>
      <c r="M848" s="18">
        <f t="shared" si="1309"/>
        <v>328074.80000000005</v>
      </c>
      <c r="N848" s="18">
        <f t="shared" si="1310"/>
        <v>328074.80000000005</v>
      </c>
      <c r="O848" s="18">
        <f t="shared" si="1368"/>
        <v>0</v>
      </c>
      <c r="P848" s="18">
        <f t="shared" si="1368"/>
        <v>0</v>
      </c>
      <c r="Q848" s="18">
        <f t="shared" si="1368"/>
        <v>0</v>
      </c>
      <c r="R848" s="18">
        <f t="shared" si="1275"/>
        <v>328074.80000000005</v>
      </c>
      <c r="S848" s="18">
        <f t="shared" si="1276"/>
        <v>328074.80000000005</v>
      </c>
      <c r="T848" s="18">
        <f t="shared" si="1277"/>
        <v>328074.80000000005</v>
      </c>
      <c r="U848" s="18">
        <f t="shared" si="1368"/>
        <v>0</v>
      </c>
      <c r="V848" s="18">
        <f t="shared" si="1279"/>
        <v>328074.80000000005</v>
      </c>
      <c r="W848" s="18">
        <f t="shared" si="1280"/>
        <v>328074.80000000005</v>
      </c>
      <c r="X848" s="18">
        <f t="shared" si="1281"/>
        <v>328074.80000000005</v>
      </c>
      <c r="Y848" s="18">
        <f t="shared" si="1368"/>
        <v>0</v>
      </c>
      <c r="Z848" s="18">
        <f t="shared" si="1368"/>
        <v>0</v>
      </c>
      <c r="AA848" s="18">
        <f t="shared" si="1368"/>
        <v>0</v>
      </c>
      <c r="AB848" s="18">
        <f t="shared" ref="AB848:AB911" si="1369">V848+Y848</f>
        <v>328074.80000000005</v>
      </c>
      <c r="AC848" s="18">
        <f t="shared" ref="AC848:AC911" si="1370">W848+Z848</f>
        <v>328074.80000000005</v>
      </c>
      <c r="AD848" s="18">
        <f t="shared" ref="AD848:AD911" si="1371">X848+AA848</f>
        <v>328074.80000000005</v>
      </c>
      <c r="AE848" s="18">
        <f t="shared" si="1368"/>
        <v>0</v>
      </c>
      <c r="AF848" s="31"/>
      <c r="AG848" s="22"/>
      <c r="AH848" s="2"/>
    </row>
    <row r="849" spans="1:34" ht="47.25" x14ac:dyDescent="0.25">
      <c r="A849" s="36" t="s">
        <v>958</v>
      </c>
      <c r="B849" s="32"/>
      <c r="C849" s="36"/>
      <c r="D849" s="36"/>
      <c r="E849" s="14" t="s">
        <v>694</v>
      </c>
      <c r="F849" s="18">
        <f>F850+F853+F856+F860</f>
        <v>328074.80000000005</v>
      </c>
      <c r="G849" s="18">
        <f t="shared" ref="G849:AE849" si="1372">G850+G853+G856+G860</f>
        <v>328074.80000000005</v>
      </c>
      <c r="H849" s="18">
        <f t="shared" si="1372"/>
        <v>328074.80000000005</v>
      </c>
      <c r="I849" s="18">
        <f t="shared" ref="I849:K849" si="1373">I850+I853+I856+I860</f>
        <v>0</v>
      </c>
      <c r="J849" s="18">
        <f t="shared" si="1373"/>
        <v>0</v>
      </c>
      <c r="K849" s="18">
        <f t="shared" si="1373"/>
        <v>0</v>
      </c>
      <c r="L849" s="18">
        <f t="shared" si="1308"/>
        <v>328074.80000000005</v>
      </c>
      <c r="M849" s="18">
        <f t="shared" si="1309"/>
        <v>328074.80000000005</v>
      </c>
      <c r="N849" s="18">
        <f t="shared" si="1310"/>
        <v>328074.80000000005</v>
      </c>
      <c r="O849" s="18">
        <f t="shared" ref="O849:Q849" si="1374">O850+O853+O856+O860</f>
        <v>0</v>
      </c>
      <c r="P849" s="18">
        <f t="shared" si="1374"/>
        <v>0</v>
      </c>
      <c r="Q849" s="18">
        <f t="shared" si="1374"/>
        <v>0</v>
      </c>
      <c r="R849" s="18">
        <f t="shared" si="1275"/>
        <v>328074.80000000005</v>
      </c>
      <c r="S849" s="18">
        <f t="shared" si="1276"/>
        <v>328074.80000000005</v>
      </c>
      <c r="T849" s="18">
        <f t="shared" si="1277"/>
        <v>328074.80000000005</v>
      </c>
      <c r="U849" s="18">
        <f t="shared" ref="U849" si="1375">U850+U853+U856+U860</f>
        <v>0</v>
      </c>
      <c r="V849" s="18">
        <f t="shared" si="1279"/>
        <v>328074.80000000005</v>
      </c>
      <c r="W849" s="18">
        <f t="shared" si="1280"/>
        <v>328074.80000000005</v>
      </c>
      <c r="X849" s="18">
        <f t="shared" si="1281"/>
        <v>328074.80000000005</v>
      </c>
      <c r="Y849" s="18">
        <f t="shared" ref="Y849:AA849" si="1376">Y850+Y853+Y856+Y860</f>
        <v>0</v>
      </c>
      <c r="Z849" s="18">
        <f t="shared" si="1376"/>
        <v>0</v>
      </c>
      <c r="AA849" s="18">
        <f t="shared" si="1376"/>
        <v>0</v>
      </c>
      <c r="AB849" s="18">
        <f t="shared" si="1369"/>
        <v>328074.80000000005</v>
      </c>
      <c r="AC849" s="18">
        <f t="shared" si="1370"/>
        <v>328074.80000000005</v>
      </c>
      <c r="AD849" s="18">
        <f t="shared" si="1371"/>
        <v>328074.80000000005</v>
      </c>
      <c r="AE849" s="18">
        <f t="shared" si="1372"/>
        <v>0</v>
      </c>
      <c r="AF849" s="31"/>
      <c r="AG849" s="22"/>
      <c r="AH849" s="2"/>
    </row>
    <row r="850" spans="1:34" ht="94.5" x14ac:dyDescent="0.25">
      <c r="A850" s="36" t="s">
        <v>958</v>
      </c>
      <c r="B850" s="32">
        <v>100</v>
      </c>
      <c r="C850" s="36"/>
      <c r="D850" s="36"/>
      <c r="E850" s="14" t="s">
        <v>577</v>
      </c>
      <c r="F850" s="18">
        <f>F851</f>
        <v>455.7</v>
      </c>
      <c r="G850" s="18">
        <f t="shared" ref="G850:AE851" si="1377">G851</f>
        <v>455.7</v>
      </c>
      <c r="H850" s="18">
        <f t="shared" si="1377"/>
        <v>455.7</v>
      </c>
      <c r="I850" s="18">
        <f t="shared" si="1377"/>
        <v>0</v>
      </c>
      <c r="J850" s="18">
        <f t="shared" si="1377"/>
        <v>0</v>
      </c>
      <c r="K850" s="18">
        <f t="shared" si="1377"/>
        <v>0</v>
      </c>
      <c r="L850" s="18">
        <f t="shared" si="1308"/>
        <v>455.7</v>
      </c>
      <c r="M850" s="18">
        <f t="shared" si="1309"/>
        <v>455.7</v>
      </c>
      <c r="N850" s="18">
        <f t="shared" si="1310"/>
        <v>455.7</v>
      </c>
      <c r="O850" s="18">
        <f t="shared" si="1377"/>
        <v>0</v>
      </c>
      <c r="P850" s="18">
        <f t="shared" si="1377"/>
        <v>0</v>
      </c>
      <c r="Q850" s="18">
        <f t="shared" si="1377"/>
        <v>0</v>
      </c>
      <c r="R850" s="18">
        <f t="shared" si="1275"/>
        <v>455.7</v>
      </c>
      <c r="S850" s="18">
        <f t="shared" si="1276"/>
        <v>455.7</v>
      </c>
      <c r="T850" s="18">
        <f t="shared" si="1277"/>
        <v>455.7</v>
      </c>
      <c r="U850" s="18">
        <f t="shared" si="1377"/>
        <v>0</v>
      </c>
      <c r="V850" s="18">
        <f t="shared" si="1279"/>
        <v>455.7</v>
      </c>
      <c r="W850" s="18">
        <f t="shared" si="1280"/>
        <v>455.7</v>
      </c>
      <c r="X850" s="18">
        <f t="shared" si="1281"/>
        <v>455.7</v>
      </c>
      <c r="Y850" s="18">
        <f t="shared" si="1377"/>
        <v>0</v>
      </c>
      <c r="Z850" s="18">
        <f t="shared" si="1377"/>
        <v>0</v>
      </c>
      <c r="AA850" s="18">
        <f t="shared" si="1377"/>
        <v>0</v>
      </c>
      <c r="AB850" s="18">
        <f t="shared" si="1369"/>
        <v>455.7</v>
      </c>
      <c r="AC850" s="18">
        <f t="shared" si="1370"/>
        <v>455.7</v>
      </c>
      <c r="AD850" s="18">
        <f t="shared" si="1371"/>
        <v>455.7</v>
      </c>
      <c r="AE850" s="18">
        <f t="shared" si="1377"/>
        <v>0</v>
      </c>
      <c r="AF850" s="31"/>
      <c r="AG850" s="22"/>
      <c r="AH850" s="2"/>
    </row>
    <row r="851" spans="1:34" ht="31.5" x14ac:dyDescent="0.25">
      <c r="A851" s="36" t="s">
        <v>958</v>
      </c>
      <c r="B851" s="32">
        <v>120</v>
      </c>
      <c r="C851" s="36"/>
      <c r="D851" s="36"/>
      <c r="E851" s="14" t="s">
        <v>585</v>
      </c>
      <c r="F851" s="18">
        <f>F852</f>
        <v>455.7</v>
      </c>
      <c r="G851" s="18">
        <f t="shared" si="1377"/>
        <v>455.7</v>
      </c>
      <c r="H851" s="18">
        <f t="shared" si="1377"/>
        <v>455.7</v>
      </c>
      <c r="I851" s="18">
        <f t="shared" si="1377"/>
        <v>0</v>
      </c>
      <c r="J851" s="18">
        <f t="shared" si="1377"/>
        <v>0</v>
      </c>
      <c r="K851" s="18">
        <f t="shared" si="1377"/>
        <v>0</v>
      </c>
      <c r="L851" s="18">
        <f t="shared" si="1308"/>
        <v>455.7</v>
      </c>
      <c r="M851" s="18">
        <f t="shared" si="1309"/>
        <v>455.7</v>
      </c>
      <c r="N851" s="18">
        <f t="shared" si="1310"/>
        <v>455.7</v>
      </c>
      <c r="O851" s="18">
        <f t="shared" si="1377"/>
        <v>0</v>
      </c>
      <c r="P851" s="18">
        <f t="shared" si="1377"/>
        <v>0</v>
      </c>
      <c r="Q851" s="18">
        <f t="shared" si="1377"/>
        <v>0</v>
      </c>
      <c r="R851" s="18">
        <f t="shared" si="1275"/>
        <v>455.7</v>
      </c>
      <c r="S851" s="18">
        <f t="shared" si="1276"/>
        <v>455.7</v>
      </c>
      <c r="T851" s="18">
        <f t="shared" si="1277"/>
        <v>455.7</v>
      </c>
      <c r="U851" s="18">
        <f t="shared" si="1377"/>
        <v>0</v>
      </c>
      <c r="V851" s="18">
        <f t="shared" si="1279"/>
        <v>455.7</v>
      </c>
      <c r="W851" s="18">
        <f t="shared" si="1280"/>
        <v>455.7</v>
      </c>
      <c r="X851" s="18">
        <f t="shared" si="1281"/>
        <v>455.7</v>
      </c>
      <c r="Y851" s="18">
        <f t="shared" si="1377"/>
        <v>0</v>
      </c>
      <c r="Z851" s="18">
        <f t="shared" si="1377"/>
        <v>0</v>
      </c>
      <c r="AA851" s="18">
        <f t="shared" si="1377"/>
        <v>0</v>
      </c>
      <c r="AB851" s="18">
        <f t="shared" si="1369"/>
        <v>455.7</v>
      </c>
      <c r="AC851" s="18">
        <f t="shared" si="1370"/>
        <v>455.7</v>
      </c>
      <c r="AD851" s="18">
        <f t="shared" si="1371"/>
        <v>455.7</v>
      </c>
      <c r="AE851" s="18">
        <f t="shared" si="1377"/>
        <v>0</v>
      </c>
      <c r="AF851" s="31"/>
      <c r="AG851" s="22"/>
      <c r="AH851" s="2"/>
    </row>
    <row r="852" spans="1:34" x14ac:dyDescent="0.25">
      <c r="A852" s="36" t="s">
        <v>958</v>
      </c>
      <c r="B852" s="32">
        <v>120</v>
      </c>
      <c r="C852" s="36" t="s">
        <v>28</v>
      </c>
      <c r="D852" s="36" t="s">
        <v>30</v>
      </c>
      <c r="E852" s="14" t="s">
        <v>562</v>
      </c>
      <c r="F852" s="18">
        <v>455.7</v>
      </c>
      <c r="G852" s="18">
        <v>455.7</v>
      </c>
      <c r="H852" s="18">
        <v>455.7</v>
      </c>
      <c r="I852" s="18"/>
      <c r="J852" s="18"/>
      <c r="K852" s="18"/>
      <c r="L852" s="18">
        <f t="shared" si="1308"/>
        <v>455.7</v>
      </c>
      <c r="M852" s="18">
        <f t="shared" si="1309"/>
        <v>455.7</v>
      </c>
      <c r="N852" s="18">
        <f t="shared" si="1310"/>
        <v>455.7</v>
      </c>
      <c r="O852" s="18"/>
      <c r="P852" s="18"/>
      <c r="Q852" s="18"/>
      <c r="R852" s="18">
        <f t="shared" si="1275"/>
        <v>455.7</v>
      </c>
      <c r="S852" s="18">
        <f t="shared" si="1276"/>
        <v>455.7</v>
      </c>
      <c r="T852" s="18">
        <f t="shared" si="1277"/>
        <v>455.7</v>
      </c>
      <c r="U852" s="18"/>
      <c r="V852" s="18">
        <f t="shared" si="1279"/>
        <v>455.7</v>
      </c>
      <c r="W852" s="18">
        <f t="shared" si="1280"/>
        <v>455.7</v>
      </c>
      <c r="X852" s="18">
        <f t="shared" si="1281"/>
        <v>455.7</v>
      </c>
      <c r="Y852" s="18"/>
      <c r="Z852" s="18"/>
      <c r="AA852" s="18"/>
      <c r="AB852" s="18">
        <f t="shared" si="1369"/>
        <v>455.7</v>
      </c>
      <c r="AC852" s="18">
        <f t="shared" si="1370"/>
        <v>455.7</v>
      </c>
      <c r="AD852" s="18">
        <f t="shared" si="1371"/>
        <v>455.7</v>
      </c>
      <c r="AE852" s="18"/>
      <c r="AF852" s="31"/>
      <c r="AG852" s="22"/>
      <c r="AH852" s="2"/>
    </row>
    <row r="853" spans="1:34" ht="47.25" x14ac:dyDescent="0.25">
      <c r="A853" s="36" t="s">
        <v>958</v>
      </c>
      <c r="B853" s="32">
        <v>200</v>
      </c>
      <c r="C853" s="36"/>
      <c r="D853" s="36"/>
      <c r="E853" s="14" t="s">
        <v>578</v>
      </c>
      <c r="F853" s="18">
        <f>F854</f>
        <v>300</v>
      </c>
      <c r="G853" s="18">
        <f t="shared" ref="G853:AE854" si="1378">G854</f>
        <v>300</v>
      </c>
      <c r="H853" s="18">
        <f t="shared" si="1378"/>
        <v>300</v>
      </c>
      <c r="I853" s="18">
        <f t="shared" si="1378"/>
        <v>0</v>
      </c>
      <c r="J853" s="18">
        <f t="shared" si="1378"/>
        <v>0</v>
      </c>
      <c r="K853" s="18">
        <f t="shared" si="1378"/>
        <v>0</v>
      </c>
      <c r="L853" s="18">
        <f t="shared" si="1308"/>
        <v>300</v>
      </c>
      <c r="M853" s="18">
        <f t="shared" si="1309"/>
        <v>300</v>
      </c>
      <c r="N853" s="18">
        <f t="shared" si="1310"/>
        <v>300</v>
      </c>
      <c r="O853" s="18">
        <f t="shared" si="1378"/>
        <v>0</v>
      </c>
      <c r="P853" s="18">
        <f t="shared" si="1378"/>
        <v>0</v>
      </c>
      <c r="Q853" s="18">
        <f t="shared" si="1378"/>
        <v>0</v>
      </c>
      <c r="R853" s="18">
        <f t="shared" ref="R853:R916" si="1379">L853+O853</f>
        <v>300</v>
      </c>
      <c r="S853" s="18">
        <f t="shared" ref="S853:S916" si="1380">M853+P853</f>
        <v>300</v>
      </c>
      <c r="T853" s="18">
        <f t="shared" ref="T853:T916" si="1381">N853+Q853</f>
        <v>300</v>
      </c>
      <c r="U853" s="18">
        <f t="shared" si="1378"/>
        <v>0</v>
      </c>
      <c r="V853" s="18">
        <f t="shared" ref="V853:V916" si="1382">R853+U853</f>
        <v>300</v>
      </c>
      <c r="W853" s="18">
        <f t="shared" ref="W853:W916" si="1383">S853</f>
        <v>300</v>
      </c>
      <c r="X853" s="18">
        <f t="shared" ref="X853:X916" si="1384">T853</f>
        <v>300</v>
      </c>
      <c r="Y853" s="18">
        <f t="shared" si="1378"/>
        <v>0</v>
      </c>
      <c r="Z853" s="18">
        <f t="shared" si="1378"/>
        <v>0</v>
      </c>
      <c r="AA853" s="18">
        <f t="shared" si="1378"/>
        <v>0</v>
      </c>
      <c r="AB853" s="18">
        <f t="shared" si="1369"/>
        <v>300</v>
      </c>
      <c r="AC853" s="18">
        <f t="shared" si="1370"/>
        <v>300</v>
      </c>
      <c r="AD853" s="18">
        <f t="shared" si="1371"/>
        <v>300</v>
      </c>
      <c r="AE853" s="18">
        <f t="shared" si="1378"/>
        <v>0</v>
      </c>
      <c r="AF853" s="31"/>
      <c r="AG853" s="22"/>
      <c r="AH853" s="2"/>
    </row>
    <row r="854" spans="1:34" ht="47.25" x14ac:dyDescent="0.25">
      <c r="A854" s="36" t="s">
        <v>958</v>
      </c>
      <c r="B854" s="32">
        <v>240</v>
      </c>
      <c r="C854" s="36"/>
      <c r="D854" s="36"/>
      <c r="E854" s="14" t="s">
        <v>586</v>
      </c>
      <c r="F854" s="18">
        <f>F855</f>
        <v>300</v>
      </c>
      <c r="G854" s="18">
        <f t="shared" si="1378"/>
        <v>300</v>
      </c>
      <c r="H854" s="18">
        <f t="shared" si="1378"/>
        <v>300</v>
      </c>
      <c r="I854" s="18">
        <f t="shared" si="1378"/>
        <v>0</v>
      </c>
      <c r="J854" s="18">
        <f t="shared" si="1378"/>
        <v>0</v>
      </c>
      <c r="K854" s="18">
        <f t="shared" si="1378"/>
        <v>0</v>
      </c>
      <c r="L854" s="18">
        <f t="shared" si="1308"/>
        <v>300</v>
      </c>
      <c r="M854" s="18">
        <f t="shared" si="1309"/>
        <v>300</v>
      </c>
      <c r="N854" s="18">
        <f t="shared" si="1310"/>
        <v>300</v>
      </c>
      <c r="O854" s="18">
        <f t="shared" si="1378"/>
        <v>0</v>
      </c>
      <c r="P854" s="18">
        <f t="shared" si="1378"/>
        <v>0</v>
      </c>
      <c r="Q854" s="18">
        <f t="shared" si="1378"/>
        <v>0</v>
      </c>
      <c r="R854" s="18">
        <f t="shared" si="1379"/>
        <v>300</v>
      </c>
      <c r="S854" s="18">
        <f t="shared" si="1380"/>
        <v>300</v>
      </c>
      <c r="T854" s="18">
        <f t="shared" si="1381"/>
        <v>300</v>
      </c>
      <c r="U854" s="18">
        <f t="shared" si="1378"/>
        <v>0</v>
      </c>
      <c r="V854" s="18">
        <f t="shared" si="1382"/>
        <v>300</v>
      </c>
      <c r="W854" s="18">
        <f t="shared" si="1383"/>
        <v>300</v>
      </c>
      <c r="X854" s="18">
        <f t="shared" si="1384"/>
        <v>300</v>
      </c>
      <c r="Y854" s="18">
        <f t="shared" si="1378"/>
        <v>0</v>
      </c>
      <c r="Z854" s="18">
        <f t="shared" si="1378"/>
        <v>0</v>
      </c>
      <c r="AA854" s="18">
        <f t="shared" si="1378"/>
        <v>0</v>
      </c>
      <c r="AB854" s="18">
        <f t="shared" si="1369"/>
        <v>300</v>
      </c>
      <c r="AC854" s="18">
        <f t="shared" si="1370"/>
        <v>300</v>
      </c>
      <c r="AD854" s="18">
        <f t="shared" si="1371"/>
        <v>300</v>
      </c>
      <c r="AE854" s="18">
        <f t="shared" si="1378"/>
        <v>0</v>
      </c>
      <c r="AF854" s="31"/>
      <c r="AG854" s="22"/>
      <c r="AH854" s="2"/>
    </row>
    <row r="855" spans="1:34" x14ac:dyDescent="0.25">
      <c r="A855" s="36" t="s">
        <v>958</v>
      </c>
      <c r="B855" s="32">
        <v>240</v>
      </c>
      <c r="C855" s="36" t="s">
        <v>28</v>
      </c>
      <c r="D855" s="36" t="s">
        <v>30</v>
      </c>
      <c r="E855" s="14" t="s">
        <v>562</v>
      </c>
      <c r="F855" s="18">
        <v>300</v>
      </c>
      <c r="G855" s="18">
        <v>300</v>
      </c>
      <c r="H855" s="18">
        <v>300</v>
      </c>
      <c r="I855" s="18"/>
      <c r="J855" s="18"/>
      <c r="K855" s="18"/>
      <c r="L855" s="18">
        <f t="shared" si="1308"/>
        <v>300</v>
      </c>
      <c r="M855" s="18">
        <f t="shared" si="1309"/>
        <v>300</v>
      </c>
      <c r="N855" s="18">
        <f t="shared" si="1310"/>
        <v>300</v>
      </c>
      <c r="O855" s="18"/>
      <c r="P855" s="18"/>
      <c r="Q855" s="18"/>
      <c r="R855" s="18">
        <f t="shared" si="1379"/>
        <v>300</v>
      </c>
      <c r="S855" s="18">
        <f t="shared" si="1380"/>
        <v>300</v>
      </c>
      <c r="T855" s="18">
        <f t="shared" si="1381"/>
        <v>300</v>
      </c>
      <c r="U855" s="18"/>
      <c r="V855" s="18">
        <f t="shared" si="1382"/>
        <v>300</v>
      </c>
      <c r="W855" s="18">
        <f t="shared" si="1383"/>
        <v>300</v>
      </c>
      <c r="X855" s="18">
        <f t="shared" si="1384"/>
        <v>300</v>
      </c>
      <c r="Y855" s="18"/>
      <c r="Z855" s="18"/>
      <c r="AA855" s="18"/>
      <c r="AB855" s="18">
        <f t="shared" si="1369"/>
        <v>300</v>
      </c>
      <c r="AC855" s="18">
        <f t="shared" si="1370"/>
        <v>300</v>
      </c>
      <c r="AD855" s="18">
        <f t="shared" si="1371"/>
        <v>300</v>
      </c>
      <c r="AE855" s="18"/>
      <c r="AF855" s="31"/>
      <c r="AG855" s="22"/>
      <c r="AH855" s="2"/>
    </row>
    <row r="856" spans="1:34" ht="47.25" x14ac:dyDescent="0.25">
      <c r="A856" s="36" t="s">
        <v>958</v>
      </c>
      <c r="B856" s="32">
        <v>600</v>
      </c>
      <c r="C856" s="36"/>
      <c r="D856" s="36"/>
      <c r="E856" s="14" t="s">
        <v>581</v>
      </c>
      <c r="F856" s="18">
        <f>F857</f>
        <v>220640.90000000002</v>
      </c>
      <c r="G856" s="18">
        <f t="shared" ref="G856:AE856" si="1385">G857</f>
        <v>220640.90000000002</v>
      </c>
      <c r="H856" s="18">
        <f t="shared" si="1385"/>
        <v>220640.90000000002</v>
      </c>
      <c r="I856" s="18">
        <f t="shared" si="1385"/>
        <v>0</v>
      </c>
      <c r="J856" s="18">
        <f t="shared" si="1385"/>
        <v>0</v>
      </c>
      <c r="K856" s="18">
        <f t="shared" si="1385"/>
        <v>0</v>
      </c>
      <c r="L856" s="18">
        <f t="shared" si="1308"/>
        <v>220640.90000000002</v>
      </c>
      <c r="M856" s="18">
        <f t="shared" si="1309"/>
        <v>220640.90000000002</v>
      </c>
      <c r="N856" s="18">
        <f t="shared" si="1310"/>
        <v>220640.90000000002</v>
      </c>
      <c r="O856" s="18">
        <f t="shared" si="1385"/>
        <v>0</v>
      </c>
      <c r="P856" s="18">
        <f t="shared" si="1385"/>
        <v>0</v>
      </c>
      <c r="Q856" s="18">
        <f t="shared" si="1385"/>
        <v>0</v>
      </c>
      <c r="R856" s="18">
        <f t="shared" si="1379"/>
        <v>220640.90000000002</v>
      </c>
      <c r="S856" s="18">
        <f t="shared" si="1380"/>
        <v>220640.90000000002</v>
      </c>
      <c r="T856" s="18">
        <f t="shared" si="1381"/>
        <v>220640.90000000002</v>
      </c>
      <c r="U856" s="18">
        <f t="shared" si="1385"/>
        <v>0</v>
      </c>
      <c r="V856" s="18">
        <f t="shared" si="1382"/>
        <v>220640.90000000002</v>
      </c>
      <c r="W856" s="18">
        <f t="shared" si="1383"/>
        <v>220640.90000000002</v>
      </c>
      <c r="X856" s="18">
        <f t="shared" si="1384"/>
        <v>220640.90000000002</v>
      </c>
      <c r="Y856" s="18">
        <f t="shared" si="1385"/>
        <v>0</v>
      </c>
      <c r="Z856" s="18">
        <f t="shared" si="1385"/>
        <v>0</v>
      </c>
      <c r="AA856" s="18">
        <f t="shared" si="1385"/>
        <v>0</v>
      </c>
      <c r="AB856" s="18">
        <f t="shared" si="1369"/>
        <v>220640.90000000002</v>
      </c>
      <c r="AC856" s="18">
        <f t="shared" si="1370"/>
        <v>220640.90000000002</v>
      </c>
      <c r="AD856" s="18">
        <f t="shared" si="1371"/>
        <v>220640.90000000002</v>
      </c>
      <c r="AE856" s="18">
        <f t="shared" si="1385"/>
        <v>0</v>
      </c>
      <c r="AF856" s="31"/>
      <c r="AG856" s="22"/>
      <c r="AH856" s="2"/>
    </row>
    <row r="857" spans="1:34" ht="47.25" x14ac:dyDescent="0.25">
      <c r="A857" s="36" t="s">
        <v>958</v>
      </c>
      <c r="B857" s="32">
        <v>630</v>
      </c>
      <c r="C857" s="36"/>
      <c r="D857" s="36"/>
      <c r="E857" s="14" t="s">
        <v>597</v>
      </c>
      <c r="F857" s="18">
        <f>F858+F859</f>
        <v>220640.90000000002</v>
      </c>
      <c r="G857" s="18">
        <f t="shared" ref="G857:AE857" si="1386">G858+G859</f>
        <v>220640.90000000002</v>
      </c>
      <c r="H857" s="18">
        <f t="shared" si="1386"/>
        <v>220640.90000000002</v>
      </c>
      <c r="I857" s="18">
        <f t="shared" ref="I857:K857" si="1387">I858+I859</f>
        <v>0</v>
      </c>
      <c r="J857" s="18">
        <f t="shared" si="1387"/>
        <v>0</v>
      </c>
      <c r="K857" s="18">
        <f t="shared" si="1387"/>
        <v>0</v>
      </c>
      <c r="L857" s="18">
        <f t="shared" si="1308"/>
        <v>220640.90000000002</v>
      </c>
      <c r="M857" s="18">
        <f t="shared" si="1309"/>
        <v>220640.90000000002</v>
      </c>
      <c r="N857" s="18">
        <f t="shared" si="1310"/>
        <v>220640.90000000002</v>
      </c>
      <c r="O857" s="18">
        <f t="shared" ref="O857:Q857" si="1388">O858+O859</f>
        <v>0</v>
      </c>
      <c r="P857" s="18">
        <f t="shared" si="1388"/>
        <v>0</v>
      </c>
      <c r="Q857" s="18">
        <f t="shared" si="1388"/>
        <v>0</v>
      </c>
      <c r="R857" s="18">
        <f t="shared" si="1379"/>
        <v>220640.90000000002</v>
      </c>
      <c r="S857" s="18">
        <f t="shared" si="1380"/>
        <v>220640.90000000002</v>
      </c>
      <c r="T857" s="18">
        <f t="shared" si="1381"/>
        <v>220640.90000000002</v>
      </c>
      <c r="U857" s="18">
        <f t="shared" ref="U857" si="1389">U858+U859</f>
        <v>0</v>
      </c>
      <c r="V857" s="18">
        <f t="shared" si="1382"/>
        <v>220640.90000000002</v>
      </c>
      <c r="W857" s="18">
        <f t="shared" si="1383"/>
        <v>220640.90000000002</v>
      </c>
      <c r="X857" s="18">
        <f t="shared" si="1384"/>
        <v>220640.90000000002</v>
      </c>
      <c r="Y857" s="18">
        <f t="shared" ref="Y857:AA857" si="1390">Y858+Y859</f>
        <v>0</v>
      </c>
      <c r="Z857" s="18">
        <f t="shared" si="1390"/>
        <v>0</v>
      </c>
      <c r="AA857" s="18">
        <f t="shared" si="1390"/>
        <v>0</v>
      </c>
      <c r="AB857" s="18">
        <f t="shared" si="1369"/>
        <v>220640.90000000002</v>
      </c>
      <c r="AC857" s="18">
        <f t="shared" si="1370"/>
        <v>220640.90000000002</v>
      </c>
      <c r="AD857" s="18">
        <f t="shared" si="1371"/>
        <v>220640.90000000002</v>
      </c>
      <c r="AE857" s="18">
        <f t="shared" si="1386"/>
        <v>0</v>
      </c>
      <c r="AF857" s="31"/>
      <c r="AG857" s="22"/>
      <c r="AH857" s="2"/>
    </row>
    <row r="858" spans="1:34" x14ac:dyDescent="0.25">
      <c r="A858" s="36" t="s">
        <v>958</v>
      </c>
      <c r="B858" s="32">
        <v>630</v>
      </c>
      <c r="C858" s="36" t="s">
        <v>28</v>
      </c>
      <c r="D858" s="36" t="s">
        <v>5</v>
      </c>
      <c r="E858" s="14" t="s">
        <v>557</v>
      </c>
      <c r="F858" s="18">
        <v>173516.2</v>
      </c>
      <c r="G858" s="18">
        <v>173516.2</v>
      </c>
      <c r="H858" s="18">
        <v>173516.2</v>
      </c>
      <c r="I858" s="18"/>
      <c r="J858" s="18"/>
      <c r="K858" s="18"/>
      <c r="L858" s="18">
        <f t="shared" si="1308"/>
        <v>173516.2</v>
      </c>
      <c r="M858" s="18">
        <f t="shared" si="1309"/>
        <v>173516.2</v>
      </c>
      <c r="N858" s="18">
        <f t="shared" si="1310"/>
        <v>173516.2</v>
      </c>
      <c r="O858" s="18"/>
      <c r="P858" s="18"/>
      <c r="Q858" s="18"/>
      <c r="R858" s="18">
        <f t="shared" si="1379"/>
        <v>173516.2</v>
      </c>
      <c r="S858" s="18">
        <f t="shared" si="1380"/>
        <v>173516.2</v>
      </c>
      <c r="T858" s="18">
        <f t="shared" si="1381"/>
        <v>173516.2</v>
      </c>
      <c r="U858" s="18"/>
      <c r="V858" s="18">
        <f t="shared" si="1382"/>
        <v>173516.2</v>
      </c>
      <c r="W858" s="18">
        <f t="shared" si="1383"/>
        <v>173516.2</v>
      </c>
      <c r="X858" s="18">
        <f t="shared" si="1384"/>
        <v>173516.2</v>
      </c>
      <c r="Y858" s="18"/>
      <c r="Z858" s="18"/>
      <c r="AA858" s="18"/>
      <c r="AB858" s="18">
        <f t="shared" si="1369"/>
        <v>173516.2</v>
      </c>
      <c r="AC858" s="18">
        <f t="shared" si="1370"/>
        <v>173516.2</v>
      </c>
      <c r="AD858" s="18">
        <f t="shared" si="1371"/>
        <v>173516.2</v>
      </c>
      <c r="AE858" s="18"/>
      <c r="AF858" s="31"/>
      <c r="AG858" s="22"/>
      <c r="AH858" s="2"/>
    </row>
    <row r="859" spans="1:34" x14ac:dyDescent="0.25">
      <c r="A859" s="36" t="s">
        <v>958</v>
      </c>
      <c r="B859" s="32">
        <v>630</v>
      </c>
      <c r="C859" s="36" t="s">
        <v>28</v>
      </c>
      <c r="D859" s="36" t="s">
        <v>112</v>
      </c>
      <c r="E859" s="14" t="s">
        <v>558</v>
      </c>
      <c r="F859" s="18">
        <v>47124.7</v>
      </c>
      <c r="G859" s="18">
        <v>47124.7</v>
      </c>
      <c r="H859" s="18">
        <v>47124.7</v>
      </c>
      <c r="I859" s="18"/>
      <c r="J859" s="18"/>
      <c r="K859" s="18"/>
      <c r="L859" s="18">
        <f t="shared" si="1308"/>
        <v>47124.7</v>
      </c>
      <c r="M859" s="18">
        <f t="shared" si="1309"/>
        <v>47124.7</v>
      </c>
      <c r="N859" s="18">
        <f t="shared" si="1310"/>
        <v>47124.7</v>
      </c>
      <c r="O859" s="18"/>
      <c r="P859" s="18"/>
      <c r="Q859" s="18"/>
      <c r="R859" s="18">
        <f t="shared" si="1379"/>
        <v>47124.7</v>
      </c>
      <c r="S859" s="18">
        <f t="shared" si="1380"/>
        <v>47124.7</v>
      </c>
      <c r="T859" s="18">
        <f t="shared" si="1381"/>
        <v>47124.7</v>
      </c>
      <c r="U859" s="18"/>
      <c r="V859" s="18">
        <f t="shared" si="1382"/>
        <v>47124.7</v>
      </c>
      <c r="W859" s="18">
        <f t="shared" si="1383"/>
        <v>47124.7</v>
      </c>
      <c r="X859" s="18">
        <f t="shared" si="1384"/>
        <v>47124.7</v>
      </c>
      <c r="Y859" s="18"/>
      <c r="Z859" s="18"/>
      <c r="AA859" s="18"/>
      <c r="AB859" s="18">
        <f t="shared" si="1369"/>
        <v>47124.7</v>
      </c>
      <c r="AC859" s="18">
        <f t="shared" si="1370"/>
        <v>47124.7</v>
      </c>
      <c r="AD859" s="18">
        <f t="shared" si="1371"/>
        <v>47124.7</v>
      </c>
      <c r="AE859" s="18"/>
      <c r="AF859" s="31"/>
      <c r="AG859" s="22"/>
      <c r="AH859" s="2"/>
    </row>
    <row r="860" spans="1:34" x14ac:dyDescent="0.25">
      <c r="A860" s="36" t="s">
        <v>958</v>
      </c>
      <c r="B860" s="32">
        <v>800</v>
      </c>
      <c r="C860" s="36"/>
      <c r="D860" s="36"/>
      <c r="E860" s="14" t="s">
        <v>583</v>
      </c>
      <c r="F860" s="18">
        <f>F861</f>
        <v>106678.2</v>
      </c>
      <c r="G860" s="18">
        <f t="shared" ref="G860:AE861" si="1391">G861</f>
        <v>106678.2</v>
      </c>
      <c r="H860" s="18">
        <f t="shared" si="1391"/>
        <v>106678.2</v>
      </c>
      <c r="I860" s="18">
        <f t="shared" si="1391"/>
        <v>0</v>
      </c>
      <c r="J860" s="18">
        <f t="shared" si="1391"/>
        <v>0</v>
      </c>
      <c r="K860" s="18">
        <f t="shared" si="1391"/>
        <v>0</v>
      </c>
      <c r="L860" s="18">
        <f t="shared" si="1308"/>
        <v>106678.2</v>
      </c>
      <c r="M860" s="18">
        <f t="shared" si="1309"/>
        <v>106678.2</v>
      </c>
      <c r="N860" s="18">
        <f t="shared" si="1310"/>
        <v>106678.2</v>
      </c>
      <c r="O860" s="18">
        <f t="shared" si="1391"/>
        <v>0</v>
      </c>
      <c r="P860" s="18">
        <f t="shared" si="1391"/>
        <v>0</v>
      </c>
      <c r="Q860" s="18">
        <f t="shared" si="1391"/>
        <v>0</v>
      </c>
      <c r="R860" s="18">
        <f t="shared" si="1379"/>
        <v>106678.2</v>
      </c>
      <c r="S860" s="18">
        <f t="shared" si="1380"/>
        <v>106678.2</v>
      </c>
      <c r="T860" s="18">
        <f t="shared" si="1381"/>
        <v>106678.2</v>
      </c>
      <c r="U860" s="18">
        <f t="shared" si="1391"/>
        <v>0</v>
      </c>
      <c r="V860" s="18">
        <f t="shared" si="1382"/>
        <v>106678.2</v>
      </c>
      <c r="W860" s="18">
        <f t="shared" si="1383"/>
        <v>106678.2</v>
      </c>
      <c r="X860" s="18">
        <f t="shared" si="1384"/>
        <v>106678.2</v>
      </c>
      <c r="Y860" s="18">
        <f t="shared" si="1391"/>
        <v>0</v>
      </c>
      <c r="Z860" s="18">
        <f t="shared" si="1391"/>
        <v>0</v>
      </c>
      <c r="AA860" s="18">
        <f t="shared" si="1391"/>
        <v>0</v>
      </c>
      <c r="AB860" s="18">
        <f t="shared" si="1369"/>
        <v>106678.2</v>
      </c>
      <c r="AC860" s="18">
        <f t="shared" si="1370"/>
        <v>106678.2</v>
      </c>
      <c r="AD860" s="18">
        <f t="shared" si="1371"/>
        <v>106678.2</v>
      </c>
      <c r="AE860" s="18">
        <f t="shared" si="1391"/>
        <v>0</v>
      </c>
      <c r="AF860" s="31"/>
      <c r="AG860" s="22"/>
      <c r="AH860" s="2"/>
    </row>
    <row r="861" spans="1:34" ht="78.75" x14ac:dyDescent="0.25">
      <c r="A861" s="36" t="s">
        <v>958</v>
      </c>
      <c r="B861" s="32">
        <v>810</v>
      </c>
      <c r="C861" s="36"/>
      <c r="D861" s="36"/>
      <c r="E861" s="14" t="s">
        <v>599</v>
      </c>
      <c r="F861" s="18">
        <f>F862</f>
        <v>106678.2</v>
      </c>
      <c r="G861" s="18">
        <f t="shared" si="1391"/>
        <v>106678.2</v>
      </c>
      <c r="H861" s="18">
        <f t="shared" si="1391"/>
        <v>106678.2</v>
      </c>
      <c r="I861" s="18">
        <f t="shared" si="1391"/>
        <v>0</v>
      </c>
      <c r="J861" s="18">
        <f t="shared" si="1391"/>
        <v>0</v>
      </c>
      <c r="K861" s="18">
        <f t="shared" si="1391"/>
        <v>0</v>
      </c>
      <c r="L861" s="18">
        <f t="shared" si="1308"/>
        <v>106678.2</v>
      </c>
      <c r="M861" s="18">
        <f t="shared" si="1309"/>
        <v>106678.2</v>
      </c>
      <c r="N861" s="18">
        <f t="shared" si="1310"/>
        <v>106678.2</v>
      </c>
      <c r="O861" s="18">
        <f t="shared" si="1391"/>
        <v>0</v>
      </c>
      <c r="P861" s="18">
        <f t="shared" si="1391"/>
        <v>0</v>
      </c>
      <c r="Q861" s="18">
        <f t="shared" si="1391"/>
        <v>0</v>
      </c>
      <c r="R861" s="18">
        <f t="shared" si="1379"/>
        <v>106678.2</v>
      </c>
      <c r="S861" s="18">
        <f t="shared" si="1380"/>
        <v>106678.2</v>
      </c>
      <c r="T861" s="18">
        <f t="shared" si="1381"/>
        <v>106678.2</v>
      </c>
      <c r="U861" s="18">
        <f t="shared" si="1391"/>
        <v>0</v>
      </c>
      <c r="V861" s="18">
        <f t="shared" si="1382"/>
        <v>106678.2</v>
      </c>
      <c r="W861" s="18">
        <f t="shared" si="1383"/>
        <v>106678.2</v>
      </c>
      <c r="X861" s="18">
        <f t="shared" si="1384"/>
        <v>106678.2</v>
      </c>
      <c r="Y861" s="18">
        <f t="shared" si="1391"/>
        <v>0</v>
      </c>
      <c r="Z861" s="18">
        <f t="shared" si="1391"/>
        <v>0</v>
      </c>
      <c r="AA861" s="18">
        <f t="shared" si="1391"/>
        <v>0</v>
      </c>
      <c r="AB861" s="18">
        <f t="shared" si="1369"/>
        <v>106678.2</v>
      </c>
      <c r="AC861" s="18">
        <f t="shared" si="1370"/>
        <v>106678.2</v>
      </c>
      <c r="AD861" s="18">
        <f t="shared" si="1371"/>
        <v>106678.2</v>
      </c>
      <c r="AE861" s="18">
        <f t="shared" si="1391"/>
        <v>0</v>
      </c>
      <c r="AF861" s="31"/>
      <c r="AG861" s="22"/>
      <c r="AH861" s="2"/>
    </row>
    <row r="862" spans="1:34" x14ac:dyDescent="0.25">
      <c r="A862" s="36" t="s">
        <v>958</v>
      </c>
      <c r="B862" s="32">
        <v>810</v>
      </c>
      <c r="C862" s="36" t="s">
        <v>28</v>
      </c>
      <c r="D862" s="36" t="s">
        <v>5</v>
      </c>
      <c r="E862" s="14" t="s">
        <v>557</v>
      </c>
      <c r="F862" s="18">
        <v>106678.2</v>
      </c>
      <c r="G862" s="18">
        <v>106678.2</v>
      </c>
      <c r="H862" s="18">
        <v>106678.2</v>
      </c>
      <c r="I862" s="18"/>
      <c r="J862" s="18"/>
      <c r="K862" s="18"/>
      <c r="L862" s="18">
        <f t="shared" si="1308"/>
        <v>106678.2</v>
      </c>
      <c r="M862" s="18">
        <f t="shared" si="1309"/>
        <v>106678.2</v>
      </c>
      <c r="N862" s="18">
        <f t="shared" si="1310"/>
        <v>106678.2</v>
      </c>
      <c r="O862" s="18"/>
      <c r="P862" s="18"/>
      <c r="Q862" s="18"/>
      <c r="R862" s="18">
        <f t="shared" si="1379"/>
        <v>106678.2</v>
      </c>
      <c r="S862" s="18">
        <f t="shared" si="1380"/>
        <v>106678.2</v>
      </c>
      <c r="T862" s="18">
        <f t="shared" si="1381"/>
        <v>106678.2</v>
      </c>
      <c r="U862" s="18"/>
      <c r="V862" s="18">
        <f t="shared" si="1382"/>
        <v>106678.2</v>
      </c>
      <c r="W862" s="18">
        <f t="shared" si="1383"/>
        <v>106678.2</v>
      </c>
      <c r="X862" s="18">
        <f t="shared" si="1384"/>
        <v>106678.2</v>
      </c>
      <c r="Y862" s="18"/>
      <c r="Z862" s="18"/>
      <c r="AA862" s="18"/>
      <c r="AB862" s="18">
        <f t="shared" si="1369"/>
        <v>106678.2</v>
      </c>
      <c r="AC862" s="18">
        <f t="shared" si="1370"/>
        <v>106678.2</v>
      </c>
      <c r="AD862" s="18">
        <f t="shared" si="1371"/>
        <v>106678.2</v>
      </c>
      <c r="AE862" s="18"/>
      <c r="AF862" s="31"/>
      <c r="AG862" s="22"/>
      <c r="AH862" s="2"/>
    </row>
    <row r="863" spans="1:34" s="8" customFormat="1" ht="47.25" x14ac:dyDescent="0.25">
      <c r="A863" s="7" t="s">
        <v>220</v>
      </c>
      <c r="B863" s="13"/>
      <c r="C863" s="7"/>
      <c r="D863" s="7"/>
      <c r="E863" s="33" t="s">
        <v>1112</v>
      </c>
      <c r="F863" s="11">
        <f t="shared" ref="F863:K863" si="1392">F864+F918+F1061</f>
        <v>1744967.3000000003</v>
      </c>
      <c r="G863" s="11">
        <f t="shared" si="1392"/>
        <v>1429872.4999999998</v>
      </c>
      <c r="H863" s="11">
        <f t="shared" si="1392"/>
        <v>1695979.9</v>
      </c>
      <c r="I863" s="11">
        <f t="shared" si="1392"/>
        <v>-18106.989999999998</v>
      </c>
      <c r="J863" s="11">
        <f t="shared" si="1392"/>
        <v>0</v>
      </c>
      <c r="K863" s="11">
        <f t="shared" si="1392"/>
        <v>-321.10000000000002</v>
      </c>
      <c r="L863" s="11">
        <f t="shared" si="1308"/>
        <v>1726860.3100000003</v>
      </c>
      <c r="M863" s="11">
        <f t="shared" si="1309"/>
        <v>1429872.4999999998</v>
      </c>
      <c r="N863" s="11">
        <f t="shared" si="1310"/>
        <v>1695658.7999999998</v>
      </c>
      <c r="O863" s="11">
        <f>O864+O918+O1061</f>
        <v>169273.826</v>
      </c>
      <c r="P863" s="11">
        <f>P864+P918+P1061</f>
        <v>147432.30000000002</v>
      </c>
      <c r="Q863" s="11">
        <f>Q864+Q918+Q1061</f>
        <v>-34269.4</v>
      </c>
      <c r="R863" s="11">
        <f t="shared" si="1379"/>
        <v>1896134.1360000004</v>
      </c>
      <c r="S863" s="11">
        <f t="shared" si="1380"/>
        <v>1577304.7999999998</v>
      </c>
      <c r="T863" s="11">
        <f t="shared" si="1381"/>
        <v>1661389.4</v>
      </c>
      <c r="U863" s="11">
        <f>U864+U918+U1061</f>
        <v>0</v>
      </c>
      <c r="V863" s="11">
        <f t="shared" si="1382"/>
        <v>1896134.1360000004</v>
      </c>
      <c r="W863" s="11">
        <f t="shared" si="1383"/>
        <v>1577304.7999999998</v>
      </c>
      <c r="X863" s="11">
        <f t="shared" si="1384"/>
        <v>1661389.4</v>
      </c>
      <c r="Y863" s="11">
        <f t="shared" ref="Y863:AA863" si="1393">Y864+Y918+Y1061</f>
        <v>484866.473</v>
      </c>
      <c r="Z863" s="11">
        <f t="shared" si="1393"/>
        <v>-231209.29000000004</v>
      </c>
      <c r="AA863" s="11">
        <f t="shared" si="1393"/>
        <v>82356.600000000049</v>
      </c>
      <c r="AB863" s="11">
        <f t="shared" si="1369"/>
        <v>2381000.6090000002</v>
      </c>
      <c r="AC863" s="11">
        <f t="shared" si="1370"/>
        <v>1346095.5099999998</v>
      </c>
      <c r="AD863" s="11">
        <f t="shared" si="1371"/>
        <v>1743746</v>
      </c>
      <c r="AE863" s="11">
        <f>AE864+AE918+AE1061</f>
        <v>0</v>
      </c>
      <c r="AF863" s="21"/>
      <c r="AG863" s="24"/>
    </row>
    <row r="864" spans="1:34" s="10" customFormat="1" ht="31.5" x14ac:dyDescent="0.25">
      <c r="A864" s="9" t="s">
        <v>221</v>
      </c>
      <c r="B864" s="16"/>
      <c r="C864" s="9"/>
      <c r="D864" s="9"/>
      <c r="E864" s="15" t="s">
        <v>1113</v>
      </c>
      <c r="F864" s="17">
        <f>F865+F909</f>
        <v>617598.10000000009</v>
      </c>
      <c r="G864" s="17">
        <f>G865+G909</f>
        <v>6420</v>
      </c>
      <c r="H864" s="17">
        <f>H865+H909</f>
        <v>156420</v>
      </c>
      <c r="I864" s="17">
        <f t="shared" ref="I864:K864" si="1394">I865+I909</f>
        <v>-18106.989999999998</v>
      </c>
      <c r="J864" s="17">
        <f t="shared" si="1394"/>
        <v>0</v>
      </c>
      <c r="K864" s="17">
        <f t="shared" si="1394"/>
        <v>0</v>
      </c>
      <c r="L864" s="17">
        <f t="shared" si="1308"/>
        <v>599491.1100000001</v>
      </c>
      <c r="M864" s="17">
        <f t="shared" si="1309"/>
        <v>6420</v>
      </c>
      <c r="N864" s="17">
        <f t="shared" si="1310"/>
        <v>156420</v>
      </c>
      <c r="O864" s="17">
        <f t="shared" ref="O864:Q864" si="1395">O865+O909</f>
        <v>29773.355000000003</v>
      </c>
      <c r="P864" s="17">
        <f t="shared" si="1395"/>
        <v>0</v>
      </c>
      <c r="Q864" s="17">
        <f t="shared" si="1395"/>
        <v>0</v>
      </c>
      <c r="R864" s="17">
        <f t="shared" si="1379"/>
        <v>629264.46500000008</v>
      </c>
      <c r="S864" s="17">
        <f t="shared" si="1380"/>
        <v>6420</v>
      </c>
      <c r="T864" s="17">
        <f t="shared" si="1381"/>
        <v>156420</v>
      </c>
      <c r="U864" s="17">
        <f>U865+U909</f>
        <v>0</v>
      </c>
      <c r="V864" s="17">
        <f t="shared" si="1382"/>
        <v>629264.46500000008</v>
      </c>
      <c r="W864" s="17">
        <f t="shared" si="1383"/>
        <v>6420</v>
      </c>
      <c r="X864" s="17">
        <f t="shared" si="1384"/>
        <v>156420</v>
      </c>
      <c r="Y864" s="17">
        <f t="shared" ref="Y864:AA864" si="1396">Y865+Y909</f>
        <v>359.51200000000534</v>
      </c>
      <c r="Z864" s="17">
        <f t="shared" si="1396"/>
        <v>0</v>
      </c>
      <c r="AA864" s="17">
        <f t="shared" si="1396"/>
        <v>0</v>
      </c>
      <c r="AB864" s="17">
        <f t="shared" si="1369"/>
        <v>629623.97700000007</v>
      </c>
      <c r="AC864" s="17">
        <f t="shared" si="1370"/>
        <v>6420</v>
      </c>
      <c r="AD864" s="17">
        <f t="shared" si="1371"/>
        <v>156420</v>
      </c>
      <c r="AE864" s="17">
        <f>AE865+AE909</f>
        <v>0</v>
      </c>
      <c r="AF864" s="30"/>
      <c r="AG864" s="25"/>
    </row>
    <row r="865" spans="1:34" ht="63" x14ac:dyDescent="0.25">
      <c r="A865" s="36" t="s">
        <v>222</v>
      </c>
      <c r="B865" s="32"/>
      <c r="C865" s="36"/>
      <c r="D865" s="36"/>
      <c r="E865" s="14" t="s">
        <v>1114</v>
      </c>
      <c r="F865" s="18">
        <f>F866+F870+F874+F878+F886+F882+F897+F901+F905</f>
        <v>293796.7</v>
      </c>
      <c r="G865" s="18">
        <f t="shared" ref="G865:H865" si="1397">G866+G870+G874+G878+G886+G882+G897+G901+G905</f>
        <v>6420</v>
      </c>
      <c r="H865" s="18">
        <f t="shared" si="1397"/>
        <v>156420</v>
      </c>
      <c r="I865" s="18">
        <f t="shared" ref="I865:K865" si="1398">I866+I870+I874+I878+I886+I882+I897+I901+I905</f>
        <v>-18106.989999999998</v>
      </c>
      <c r="J865" s="18">
        <f t="shared" si="1398"/>
        <v>0</v>
      </c>
      <c r="K865" s="18">
        <f t="shared" si="1398"/>
        <v>0</v>
      </c>
      <c r="L865" s="18">
        <f t="shared" si="1308"/>
        <v>275689.71000000002</v>
      </c>
      <c r="M865" s="18">
        <f t="shared" si="1309"/>
        <v>6420</v>
      </c>
      <c r="N865" s="18">
        <f t="shared" si="1310"/>
        <v>156420</v>
      </c>
      <c r="O865" s="18">
        <f>O866+O870+O874+O878+O886+O882+O897+O901+O905+O893</f>
        <v>18102.628000000001</v>
      </c>
      <c r="P865" s="18">
        <f t="shared" ref="P865:AE865" si="1399">P866+P870+P874+P878+P886+P882+P897+P901+P905+P893</f>
        <v>0</v>
      </c>
      <c r="Q865" s="18">
        <f t="shared" si="1399"/>
        <v>0</v>
      </c>
      <c r="R865" s="18">
        <f t="shared" si="1379"/>
        <v>293792.33800000005</v>
      </c>
      <c r="S865" s="18">
        <f t="shared" si="1380"/>
        <v>6420</v>
      </c>
      <c r="T865" s="18">
        <f t="shared" si="1381"/>
        <v>156420</v>
      </c>
      <c r="U865" s="18">
        <f t="shared" ref="U865" si="1400">U866+U870+U874+U878+U886+U882+U897+U901+U905+U893</f>
        <v>0</v>
      </c>
      <c r="V865" s="18">
        <f t="shared" si="1382"/>
        <v>293792.33800000005</v>
      </c>
      <c r="W865" s="18">
        <f t="shared" si="1383"/>
        <v>6420</v>
      </c>
      <c r="X865" s="18">
        <f t="shared" si="1384"/>
        <v>156420</v>
      </c>
      <c r="Y865" s="18">
        <f t="shared" ref="Y865:AA865" si="1401">Y866+Y870+Y874+Y878+Y886+Y882+Y897+Y901+Y905+Y893</f>
        <v>359.51200000000534</v>
      </c>
      <c r="Z865" s="18">
        <f t="shared" si="1401"/>
        <v>0</v>
      </c>
      <c r="AA865" s="18">
        <f t="shared" si="1401"/>
        <v>0</v>
      </c>
      <c r="AB865" s="18">
        <f t="shared" si="1369"/>
        <v>294151.85000000003</v>
      </c>
      <c r="AC865" s="18">
        <f t="shared" si="1370"/>
        <v>6420</v>
      </c>
      <c r="AD865" s="18">
        <f t="shared" si="1371"/>
        <v>156420</v>
      </c>
      <c r="AE865" s="18">
        <f t="shared" si="1399"/>
        <v>0</v>
      </c>
      <c r="AF865" s="31"/>
      <c r="AG865" s="22"/>
      <c r="AH865" s="2"/>
    </row>
    <row r="866" spans="1:34" ht="47.25" x14ac:dyDescent="0.25">
      <c r="A866" s="36" t="s">
        <v>215</v>
      </c>
      <c r="B866" s="32"/>
      <c r="C866" s="36"/>
      <c r="D866" s="36"/>
      <c r="E866" s="14" t="s">
        <v>857</v>
      </c>
      <c r="F866" s="18">
        <f t="shared" ref="F866:K868" si="1402">F867</f>
        <v>27959.1</v>
      </c>
      <c r="G866" s="18">
        <f t="shared" si="1402"/>
        <v>0</v>
      </c>
      <c r="H866" s="18">
        <f t="shared" si="1402"/>
        <v>0</v>
      </c>
      <c r="I866" s="18">
        <f t="shared" si="1402"/>
        <v>-3959.74</v>
      </c>
      <c r="J866" s="18">
        <f t="shared" si="1402"/>
        <v>0</v>
      </c>
      <c r="K866" s="18">
        <f t="shared" si="1402"/>
        <v>0</v>
      </c>
      <c r="L866" s="18">
        <f t="shared" si="1308"/>
        <v>23999.360000000001</v>
      </c>
      <c r="M866" s="18">
        <f t="shared" si="1309"/>
        <v>0</v>
      </c>
      <c r="N866" s="18">
        <f t="shared" si="1310"/>
        <v>0</v>
      </c>
      <c r="O866" s="18">
        <f t="shared" ref="O866:Q868" si="1403">O867</f>
        <v>0</v>
      </c>
      <c r="P866" s="18">
        <f t="shared" si="1403"/>
        <v>0</v>
      </c>
      <c r="Q866" s="18">
        <f t="shared" si="1403"/>
        <v>0</v>
      </c>
      <c r="R866" s="18">
        <f t="shared" si="1379"/>
        <v>23999.360000000001</v>
      </c>
      <c r="S866" s="18">
        <f t="shared" si="1380"/>
        <v>0</v>
      </c>
      <c r="T866" s="18">
        <f t="shared" si="1381"/>
        <v>0</v>
      </c>
      <c r="U866" s="18">
        <f t="shared" ref="U866:AE868" si="1404">U867</f>
        <v>0</v>
      </c>
      <c r="V866" s="18">
        <f t="shared" si="1382"/>
        <v>23999.360000000001</v>
      </c>
      <c r="W866" s="18">
        <f t="shared" si="1383"/>
        <v>0</v>
      </c>
      <c r="X866" s="18">
        <f t="shared" si="1384"/>
        <v>0</v>
      </c>
      <c r="Y866" s="18">
        <f t="shared" si="1404"/>
        <v>0</v>
      </c>
      <c r="Z866" s="18">
        <f t="shared" si="1404"/>
        <v>0</v>
      </c>
      <c r="AA866" s="18">
        <f t="shared" si="1404"/>
        <v>0</v>
      </c>
      <c r="AB866" s="18">
        <f t="shared" si="1369"/>
        <v>23999.360000000001</v>
      </c>
      <c r="AC866" s="18">
        <f t="shared" si="1370"/>
        <v>0</v>
      </c>
      <c r="AD866" s="18">
        <f t="shared" si="1371"/>
        <v>0</v>
      </c>
      <c r="AE866" s="18">
        <f t="shared" si="1404"/>
        <v>0</v>
      </c>
      <c r="AF866" s="31"/>
      <c r="AG866" s="22"/>
      <c r="AH866" s="2"/>
    </row>
    <row r="867" spans="1:34" ht="47.25" x14ac:dyDescent="0.25">
      <c r="A867" s="36" t="s">
        <v>215</v>
      </c>
      <c r="B867" s="32">
        <v>400</v>
      </c>
      <c r="C867" s="36"/>
      <c r="D867" s="36"/>
      <c r="E867" s="14" t="s">
        <v>580</v>
      </c>
      <c r="F867" s="18">
        <f t="shared" si="1402"/>
        <v>27959.1</v>
      </c>
      <c r="G867" s="18">
        <f t="shared" si="1402"/>
        <v>0</v>
      </c>
      <c r="H867" s="18">
        <f t="shared" si="1402"/>
        <v>0</v>
      </c>
      <c r="I867" s="18">
        <f t="shared" si="1402"/>
        <v>-3959.74</v>
      </c>
      <c r="J867" s="18">
        <f t="shared" si="1402"/>
        <v>0</v>
      </c>
      <c r="K867" s="18">
        <f t="shared" si="1402"/>
        <v>0</v>
      </c>
      <c r="L867" s="18">
        <f t="shared" si="1308"/>
        <v>23999.360000000001</v>
      </c>
      <c r="M867" s="18">
        <f t="shared" si="1309"/>
        <v>0</v>
      </c>
      <c r="N867" s="18">
        <f t="shared" si="1310"/>
        <v>0</v>
      </c>
      <c r="O867" s="18">
        <f t="shared" si="1403"/>
        <v>0</v>
      </c>
      <c r="P867" s="18">
        <f t="shared" si="1403"/>
        <v>0</v>
      </c>
      <c r="Q867" s="18">
        <f t="shared" si="1403"/>
        <v>0</v>
      </c>
      <c r="R867" s="18">
        <f t="shared" si="1379"/>
        <v>23999.360000000001</v>
      </c>
      <c r="S867" s="18">
        <f t="shared" si="1380"/>
        <v>0</v>
      </c>
      <c r="T867" s="18">
        <f t="shared" si="1381"/>
        <v>0</v>
      </c>
      <c r="U867" s="18">
        <f t="shared" si="1404"/>
        <v>0</v>
      </c>
      <c r="V867" s="18">
        <f t="shared" si="1382"/>
        <v>23999.360000000001</v>
      </c>
      <c r="W867" s="18">
        <f t="shared" si="1383"/>
        <v>0</v>
      </c>
      <c r="X867" s="18">
        <f t="shared" si="1384"/>
        <v>0</v>
      </c>
      <c r="Y867" s="18">
        <f t="shared" si="1404"/>
        <v>0</v>
      </c>
      <c r="Z867" s="18">
        <f t="shared" si="1404"/>
        <v>0</v>
      </c>
      <c r="AA867" s="18">
        <f t="shared" si="1404"/>
        <v>0</v>
      </c>
      <c r="AB867" s="18">
        <f t="shared" si="1369"/>
        <v>23999.360000000001</v>
      </c>
      <c r="AC867" s="18">
        <f t="shared" si="1370"/>
        <v>0</v>
      </c>
      <c r="AD867" s="18">
        <f t="shared" si="1371"/>
        <v>0</v>
      </c>
      <c r="AE867" s="18">
        <f t="shared" si="1404"/>
        <v>0</v>
      </c>
      <c r="AF867" s="31"/>
      <c r="AG867" s="22"/>
      <c r="AH867" s="2"/>
    </row>
    <row r="868" spans="1:34" x14ac:dyDescent="0.25">
      <c r="A868" s="36" t="s">
        <v>215</v>
      </c>
      <c r="B868" s="32">
        <v>410</v>
      </c>
      <c r="C868" s="36"/>
      <c r="D868" s="36"/>
      <c r="E868" s="14" t="s">
        <v>593</v>
      </c>
      <c r="F868" s="18">
        <f t="shared" si="1402"/>
        <v>27959.1</v>
      </c>
      <c r="G868" s="18">
        <f t="shared" si="1402"/>
        <v>0</v>
      </c>
      <c r="H868" s="18">
        <f t="shared" si="1402"/>
        <v>0</v>
      </c>
      <c r="I868" s="18">
        <f t="shared" si="1402"/>
        <v>-3959.74</v>
      </c>
      <c r="J868" s="18">
        <f t="shared" si="1402"/>
        <v>0</v>
      </c>
      <c r="K868" s="18">
        <f t="shared" si="1402"/>
        <v>0</v>
      </c>
      <c r="L868" s="18">
        <f t="shared" si="1308"/>
        <v>23999.360000000001</v>
      </c>
      <c r="M868" s="18">
        <f t="shared" si="1309"/>
        <v>0</v>
      </c>
      <c r="N868" s="18">
        <f t="shared" si="1310"/>
        <v>0</v>
      </c>
      <c r="O868" s="18">
        <f t="shared" si="1403"/>
        <v>0</v>
      </c>
      <c r="P868" s="18">
        <f t="shared" si="1403"/>
        <v>0</v>
      </c>
      <c r="Q868" s="18">
        <f t="shared" si="1403"/>
        <v>0</v>
      </c>
      <c r="R868" s="18">
        <f t="shared" si="1379"/>
        <v>23999.360000000001</v>
      </c>
      <c r="S868" s="18">
        <f t="shared" si="1380"/>
        <v>0</v>
      </c>
      <c r="T868" s="18">
        <f t="shared" si="1381"/>
        <v>0</v>
      </c>
      <c r="U868" s="18">
        <f t="shared" si="1404"/>
        <v>0</v>
      </c>
      <c r="V868" s="18">
        <f t="shared" si="1382"/>
        <v>23999.360000000001</v>
      </c>
      <c r="W868" s="18">
        <f t="shared" si="1383"/>
        <v>0</v>
      </c>
      <c r="X868" s="18">
        <f t="shared" si="1384"/>
        <v>0</v>
      </c>
      <c r="Y868" s="18">
        <f t="shared" si="1404"/>
        <v>0</v>
      </c>
      <c r="Z868" s="18">
        <f t="shared" si="1404"/>
        <v>0</v>
      </c>
      <c r="AA868" s="18">
        <f t="shared" si="1404"/>
        <v>0</v>
      </c>
      <c r="AB868" s="18">
        <f t="shared" si="1369"/>
        <v>23999.360000000001</v>
      </c>
      <c r="AC868" s="18">
        <f t="shared" si="1370"/>
        <v>0</v>
      </c>
      <c r="AD868" s="18">
        <f t="shared" si="1371"/>
        <v>0</v>
      </c>
      <c r="AE868" s="18">
        <f t="shared" si="1404"/>
        <v>0</v>
      </c>
      <c r="AF868" s="31"/>
      <c r="AG868" s="22"/>
      <c r="AH868" s="2"/>
    </row>
    <row r="869" spans="1:34" x14ac:dyDescent="0.25">
      <c r="A869" s="36" t="s">
        <v>215</v>
      </c>
      <c r="B869" s="32">
        <v>410</v>
      </c>
      <c r="C869" s="36" t="s">
        <v>28</v>
      </c>
      <c r="D869" s="36" t="s">
        <v>5</v>
      </c>
      <c r="E869" s="14" t="s">
        <v>557</v>
      </c>
      <c r="F869" s="18">
        <v>27959.1</v>
      </c>
      <c r="G869" s="18">
        <v>0</v>
      </c>
      <c r="H869" s="18">
        <v>0</v>
      </c>
      <c r="I869" s="23">
        <v>-3959.74</v>
      </c>
      <c r="J869" s="18"/>
      <c r="K869" s="18"/>
      <c r="L869" s="18">
        <f t="shared" ref="L869:L952" si="1405">F869+I869</f>
        <v>23999.360000000001</v>
      </c>
      <c r="M869" s="18">
        <f t="shared" ref="M869:M952" si="1406">G869+J869</f>
        <v>0</v>
      </c>
      <c r="N869" s="18">
        <f t="shared" ref="N869:N952" si="1407">H869+K869</f>
        <v>0</v>
      </c>
      <c r="O869" s="18"/>
      <c r="P869" s="18"/>
      <c r="Q869" s="18"/>
      <c r="R869" s="18">
        <f t="shared" si="1379"/>
        <v>23999.360000000001</v>
      </c>
      <c r="S869" s="18">
        <f t="shared" si="1380"/>
        <v>0</v>
      </c>
      <c r="T869" s="18">
        <f t="shared" si="1381"/>
        <v>0</v>
      </c>
      <c r="U869" s="18"/>
      <c r="V869" s="18">
        <f t="shared" si="1382"/>
        <v>23999.360000000001</v>
      </c>
      <c r="W869" s="18">
        <f t="shared" si="1383"/>
        <v>0</v>
      </c>
      <c r="X869" s="18">
        <f t="shared" si="1384"/>
        <v>0</v>
      </c>
      <c r="Y869" s="18"/>
      <c r="Z869" s="18"/>
      <c r="AA869" s="18"/>
      <c r="AB869" s="18">
        <f t="shared" si="1369"/>
        <v>23999.360000000001</v>
      </c>
      <c r="AC869" s="18">
        <f t="shared" si="1370"/>
        <v>0</v>
      </c>
      <c r="AD869" s="18">
        <f t="shared" si="1371"/>
        <v>0</v>
      </c>
      <c r="AE869" s="18"/>
      <c r="AF869" s="31"/>
      <c r="AG869" s="22" t="s">
        <v>1295</v>
      </c>
      <c r="AH869" s="2"/>
    </row>
    <row r="870" spans="1:34" ht="47.25" hidden="1" x14ac:dyDescent="0.25">
      <c r="A870" s="36" t="s">
        <v>216</v>
      </c>
      <c r="B870" s="32"/>
      <c r="C870" s="36"/>
      <c r="D870" s="36"/>
      <c r="E870" s="14" t="s">
        <v>706</v>
      </c>
      <c r="F870" s="18">
        <f t="shared" ref="F870:K872" si="1408">F871</f>
        <v>27197.1</v>
      </c>
      <c r="G870" s="18">
        <f t="shared" si="1408"/>
        <v>0</v>
      </c>
      <c r="H870" s="18">
        <f t="shared" si="1408"/>
        <v>0</v>
      </c>
      <c r="I870" s="18">
        <f t="shared" si="1408"/>
        <v>-68.677000000000007</v>
      </c>
      <c r="J870" s="18">
        <f t="shared" si="1408"/>
        <v>0</v>
      </c>
      <c r="K870" s="18">
        <f t="shared" si="1408"/>
        <v>0</v>
      </c>
      <c r="L870" s="18">
        <f t="shared" si="1405"/>
        <v>27128.422999999999</v>
      </c>
      <c r="M870" s="18">
        <f t="shared" si="1406"/>
        <v>0</v>
      </c>
      <c r="N870" s="18">
        <f t="shared" si="1407"/>
        <v>0</v>
      </c>
      <c r="O870" s="18">
        <f t="shared" ref="O870:Q872" si="1409">O871</f>
        <v>7325.0649999999996</v>
      </c>
      <c r="P870" s="18">
        <f t="shared" si="1409"/>
        <v>0</v>
      </c>
      <c r="Q870" s="18">
        <f t="shared" si="1409"/>
        <v>0</v>
      </c>
      <c r="R870" s="18">
        <f t="shared" si="1379"/>
        <v>34453.487999999998</v>
      </c>
      <c r="S870" s="18">
        <f t="shared" si="1380"/>
        <v>0</v>
      </c>
      <c r="T870" s="18">
        <f t="shared" si="1381"/>
        <v>0</v>
      </c>
      <c r="U870" s="18">
        <f t="shared" ref="U870:AE872" si="1410">U871</f>
        <v>0</v>
      </c>
      <c r="V870" s="18">
        <f t="shared" si="1382"/>
        <v>34453.487999999998</v>
      </c>
      <c r="W870" s="18">
        <f t="shared" si="1383"/>
        <v>0</v>
      </c>
      <c r="X870" s="18">
        <f t="shared" si="1384"/>
        <v>0</v>
      </c>
      <c r="Y870" s="18">
        <f t="shared" si="1410"/>
        <v>-34453.487999999998</v>
      </c>
      <c r="Z870" s="18">
        <f t="shared" si="1410"/>
        <v>0</v>
      </c>
      <c r="AA870" s="18">
        <f t="shared" si="1410"/>
        <v>0</v>
      </c>
      <c r="AB870" s="18">
        <f t="shared" si="1369"/>
        <v>0</v>
      </c>
      <c r="AC870" s="18">
        <f t="shared" si="1370"/>
        <v>0</v>
      </c>
      <c r="AD870" s="18">
        <f t="shared" si="1371"/>
        <v>0</v>
      </c>
      <c r="AE870" s="18">
        <f t="shared" si="1410"/>
        <v>0</v>
      </c>
      <c r="AF870" s="31">
        <v>0</v>
      </c>
      <c r="AG870" s="22"/>
      <c r="AH870" s="2"/>
    </row>
    <row r="871" spans="1:34" ht="47.25" hidden="1" x14ac:dyDescent="0.25">
      <c r="A871" s="36" t="s">
        <v>216</v>
      </c>
      <c r="B871" s="32">
        <v>400</v>
      </c>
      <c r="C871" s="36"/>
      <c r="D871" s="36"/>
      <c r="E871" s="14" t="s">
        <v>580</v>
      </c>
      <c r="F871" s="18">
        <f t="shared" si="1408"/>
        <v>27197.1</v>
      </c>
      <c r="G871" s="18">
        <f t="shared" si="1408"/>
        <v>0</v>
      </c>
      <c r="H871" s="18">
        <f t="shared" si="1408"/>
        <v>0</v>
      </c>
      <c r="I871" s="18">
        <f t="shared" si="1408"/>
        <v>-68.677000000000007</v>
      </c>
      <c r="J871" s="18">
        <f t="shared" si="1408"/>
        <v>0</v>
      </c>
      <c r="K871" s="18">
        <f t="shared" si="1408"/>
        <v>0</v>
      </c>
      <c r="L871" s="18">
        <f t="shared" si="1405"/>
        <v>27128.422999999999</v>
      </c>
      <c r="M871" s="18">
        <f t="shared" si="1406"/>
        <v>0</v>
      </c>
      <c r="N871" s="18">
        <f t="shared" si="1407"/>
        <v>0</v>
      </c>
      <c r="O871" s="18">
        <f t="shared" si="1409"/>
        <v>7325.0649999999996</v>
      </c>
      <c r="P871" s="18">
        <f t="shared" si="1409"/>
        <v>0</v>
      </c>
      <c r="Q871" s="18">
        <f t="shared" si="1409"/>
        <v>0</v>
      </c>
      <c r="R871" s="18">
        <f t="shared" si="1379"/>
        <v>34453.487999999998</v>
      </c>
      <c r="S871" s="18">
        <f t="shared" si="1380"/>
        <v>0</v>
      </c>
      <c r="T871" s="18">
        <f t="shared" si="1381"/>
        <v>0</v>
      </c>
      <c r="U871" s="18">
        <f t="shared" si="1410"/>
        <v>0</v>
      </c>
      <c r="V871" s="18">
        <f t="shared" si="1382"/>
        <v>34453.487999999998</v>
      </c>
      <c r="W871" s="18">
        <f t="shared" si="1383"/>
        <v>0</v>
      </c>
      <c r="X871" s="18">
        <f t="shared" si="1384"/>
        <v>0</v>
      </c>
      <c r="Y871" s="18">
        <f t="shared" si="1410"/>
        <v>-34453.487999999998</v>
      </c>
      <c r="Z871" s="18">
        <f t="shared" si="1410"/>
        <v>0</v>
      </c>
      <c r="AA871" s="18">
        <f t="shared" si="1410"/>
        <v>0</v>
      </c>
      <c r="AB871" s="18">
        <f t="shared" si="1369"/>
        <v>0</v>
      </c>
      <c r="AC871" s="18">
        <f t="shared" si="1370"/>
        <v>0</v>
      </c>
      <c r="AD871" s="18">
        <f t="shared" si="1371"/>
        <v>0</v>
      </c>
      <c r="AE871" s="18">
        <f t="shared" si="1410"/>
        <v>0</v>
      </c>
      <c r="AF871" s="31">
        <v>0</v>
      </c>
      <c r="AG871" s="22"/>
      <c r="AH871" s="2"/>
    </row>
    <row r="872" spans="1:34" hidden="1" x14ac:dyDescent="0.25">
      <c r="A872" s="36" t="s">
        <v>216</v>
      </c>
      <c r="B872" s="32">
        <v>410</v>
      </c>
      <c r="C872" s="36"/>
      <c r="D872" s="36"/>
      <c r="E872" s="14" t="s">
        <v>593</v>
      </c>
      <c r="F872" s="18">
        <f t="shared" si="1408"/>
        <v>27197.1</v>
      </c>
      <c r="G872" s="18">
        <f t="shared" si="1408"/>
        <v>0</v>
      </c>
      <c r="H872" s="18">
        <f t="shared" si="1408"/>
        <v>0</v>
      </c>
      <c r="I872" s="18">
        <f t="shared" si="1408"/>
        <v>-68.677000000000007</v>
      </c>
      <c r="J872" s="18">
        <f t="shared" si="1408"/>
        <v>0</v>
      </c>
      <c r="K872" s="18">
        <f t="shared" si="1408"/>
        <v>0</v>
      </c>
      <c r="L872" s="18">
        <f t="shared" si="1405"/>
        <v>27128.422999999999</v>
      </c>
      <c r="M872" s="18">
        <f t="shared" si="1406"/>
        <v>0</v>
      </c>
      <c r="N872" s="18">
        <f t="shared" si="1407"/>
        <v>0</v>
      </c>
      <c r="O872" s="18">
        <f t="shared" si="1409"/>
        <v>7325.0649999999996</v>
      </c>
      <c r="P872" s="18">
        <f t="shared" si="1409"/>
        <v>0</v>
      </c>
      <c r="Q872" s="18">
        <f t="shared" si="1409"/>
        <v>0</v>
      </c>
      <c r="R872" s="18">
        <f t="shared" si="1379"/>
        <v>34453.487999999998</v>
      </c>
      <c r="S872" s="18">
        <f t="shared" si="1380"/>
        <v>0</v>
      </c>
      <c r="T872" s="18">
        <f t="shared" si="1381"/>
        <v>0</v>
      </c>
      <c r="U872" s="18">
        <f t="shared" si="1410"/>
        <v>0</v>
      </c>
      <c r="V872" s="18">
        <f t="shared" si="1382"/>
        <v>34453.487999999998</v>
      </c>
      <c r="W872" s="18">
        <f t="shared" si="1383"/>
        <v>0</v>
      </c>
      <c r="X872" s="18">
        <f t="shared" si="1384"/>
        <v>0</v>
      </c>
      <c r="Y872" s="18">
        <f t="shared" si="1410"/>
        <v>-34453.487999999998</v>
      </c>
      <c r="Z872" s="18">
        <f t="shared" si="1410"/>
        <v>0</v>
      </c>
      <c r="AA872" s="18">
        <f t="shared" si="1410"/>
        <v>0</v>
      </c>
      <c r="AB872" s="18">
        <f t="shared" si="1369"/>
        <v>0</v>
      </c>
      <c r="AC872" s="18">
        <f t="shared" si="1370"/>
        <v>0</v>
      </c>
      <c r="AD872" s="18">
        <f t="shared" si="1371"/>
        <v>0</v>
      </c>
      <c r="AE872" s="18">
        <f t="shared" si="1410"/>
        <v>0</v>
      </c>
      <c r="AF872" s="31">
        <v>0</v>
      </c>
      <c r="AG872" s="22"/>
      <c r="AH872" s="2"/>
    </row>
    <row r="873" spans="1:34" hidden="1" x14ac:dyDescent="0.25">
      <c r="A873" s="36" t="s">
        <v>216</v>
      </c>
      <c r="B873" s="32">
        <v>410</v>
      </c>
      <c r="C873" s="36" t="s">
        <v>28</v>
      </c>
      <c r="D873" s="36" t="s">
        <v>5</v>
      </c>
      <c r="E873" s="14" t="s">
        <v>557</v>
      </c>
      <c r="F873" s="18">
        <v>27197.1</v>
      </c>
      <c r="G873" s="18">
        <v>0</v>
      </c>
      <c r="H873" s="18">
        <v>0</v>
      </c>
      <c r="I873" s="18">
        <v>-68.677000000000007</v>
      </c>
      <c r="J873" s="18"/>
      <c r="K873" s="18"/>
      <c r="L873" s="18">
        <f t="shared" si="1405"/>
        <v>27128.422999999999</v>
      </c>
      <c r="M873" s="18">
        <f t="shared" si="1406"/>
        <v>0</v>
      </c>
      <c r="N873" s="18">
        <f t="shared" si="1407"/>
        <v>0</v>
      </c>
      <c r="O873" s="18">
        <v>7325.0649999999996</v>
      </c>
      <c r="P873" s="18"/>
      <c r="Q873" s="18"/>
      <c r="R873" s="18">
        <f t="shared" si="1379"/>
        <v>34453.487999999998</v>
      </c>
      <c r="S873" s="18">
        <f t="shared" si="1380"/>
        <v>0</v>
      </c>
      <c r="T873" s="18">
        <f t="shared" si="1381"/>
        <v>0</v>
      </c>
      <c r="U873" s="18"/>
      <c r="V873" s="18">
        <f t="shared" si="1382"/>
        <v>34453.487999999998</v>
      </c>
      <c r="W873" s="18">
        <f t="shared" si="1383"/>
        <v>0</v>
      </c>
      <c r="X873" s="18">
        <f t="shared" si="1384"/>
        <v>0</v>
      </c>
      <c r="Y873" s="18">
        <v>-34453.487999999998</v>
      </c>
      <c r="Z873" s="18"/>
      <c r="AA873" s="18"/>
      <c r="AB873" s="18">
        <f t="shared" si="1369"/>
        <v>0</v>
      </c>
      <c r="AC873" s="18">
        <f t="shared" si="1370"/>
        <v>0</v>
      </c>
      <c r="AD873" s="18">
        <f t="shared" si="1371"/>
        <v>0</v>
      </c>
      <c r="AE873" s="18"/>
      <c r="AF873" s="31">
        <v>0</v>
      </c>
      <c r="AG873" s="22" t="s">
        <v>1297</v>
      </c>
      <c r="AH873" s="2"/>
    </row>
    <row r="874" spans="1:34" ht="47.25" x14ac:dyDescent="0.25">
      <c r="A874" s="36" t="s">
        <v>217</v>
      </c>
      <c r="B874" s="32"/>
      <c r="C874" s="36"/>
      <c r="D874" s="36"/>
      <c r="E874" s="14" t="s">
        <v>707</v>
      </c>
      <c r="F874" s="18">
        <f t="shared" ref="F874:K876" si="1411">F875</f>
        <v>2588.1999999999998</v>
      </c>
      <c r="G874" s="18">
        <f t="shared" si="1411"/>
        <v>0</v>
      </c>
      <c r="H874" s="18">
        <f t="shared" si="1411"/>
        <v>0</v>
      </c>
      <c r="I874" s="18">
        <f t="shared" si="1411"/>
        <v>-2588.1999999999998</v>
      </c>
      <c r="J874" s="18">
        <f t="shared" si="1411"/>
        <v>0</v>
      </c>
      <c r="K874" s="18">
        <f t="shared" si="1411"/>
        <v>0</v>
      </c>
      <c r="L874" s="18">
        <f t="shared" si="1405"/>
        <v>0</v>
      </c>
      <c r="M874" s="18">
        <f t="shared" si="1406"/>
        <v>0</v>
      </c>
      <c r="N874" s="18">
        <f t="shared" si="1407"/>
        <v>0</v>
      </c>
      <c r="O874" s="18">
        <f t="shared" ref="O874:Q876" si="1412">O875</f>
        <v>8334.1880000000001</v>
      </c>
      <c r="P874" s="18">
        <f t="shared" si="1412"/>
        <v>0</v>
      </c>
      <c r="Q874" s="18">
        <f t="shared" si="1412"/>
        <v>0</v>
      </c>
      <c r="R874" s="18">
        <f t="shared" si="1379"/>
        <v>8334.1880000000001</v>
      </c>
      <c r="S874" s="18">
        <f t="shared" si="1380"/>
        <v>0</v>
      </c>
      <c r="T874" s="18">
        <f t="shared" si="1381"/>
        <v>0</v>
      </c>
      <c r="U874" s="18">
        <f t="shared" ref="U874:AE876" si="1413">U875</f>
        <v>0</v>
      </c>
      <c r="V874" s="18">
        <f t="shared" si="1382"/>
        <v>8334.1880000000001</v>
      </c>
      <c r="W874" s="18">
        <f t="shared" si="1383"/>
        <v>0</v>
      </c>
      <c r="X874" s="18">
        <f t="shared" si="1384"/>
        <v>0</v>
      </c>
      <c r="Y874" s="18">
        <f t="shared" si="1413"/>
        <v>0</v>
      </c>
      <c r="Z874" s="18">
        <f t="shared" si="1413"/>
        <v>0</v>
      </c>
      <c r="AA874" s="18">
        <f t="shared" si="1413"/>
        <v>0</v>
      </c>
      <c r="AB874" s="18">
        <f t="shared" si="1369"/>
        <v>8334.1880000000001</v>
      </c>
      <c r="AC874" s="18">
        <f t="shared" si="1370"/>
        <v>0</v>
      </c>
      <c r="AD874" s="18">
        <f t="shared" si="1371"/>
        <v>0</v>
      </c>
      <c r="AE874" s="18">
        <f t="shared" si="1413"/>
        <v>0</v>
      </c>
      <c r="AF874" s="31"/>
      <c r="AG874" s="22"/>
      <c r="AH874" s="2"/>
    </row>
    <row r="875" spans="1:34" ht="47.25" x14ac:dyDescent="0.25">
      <c r="A875" s="36" t="s">
        <v>217</v>
      </c>
      <c r="B875" s="32">
        <v>400</v>
      </c>
      <c r="C875" s="36"/>
      <c r="D875" s="36"/>
      <c r="E875" s="14" t="s">
        <v>580</v>
      </c>
      <c r="F875" s="18">
        <f t="shared" si="1411"/>
        <v>2588.1999999999998</v>
      </c>
      <c r="G875" s="18">
        <f t="shared" si="1411"/>
        <v>0</v>
      </c>
      <c r="H875" s="18">
        <f t="shared" si="1411"/>
        <v>0</v>
      </c>
      <c r="I875" s="18">
        <f t="shared" si="1411"/>
        <v>-2588.1999999999998</v>
      </c>
      <c r="J875" s="18">
        <f t="shared" si="1411"/>
        <v>0</v>
      </c>
      <c r="K875" s="18">
        <f t="shared" si="1411"/>
        <v>0</v>
      </c>
      <c r="L875" s="18">
        <f t="shared" si="1405"/>
        <v>0</v>
      </c>
      <c r="M875" s="18">
        <f t="shared" si="1406"/>
        <v>0</v>
      </c>
      <c r="N875" s="18">
        <f t="shared" si="1407"/>
        <v>0</v>
      </c>
      <c r="O875" s="18">
        <f t="shared" si="1412"/>
        <v>8334.1880000000001</v>
      </c>
      <c r="P875" s="18">
        <f t="shared" si="1412"/>
        <v>0</v>
      </c>
      <c r="Q875" s="18">
        <f t="shared" si="1412"/>
        <v>0</v>
      </c>
      <c r="R875" s="18">
        <f t="shared" si="1379"/>
        <v>8334.1880000000001</v>
      </c>
      <c r="S875" s="18">
        <f t="shared" si="1380"/>
        <v>0</v>
      </c>
      <c r="T875" s="18">
        <f t="shared" si="1381"/>
        <v>0</v>
      </c>
      <c r="U875" s="18">
        <f t="shared" si="1413"/>
        <v>0</v>
      </c>
      <c r="V875" s="18">
        <f t="shared" si="1382"/>
        <v>8334.1880000000001</v>
      </c>
      <c r="W875" s="18">
        <f t="shared" si="1383"/>
        <v>0</v>
      </c>
      <c r="X875" s="18">
        <f t="shared" si="1384"/>
        <v>0</v>
      </c>
      <c r="Y875" s="18">
        <f t="shared" si="1413"/>
        <v>0</v>
      </c>
      <c r="Z875" s="18">
        <f t="shared" si="1413"/>
        <v>0</v>
      </c>
      <c r="AA875" s="18">
        <f t="shared" si="1413"/>
        <v>0</v>
      </c>
      <c r="AB875" s="18">
        <f t="shared" si="1369"/>
        <v>8334.1880000000001</v>
      </c>
      <c r="AC875" s="18">
        <f t="shared" si="1370"/>
        <v>0</v>
      </c>
      <c r="AD875" s="18">
        <f t="shared" si="1371"/>
        <v>0</v>
      </c>
      <c r="AE875" s="18">
        <f t="shared" si="1413"/>
        <v>0</v>
      </c>
      <c r="AF875" s="31"/>
      <c r="AG875" s="22"/>
      <c r="AH875" s="2"/>
    </row>
    <row r="876" spans="1:34" x14ac:dyDescent="0.25">
      <c r="A876" s="36" t="s">
        <v>217</v>
      </c>
      <c r="B876" s="32">
        <v>410</v>
      </c>
      <c r="C876" s="36"/>
      <c r="D876" s="36"/>
      <c r="E876" s="14" t="s">
        <v>593</v>
      </c>
      <c r="F876" s="18">
        <f t="shared" si="1411"/>
        <v>2588.1999999999998</v>
      </c>
      <c r="G876" s="18">
        <f t="shared" si="1411"/>
        <v>0</v>
      </c>
      <c r="H876" s="18">
        <f t="shared" si="1411"/>
        <v>0</v>
      </c>
      <c r="I876" s="18">
        <f t="shared" si="1411"/>
        <v>-2588.1999999999998</v>
      </c>
      <c r="J876" s="18">
        <f t="shared" si="1411"/>
        <v>0</v>
      </c>
      <c r="K876" s="18">
        <f t="shared" si="1411"/>
        <v>0</v>
      </c>
      <c r="L876" s="18">
        <f t="shared" si="1405"/>
        <v>0</v>
      </c>
      <c r="M876" s="18">
        <f t="shared" si="1406"/>
        <v>0</v>
      </c>
      <c r="N876" s="18">
        <f t="shared" si="1407"/>
        <v>0</v>
      </c>
      <c r="O876" s="18">
        <f t="shared" si="1412"/>
        <v>8334.1880000000001</v>
      </c>
      <c r="P876" s="18">
        <f t="shared" si="1412"/>
        <v>0</v>
      </c>
      <c r="Q876" s="18">
        <f t="shared" si="1412"/>
        <v>0</v>
      </c>
      <c r="R876" s="18">
        <f t="shared" si="1379"/>
        <v>8334.1880000000001</v>
      </c>
      <c r="S876" s="18">
        <f t="shared" si="1380"/>
        <v>0</v>
      </c>
      <c r="T876" s="18">
        <f t="shared" si="1381"/>
        <v>0</v>
      </c>
      <c r="U876" s="18">
        <f t="shared" si="1413"/>
        <v>0</v>
      </c>
      <c r="V876" s="18">
        <f t="shared" si="1382"/>
        <v>8334.1880000000001</v>
      </c>
      <c r="W876" s="18">
        <f t="shared" si="1383"/>
        <v>0</v>
      </c>
      <c r="X876" s="18">
        <f t="shared" si="1384"/>
        <v>0</v>
      </c>
      <c r="Y876" s="18">
        <f t="shared" si="1413"/>
        <v>0</v>
      </c>
      <c r="Z876" s="18">
        <f t="shared" si="1413"/>
        <v>0</v>
      </c>
      <c r="AA876" s="18">
        <f t="shared" si="1413"/>
        <v>0</v>
      </c>
      <c r="AB876" s="18">
        <f t="shared" si="1369"/>
        <v>8334.1880000000001</v>
      </c>
      <c r="AC876" s="18">
        <f t="shared" si="1370"/>
        <v>0</v>
      </c>
      <c r="AD876" s="18">
        <f t="shared" si="1371"/>
        <v>0</v>
      </c>
      <c r="AE876" s="18">
        <f t="shared" si="1413"/>
        <v>0</v>
      </c>
      <c r="AF876" s="31"/>
      <c r="AG876" s="22"/>
      <c r="AH876" s="2"/>
    </row>
    <row r="877" spans="1:34" x14ac:dyDescent="0.25">
      <c r="A877" s="36" t="s">
        <v>217</v>
      </c>
      <c r="B877" s="32">
        <v>410</v>
      </c>
      <c r="C877" s="36" t="s">
        <v>28</v>
      </c>
      <c r="D877" s="36" t="s">
        <v>5</v>
      </c>
      <c r="E877" s="14" t="s">
        <v>557</v>
      </c>
      <c r="F877" s="18">
        <v>2588.1999999999998</v>
      </c>
      <c r="G877" s="18">
        <v>0</v>
      </c>
      <c r="H877" s="18">
        <v>0</v>
      </c>
      <c r="I877" s="18">
        <f>-961.887-1626.313</f>
        <v>-2588.1999999999998</v>
      </c>
      <c r="J877" s="18"/>
      <c r="K877" s="18"/>
      <c r="L877" s="18">
        <f t="shared" si="1405"/>
        <v>0</v>
      </c>
      <c r="M877" s="18">
        <f t="shared" si="1406"/>
        <v>0</v>
      </c>
      <c r="N877" s="18">
        <f t="shared" si="1407"/>
        <v>0</v>
      </c>
      <c r="O877" s="18">
        <v>8334.1880000000001</v>
      </c>
      <c r="P877" s="18"/>
      <c r="Q877" s="18"/>
      <c r="R877" s="18">
        <f t="shared" si="1379"/>
        <v>8334.1880000000001</v>
      </c>
      <c r="S877" s="18">
        <f t="shared" si="1380"/>
        <v>0</v>
      </c>
      <c r="T877" s="18">
        <f t="shared" si="1381"/>
        <v>0</v>
      </c>
      <c r="U877" s="18"/>
      <c r="V877" s="18">
        <f t="shared" si="1382"/>
        <v>8334.1880000000001</v>
      </c>
      <c r="W877" s="18">
        <f t="shared" si="1383"/>
        <v>0</v>
      </c>
      <c r="X877" s="18">
        <f t="shared" si="1384"/>
        <v>0</v>
      </c>
      <c r="Y877" s="18"/>
      <c r="Z877" s="18"/>
      <c r="AA877" s="18"/>
      <c r="AB877" s="18">
        <f t="shared" si="1369"/>
        <v>8334.1880000000001</v>
      </c>
      <c r="AC877" s="18">
        <f t="shared" si="1370"/>
        <v>0</v>
      </c>
      <c r="AD877" s="18">
        <f t="shared" si="1371"/>
        <v>0</v>
      </c>
      <c r="AE877" s="18"/>
      <c r="AF877" s="31"/>
      <c r="AG877" s="22" t="s">
        <v>1296</v>
      </c>
      <c r="AH877" s="2"/>
    </row>
    <row r="878" spans="1:34" ht="47.25" x14ac:dyDescent="0.25">
      <c r="A878" s="36" t="s">
        <v>218</v>
      </c>
      <c r="B878" s="32"/>
      <c r="C878" s="36"/>
      <c r="D878" s="36"/>
      <c r="E878" s="14" t="s">
        <v>875</v>
      </c>
      <c r="F878" s="18">
        <f t="shared" ref="F878:K880" si="1414">F879</f>
        <v>42811.3</v>
      </c>
      <c r="G878" s="18">
        <f t="shared" si="1414"/>
        <v>0</v>
      </c>
      <c r="H878" s="18">
        <f t="shared" si="1414"/>
        <v>0</v>
      </c>
      <c r="I878" s="18">
        <f t="shared" si="1414"/>
        <v>-11490.373</v>
      </c>
      <c r="J878" s="18">
        <f t="shared" si="1414"/>
        <v>0</v>
      </c>
      <c r="K878" s="18">
        <f t="shared" si="1414"/>
        <v>0</v>
      </c>
      <c r="L878" s="18">
        <f t="shared" si="1405"/>
        <v>31320.927000000003</v>
      </c>
      <c r="M878" s="18">
        <f t="shared" si="1406"/>
        <v>0</v>
      </c>
      <c r="N878" s="18">
        <f t="shared" si="1407"/>
        <v>0</v>
      </c>
      <c r="O878" s="18">
        <f t="shared" ref="O878:Q880" si="1415">O879</f>
        <v>0</v>
      </c>
      <c r="P878" s="18">
        <f t="shared" si="1415"/>
        <v>0</v>
      </c>
      <c r="Q878" s="18">
        <f t="shared" si="1415"/>
        <v>0</v>
      </c>
      <c r="R878" s="18">
        <f t="shared" si="1379"/>
        <v>31320.927000000003</v>
      </c>
      <c r="S878" s="18">
        <f t="shared" si="1380"/>
        <v>0</v>
      </c>
      <c r="T878" s="18">
        <f t="shared" si="1381"/>
        <v>0</v>
      </c>
      <c r="U878" s="18">
        <f t="shared" ref="U878:AE880" si="1416">U879</f>
        <v>0</v>
      </c>
      <c r="V878" s="18">
        <f t="shared" si="1382"/>
        <v>31320.927000000003</v>
      </c>
      <c r="W878" s="18">
        <f t="shared" si="1383"/>
        <v>0</v>
      </c>
      <c r="X878" s="18">
        <f t="shared" si="1384"/>
        <v>0</v>
      </c>
      <c r="Y878" s="18">
        <f t="shared" si="1416"/>
        <v>0</v>
      </c>
      <c r="Z878" s="18">
        <f t="shared" si="1416"/>
        <v>0</v>
      </c>
      <c r="AA878" s="18">
        <f t="shared" si="1416"/>
        <v>0</v>
      </c>
      <c r="AB878" s="18">
        <f t="shared" si="1369"/>
        <v>31320.927000000003</v>
      </c>
      <c r="AC878" s="18">
        <f t="shared" si="1370"/>
        <v>0</v>
      </c>
      <c r="AD878" s="18">
        <f t="shared" si="1371"/>
        <v>0</v>
      </c>
      <c r="AE878" s="18">
        <f t="shared" si="1416"/>
        <v>0</v>
      </c>
      <c r="AF878" s="31"/>
      <c r="AG878" s="22"/>
      <c r="AH878" s="2"/>
    </row>
    <row r="879" spans="1:34" ht="47.25" x14ac:dyDescent="0.25">
      <c r="A879" s="36" t="s">
        <v>218</v>
      </c>
      <c r="B879" s="32">
        <v>400</v>
      </c>
      <c r="C879" s="36"/>
      <c r="D879" s="36"/>
      <c r="E879" s="14" t="s">
        <v>580</v>
      </c>
      <c r="F879" s="18">
        <f t="shared" si="1414"/>
        <v>42811.3</v>
      </c>
      <c r="G879" s="18">
        <f t="shared" si="1414"/>
        <v>0</v>
      </c>
      <c r="H879" s="18">
        <f t="shared" si="1414"/>
        <v>0</v>
      </c>
      <c r="I879" s="18">
        <f t="shared" si="1414"/>
        <v>-11490.373</v>
      </c>
      <c r="J879" s="18">
        <f t="shared" si="1414"/>
        <v>0</v>
      </c>
      <c r="K879" s="18">
        <f t="shared" si="1414"/>
        <v>0</v>
      </c>
      <c r="L879" s="18">
        <f t="shared" si="1405"/>
        <v>31320.927000000003</v>
      </c>
      <c r="M879" s="18">
        <f t="shared" si="1406"/>
        <v>0</v>
      </c>
      <c r="N879" s="18">
        <f t="shared" si="1407"/>
        <v>0</v>
      </c>
      <c r="O879" s="18">
        <f t="shared" si="1415"/>
        <v>0</v>
      </c>
      <c r="P879" s="18">
        <f t="shared" si="1415"/>
        <v>0</v>
      </c>
      <c r="Q879" s="18">
        <f t="shared" si="1415"/>
        <v>0</v>
      </c>
      <c r="R879" s="18">
        <f t="shared" si="1379"/>
        <v>31320.927000000003</v>
      </c>
      <c r="S879" s="18">
        <f t="shared" si="1380"/>
        <v>0</v>
      </c>
      <c r="T879" s="18">
        <f t="shared" si="1381"/>
        <v>0</v>
      </c>
      <c r="U879" s="18">
        <f t="shared" si="1416"/>
        <v>0</v>
      </c>
      <c r="V879" s="18">
        <f t="shared" si="1382"/>
        <v>31320.927000000003</v>
      </c>
      <c r="W879" s="18">
        <f t="shared" si="1383"/>
        <v>0</v>
      </c>
      <c r="X879" s="18">
        <f t="shared" si="1384"/>
        <v>0</v>
      </c>
      <c r="Y879" s="18">
        <f t="shared" si="1416"/>
        <v>0</v>
      </c>
      <c r="Z879" s="18">
        <f t="shared" si="1416"/>
        <v>0</v>
      </c>
      <c r="AA879" s="18">
        <f t="shared" si="1416"/>
        <v>0</v>
      </c>
      <c r="AB879" s="18">
        <f t="shared" si="1369"/>
        <v>31320.927000000003</v>
      </c>
      <c r="AC879" s="18">
        <f t="shared" si="1370"/>
        <v>0</v>
      </c>
      <c r="AD879" s="18">
        <f t="shared" si="1371"/>
        <v>0</v>
      </c>
      <c r="AE879" s="18">
        <f t="shared" si="1416"/>
        <v>0</v>
      </c>
      <c r="AF879" s="31"/>
      <c r="AG879" s="22"/>
      <c r="AH879" s="2"/>
    </row>
    <row r="880" spans="1:34" x14ac:dyDescent="0.25">
      <c r="A880" s="36" t="s">
        <v>218</v>
      </c>
      <c r="B880" s="32">
        <v>410</v>
      </c>
      <c r="C880" s="36"/>
      <c r="D880" s="36"/>
      <c r="E880" s="14" t="s">
        <v>593</v>
      </c>
      <c r="F880" s="18">
        <f t="shared" si="1414"/>
        <v>42811.3</v>
      </c>
      <c r="G880" s="18">
        <f t="shared" si="1414"/>
        <v>0</v>
      </c>
      <c r="H880" s="18">
        <f t="shared" si="1414"/>
        <v>0</v>
      </c>
      <c r="I880" s="18">
        <f t="shared" si="1414"/>
        <v>-11490.373</v>
      </c>
      <c r="J880" s="18">
        <f t="shared" si="1414"/>
        <v>0</v>
      </c>
      <c r="K880" s="18">
        <f t="shared" si="1414"/>
        <v>0</v>
      </c>
      <c r="L880" s="18">
        <f t="shared" si="1405"/>
        <v>31320.927000000003</v>
      </c>
      <c r="M880" s="18">
        <f t="shared" si="1406"/>
        <v>0</v>
      </c>
      <c r="N880" s="18">
        <f t="shared" si="1407"/>
        <v>0</v>
      </c>
      <c r="O880" s="18">
        <f t="shared" si="1415"/>
        <v>0</v>
      </c>
      <c r="P880" s="18">
        <f t="shared" si="1415"/>
        <v>0</v>
      </c>
      <c r="Q880" s="18">
        <f t="shared" si="1415"/>
        <v>0</v>
      </c>
      <c r="R880" s="18">
        <f t="shared" si="1379"/>
        <v>31320.927000000003</v>
      </c>
      <c r="S880" s="18">
        <f t="shared" si="1380"/>
        <v>0</v>
      </c>
      <c r="T880" s="18">
        <f t="shared" si="1381"/>
        <v>0</v>
      </c>
      <c r="U880" s="18">
        <f t="shared" si="1416"/>
        <v>0</v>
      </c>
      <c r="V880" s="18">
        <f t="shared" si="1382"/>
        <v>31320.927000000003</v>
      </c>
      <c r="W880" s="18">
        <f t="shared" si="1383"/>
        <v>0</v>
      </c>
      <c r="X880" s="18">
        <f t="shared" si="1384"/>
        <v>0</v>
      </c>
      <c r="Y880" s="18">
        <f t="shared" si="1416"/>
        <v>0</v>
      </c>
      <c r="Z880" s="18">
        <f t="shared" si="1416"/>
        <v>0</v>
      </c>
      <c r="AA880" s="18">
        <f t="shared" si="1416"/>
        <v>0</v>
      </c>
      <c r="AB880" s="18">
        <f t="shared" si="1369"/>
        <v>31320.927000000003</v>
      </c>
      <c r="AC880" s="18">
        <f t="shared" si="1370"/>
        <v>0</v>
      </c>
      <c r="AD880" s="18">
        <f t="shared" si="1371"/>
        <v>0</v>
      </c>
      <c r="AE880" s="18">
        <f t="shared" si="1416"/>
        <v>0</v>
      </c>
      <c r="AF880" s="31"/>
      <c r="AG880" s="22"/>
      <c r="AH880" s="2"/>
    </row>
    <row r="881" spans="1:34" x14ac:dyDescent="0.25">
      <c r="A881" s="36" t="s">
        <v>218</v>
      </c>
      <c r="B881" s="32">
        <v>410</v>
      </c>
      <c r="C881" s="36" t="s">
        <v>28</v>
      </c>
      <c r="D881" s="36" t="s">
        <v>5</v>
      </c>
      <c r="E881" s="14" t="s">
        <v>557</v>
      </c>
      <c r="F881" s="18">
        <v>42811.3</v>
      </c>
      <c r="G881" s="18">
        <v>0</v>
      </c>
      <c r="H881" s="18">
        <v>0</v>
      </c>
      <c r="I881" s="23">
        <f>-8199.313-3291.06</f>
        <v>-11490.373</v>
      </c>
      <c r="J881" s="18"/>
      <c r="K881" s="18"/>
      <c r="L881" s="18">
        <f t="shared" si="1405"/>
        <v>31320.927000000003</v>
      </c>
      <c r="M881" s="18">
        <f t="shared" si="1406"/>
        <v>0</v>
      </c>
      <c r="N881" s="18">
        <f t="shared" si="1407"/>
        <v>0</v>
      </c>
      <c r="O881" s="18"/>
      <c r="P881" s="18"/>
      <c r="Q881" s="18"/>
      <c r="R881" s="18">
        <f t="shared" si="1379"/>
        <v>31320.927000000003</v>
      </c>
      <c r="S881" s="18">
        <f t="shared" si="1380"/>
        <v>0</v>
      </c>
      <c r="T881" s="18">
        <f t="shared" si="1381"/>
        <v>0</v>
      </c>
      <c r="U881" s="18"/>
      <c r="V881" s="18">
        <f t="shared" si="1382"/>
        <v>31320.927000000003</v>
      </c>
      <c r="W881" s="18">
        <f t="shared" si="1383"/>
        <v>0</v>
      </c>
      <c r="X881" s="18">
        <f t="shared" si="1384"/>
        <v>0</v>
      </c>
      <c r="Y881" s="18"/>
      <c r="Z881" s="18"/>
      <c r="AA881" s="18"/>
      <c r="AB881" s="18">
        <f t="shared" si="1369"/>
        <v>31320.927000000003</v>
      </c>
      <c r="AC881" s="18">
        <f t="shared" si="1370"/>
        <v>0</v>
      </c>
      <c r="AD881" s="18">
        <f t="shared" si="1371"/>
        <v>0</v>
      </c>
      <c r="AE881" s="18"/>
      <c r="AF881" s="31"/>
      <c r="AG881" s="22" t="s">
        <v>1299</v>
      </c>
      <c r="AH881" s="2"/>
    </row>
    <row r="882" spans="1:34" ht="47.25" x14ac:dyDescent="0.25">
      <c r="A882" s="36" t="s">
        <v>961</v>
      </c>
      <c r="B882" s="32"/>
      <c r="C882" s="36"/>
      <c r="D882" s="36"/>
      <c r="E882" s="14" t="s">
        <v>1021</v>
      </c>
      <c r="F882" s="18">
        <f>F883</f>
        <v>0</v>
      </c>
      <c r="G882" s="18">
        <f t="shared" ref="G882:AE884" si="1417">G883</f>
        <v>0</v>
      </c>
      <c r="H882" s="18">
        <f t="shared" si="1417"/>
        <v>150000</v>
      </c>
      <c r="I882" s="18">
        <f t="shared" si="1417"/>
        <v>0</v>
      </c>
      <c r="J882" s="18">
        <f t="shared" si="1417"/>
        <v>0</v>
      </c>
      <c r="K882" s="18">
        <f t="shared" si="1417"/>
        <v>0</v>
      </c>
      <c r="L882" s="18">
        <f t="shared" si="1405"/>
        <v>0</v>
      </c>
      <c r="M882" s="18">
        <f t="shared" si="1406"/>
        <v>0</v>
      </c>
      <c r="N882" s="18">
        <f t="shared" si="1407"/>
        <v>150000</v>
      </c>
      <c r="O882" s="18">
        <f t="shared" si="1417"/>
        <v>0</v>
      </c>
      <c r="P882" s="18">
        <f t="shared" si="1417"/>
        <v>0</v>
      </c>
      <c r="Q882" s="18">
        <f t="shared" si="1417"/>
        <v>0</v>
      </c>
      <c r="R882" s="18">
        <f t="shared" si="1379"/>
        <v>0</v>
      </c>
      <c r="S882" s="18">
        <f t="shared" si="1380"/>
        <v>0</v>
      </c>
      <c r="T882" s="18">
        <f t="shared" si="1381"/>
        <v>150000</v>
      </c>
      <c r="U882" s="18">
        <f t="shared" si="1417"/>
        <v>0</v>
      </c>
      <c r="V882" s="18">
        <f t="shared" si="1382"/>
        <v>0</v>
      </c>
      <c r="W882" s="18">
        <f t="shared" si="1383"/>
        <v>0</v>
      </c>
      <c r="X882" s="18">
        <f t="shared" si="1384"/>
        <v>150000</v>
      </c>
      <c r="Y882" s="18">
        <f t="shared" si="1417"/>
        <v>0</v>
      </c>
      <c r="Z882" s="18">
        <f t="shared" si="1417"/>
        <v>0</v>
      </c>
      <c r="AA882" s="18">
        <f t="shared" si="1417"/>
        <v>0</v>
      </c>
      <c r="AB882" s="18">
        <f t="shared" si="1369"/>
        <v>0</v>
      </c>
      <c r="AC882" s="18">
        <f t="shared" si="1370"/>
        <v>0</v>
      </c>
      <c r="AD882" s="18">
        <f t="shared" si="1371"/>
        <v>150000</v>
      </c>
      <c r="AE882" s="18">
        <f t="shared" si="1417"/>
        <v>0</v>
      </c>
      <c r="AF882" s="31"/>
      <c r="AG882" s="22"/>
      <c r="AH882" s="2"/>
    </row>
    <row r="883" spans="1:34" ht="47.25" x14ac:dyDescent="0.25">
      <c r="A883" s="36" t="s">
        <v>961</v>
      </c>
      <c r="B883" s="32">
        <v>400</v>
      </c>
      <c r="C883" s="36"/>
      <c r="D883" s="36"/>
      <c r="E883" s="14" t="s">
        <v>580</v>
      </c>
      <c r="F883" s="18">
        <f>F884</f>
        <v>0</v>
      </c>
      <c r="G883" s="18">
        <f t="shared" si="1417"/>
        <v>0</v>
      </c>
      <c r="H883" s="18">
        <f t="shared" si="1417"/>
        <v>150000</v>
      </c>
      <c r="I883" s="18">
        <f t="shared" si="1417"/>
        <v>0</v>
      </c>
      <c r="J883" s="18">
        <f t="shared" si="1417"/>
        <v>0</v>
      </c>
      <c r="K883" s="18">
        <f t="shared" si="1417"/>
        <v>0</v>
      </c>
      <c r="L883" s="18">
        <f t="shared" si="1405"/>
        <v>0</v>
      </c>
      <c r="M883" s="18">
        <f t="shared" si="1406"/>
        <v>0</v>
      </c>
      <c r="N883" s="18">
        <f t="shared" si="1407"/>
        <v>150000</v>
      </c>
      <c r="O883" s="18">
        <f t="shared" si="1417"/>
        <v>0</v>
      </c>
      <c r="P883" s="18">
        <f t="shared" si="1417"/>
        <v>0</v>
      </c>
      <c r="Q883" s="18">
        <f t="shared" si="1417"/>
        <v>0</v>
      </c>
      <c r="R883" s="18">
        <f t="shared" si="1379"/>
        <v>0</v>
      </c>
      <c r="S883" s="18">
        <f t="shared" si="1380"/>
        <v>0</v>
      </c>
      <c r="T883" s="18">
        <f t="shared" si="1381"/>
        <v>150000</v>
      </c>
      <c r="U883" s="18">
        <f t="shared" si="1417"/>
        <v>0</v>
      </c>
      <c r="V883" s="18">
        <f t="shared" si="1382"/>
        <v>0</v>
      </c>
      <c r="W883" s="18">
        <f t="shared" si="1383"/>
        <v>0</v>
      </c>
      <c r="X883" s="18">
        <f t="shared" si="1384"/>
        <v>150000</v>
      </c>
      <c r="Y883" s="18">
        <f t="shared" si="1417"/>
        <v>0</v>
      </c>
      <c r="Z883" s="18">
        <f t="shared" si="1417"/>
        <v>0</v>
      </c>
      <c r="AA883" s="18">
        <f t="shared" si="1417"/>
        <v>0</v>
      </c>
      <c r="AB883" s="18">
        <f t="shared" si="1369"/>
        <v>0</v>
      </c>
      <c r="AC883" s="18">
        <f t="shared" si="1370"/>
        <v>0</v>
      </c>
      <c r="AD883" s="18">
        <f t="shared" si="1371"/>
        <v>150000</v>
      </c>
      <c r="AE883" s="18">
        <f t="shared" si="1417"/>
        <v>0</v>
      </c>
      <c r="AF883" s="31"/>
      <c r="AG883" s="22"/>
      <c r="AH883" s="2"/>
    </row>
    <row r="884" spans="1:34" x14ac:dyDescent="0.25">
      <c r="A884" s="36" t="s">
        <v>961</v>
      </c>
      <c r="B884" s="32">
        <v>410</v>
      </c>
      <c r="C884" s="36"/>
      <c r="D884" s="36"/>
      <c r="E884" s="14" t="s">
        <v>593</v>
      </c>
      <c r="F884" s="18">
        <f>F885</f>
        <v>0</v>
      </c>
      <c r="G884" s="18">
        <f t="shared" si="1417"/>
        <v>0</v>
      </c>
      <c r="H884" s="18">
        <f t="shared" si="1417"/>
        <v>150000</v>
      </c>
      <c r="I884" s="18">
        <f t="shared" si="1417"/>
        <v>0</v>
      </c>
      <c r="J884" s="18">
        <f t="shared" si="1417"/>
        <v>0</v>
      </c>
      <c r="K884" s="18">
        <f t="shared" si="1417"/>
        <v>0</v>
      </c>
      <c r="L884" s="18">
        <f t="shared" si="1405"/>
        <v>0</v>
      </c>
      <c r="M884" s="18">
        <f t="shared" si="1406"/>
        <v>0</v>
      </c>
      <c r="N884" s="18">
        <f t="shared" si="1407"/>
        <v>150000</v>
      </c>
      <c r="O884" s="18">
        <f t="shared" si="1417"/>
        <v>0</v>
      </c>
      <c r="P884" s="18">
        <f t="shared" si="1417"/>
        <v>0</v>
      </c>
      <c r="Q884" s="18">
        <f t="shared" si="1417"/>
        <v>0</v>
      </c>
      <c r="R884" s="18">
        <f t="shared" si="1379"/>
        <v>0</v>
      </c>
      <c r="S884" s="18">
        <f t="shared" si="1380"/>
        <v>0</v>
      </c>
      <c r="T884" s="18">
        <f t="shared" si="1381"/>
        <v>150000</v>
      </c>
      <c r="U884" s="18">
        <f t="shared" si="1417"/>
        <v>0</v>
      </c>
      <c r="V884" s="18">
        <f t="shared" si="1382"/>
        <v>0</v>
      </c>
      <c r="W884" s="18">
        <f t="shared" si="1383"/>
        <v>0</v>
      </c>
      <c r="X884" s="18">
        <f t="shared" si="1384"/>
        <v>150000</v>
      </c>
      <c r="Y884" s="18">
        <f t="shared" si="1417"/>
        <v>0</v>
      </c>
      <c r="Z884" s="18">
        <f t="shared" si="1417"/>
        <v>0</v>
      </c>
      <c r="AA884" s="18">
        <f t="shared" si="1417"/>
        <v>0</v>
      </c>
      <c r="AB884" s="18">
        <f t="shared" si="1369"/>
        <v>0</v>
      </c>
      <c r="AC884" s="18">
        <f t="shared" si="1370"/>
        <v>0</v>
      </c>
      <c r="AD884" s="18">
        <f t="shared" si="1371"/>
        <v>150000</v>
      </c>
      <c r="AE884" s="18">
        <f t="shared" si="1417"/>
        <v>0</v>
      </c>
      <c r="AF884" s="31"/>
      <c r="AG884" s="22"/>
      <c r="AH884" s="2"/>
    </row>
    <row r="885" spans="1:34" x14ac:dyDescent="0.25">
      <c r="A885" s="36" t="s">
        <v>961</v>
      </c>
      <c r="B885" s="32">
        <v>410</v>
      </c>
      <c r="C885" s="36" t="s">
        <v>28</v>
      </c>
      <c r="D885" s="36" t="s">
        <v>5</v>
      </c>
      <c r="E885" s="14" t="s">
        <v>557</v>
      </c>
      <c r="F885" s="18">
        <v>0</v>
      </c>
      <c r="G885" s="18">
        <v>0</v>
      </c>
      <c r="H885" s="18">
        <v>150000</v>
      </c>
      <c r="I885" s="18"/>
      <c r="J885" s="18"/>
      <c r="K885" s="18"/>
      <c r="L885" s="18">
        <f t="shared" si="1405"/>
        <v>0</v>
      </c>
      <c r="M885" s="18">
        <f t="shared" si="1406"/>
        <v>0</v>
      </c>
      <c r="N885" s="18">
        <f t="shared" si="1407"/>
        <v>150000</v>
      </c>
      <c r="O885" s="18"/>
      <c r="P885" s="18"/>
      <c r="Q885" s="18"/>
      <c r="R885" s="18">
        <f t="shared" si="1379"/>
        <v>0</v>
      </c>
      <c r="S885" s="18">
        <f t="shared" si="1380"/>
        <v>0</v>
      </c>
      <c r="T885" s="18">
        <f t="shared" si="1381"/>
        <v>150000</v>
      </c>
      <c r="U885" s="18"/>
      <c r="V885" s="18">
        <f t="shared" si="1382"/>
        <v>0</v>
      </c>
      <c r="W885" s="18">
        <f t="shared" si="1383"/>
        <v>0</v>
      </c>
      <c r="X885" s="18">
        <f t="shared" si="1384"/>
        <v>150000</v>
      </c>
      <c r="Y885" s="18"/>
      <c r="Z885" s="18"/>
      <c r="AA885" s="18"/>
      <c r="AB885" s="18">
        <f t="shared" si="1369"/>
        <v>0</v>
      </c>
      <c r="AC885" s="18">
        <f t="shared" si="1370"/>
        <v>0</v>
      </c>
      <c r="AD885" s="18">
        <f t="shared" si="1371"/>
        <v>150000</v>
      </c>
      <c r="AE885" s="18"/>
      <c r="AF885" s="31"/>
      <c r="AG885" s="22"/>
      <c r="AH885" s="2"/>
    </row>
    <row r="886" spans="1:34" ht="78.75" x14ac:dyDescent="0.25">
      <c r="A886" s="36" t="s">
        <v>219</v>
      </c>
      <c r="B886" s="32"/>
      <c r="C886" s="36"/>
      <c r="D886" s="36"/>
      <c r="E886" s="14" t="s">
        <v>708</v>
      </c>
      <c r="F886" s="18">
        <f t="shared" ref="F886:K886" si="1418">F887+F890</f>
        <v>6420</v>
      </c>
      <c r="G886" s="18">
        <f t="shared" si="1418"/>
        <v>6420</v>
      </c>
      <c r="H886" s="18">
        <f t="shared" si="1418"/>
        <v>6420</v>
      </c>
      <c r="I886" s="18">
        <f t="shared" si="1418"/>
        <v>0</v>
      </c>
      <c r="J886" s="18">
        <f t="shared" si="1418"/>
        <v>0</v>
      </c>
      <c r="K886" s="18">
        <f t="shared" si="1418"/>
        <v>0</v>
      </c>
      <c r="L886" s="18">
        <f t="shared" si="1405"/>
        <v>6420</v>
      </c>
      <c r="M886" s="18">
        <f t="shared" si="1406"/>
        <v>6420</v>
      </c>
      <c r="N886" s="18">
        <f t="shared" si="1407"/>
        <v>6420</v>
      </c>
      <c r="O886" s="18">
        <f t="shared" ref="O886:Q886" si="1419">O887+O890</f>
        <v>-11.5</v>
      </c>
      <c r="P886" s="18">
        <f t="shared" si="1419"/>
        <v>0</v>
      </c>
      <c r="Q886" s="18">
        <f t="shared" si="1419"/>
        <v>0</v>
      </c>
      <c r="R886" s="18">
        <f t="shared" si="1379"/>
        <v>6408.5</v>
      </c>
      <c r="S886" s="18">
        <f t="shared" si="1380"/>
        <v>6420</v>
      </c>
      <c r="T886" s="18">
        <f t="shared" si="1381"/>
        <v>6420</v>
      </c>
      <c r="U886" s="18">
        <f t="shared" ref="U886:AE886" si="1420">U887+U890</f>
        <v>0</v>
      </c>
      <c r="V886" s="18">
        <f t="shared" si="1382"/>
        <v>6408.5</v>
      </c>
      <c r="W886" s="18">
        <f t="shared" si="1383"/>
        <v>6420</v>
      </c>
      <c r="X886" s="18">
        <f t="shared" si="1384"/>
        <v>6420</v>
      </c>
      <c r="Y886" s="18">
        <f t="shared" ref="Y886:AA886" si="1421">Y887+Y890</f>
        <v>0</v>
      </c>
      <c r="Z886" s="18">
        <f t="shared" si="1421"/>
        <v>0</v>
      </c>
      <c r="AA886" s="18">
        <f t="shared" si="1421"/>
        <v>0</v>
      </c>
      <c r="AB886" s="18">
        <f t="shared" si="1369"/>
        <v>6408.5</v>
      </c>
      <c r="AC886" s="18">
        <f t="shared" si="1370"/>
        <v>6420</v>
      </c>
      <c r="AD886" s="18">
        <f t="shared" si="1371"/>
        <v>6420</v>
      </c>
      <c r="AE886" s="18">
        <f t="shared" si="1420"/>
        <v>0</v>
      </c>
      <c r="AF886" s="31"/>
      <c r="AG886" s="22"/>
      <c r="AH886" s="2"/>
    </row>
    <row r="887" spans="1:34" ht="47.25" x14ac:dyDescent="0.25">
      <c r="A887" s="36" t="s">
        <v>219</v>
      </c>
      <c r="B887" s="32">
        <v>600</v>
      </c>
      <c r="C887" s="36"/>
      <c r="D887" s="36"/>
      <c r="E887" s="14" t="s">
        <v>581</v>
      </c>
      <c r="F887" s="18">
        <f t="shared" ref="F887:K888" si="1422">F888</f>
        <v>1828.2</v>
      </c>
      <c r="G887" s="18">
        <f t="shared" si="1422"/>
        <v>1828.2</v>
      </c>
      <c r="H887" s="18">
        <f t="shared" si="1422"/>
        <v>1828.2</v>
      </c>
      <c r="I887" s="18">
        <f t="shared" si="1422"/>
        <v>0</v>
      </c>
      <c r="J887" s="18">
        <f t="shared" si="1422"/>
        <v>0</v>
      </c>
      <c r="K887" s="18">
        <f t="shared" si="1422"/>
        <v>0</v>
      </c>
      <c r="L887" s="18">
        <f t="shared" si="1405"/>
        <v>1828.2</v>
      </c>
      <c r="M887" s="18">
        <f t="shared" si="1406"/>
        <v>1828.2</v>
      </c>
      <c r="N887" s="18">
        <f t="shared" si="1407"/>
        <v>1828.2</v>
      </c>
      <c r="O887" s="18">
        <f t="shared" ref="O887:Q888" si="1423">O888</f>
        <v>-11.5</v>
      </c>
      <c r="P887" s="18">
        <f t="shared" si="1423"/>
        <v>0</v>
      </c>
      <c r="Q887" s="18">
        <f t="shared" si="1423"/>
        <v>0</v>
      </c>
      <c r="R887" s="18">
        <f t="shared" si="1379"/>
        <v>1816.7</v>
      </c>
      <c r="S887" s="18">
        <f t="shared" si="1380"/>
        <v>1828.2</v>
      </c>
      <c r="T887" s="18">
        <f t="shared" si="1381"/>
        <v>1828.2</v>
      </c>
      <c r="U887" s="18">
        <f t="shared" ref="U887:AE888" si="1424">U888</f>
        <v>0</v>
      </c>
      <c r="V887" s="18">
        <f t="shared" si="1382"/>
        <v>1816.7</v>
      </c>
      <c r="W887" s="18">
        <f t="shared" si="1383"/>
        <v>1828.2</v>
      </c>
      <c r="X887" s="18">
        <f t="shared" si="1384"/>
        <v>1828.2</v>
      </c>
      <c r="Y887" s="18">
        <f t="shared" si="1424"/>
        <v>0</v>
      </c>
      <c r="Z887" s="18">
        <f t="shared" si="1424"/>
        <v>0</v>
      </c>
      <c r="AA887" s="18">
        <f t="shared" si="1424"/>
        <v>0</v>
      </c>
      <c r="AB887" s="18">
        <f t="shared" si="1369"/>
        <v>1816.7</v>
      </c>
      <c r="AC887" s="18">
        <f t="shared" si="1370"/>
        <v>1828.2</v>
      </c>
      <c r="AD887" s="18">
        <f t="shared" si="1371"/>
        <v>1828.2</v>
      </c>
      <c r="AE887" s="18">
        <f t="shared" si="1424"/>
        <v>0</v>
      </c>
      <c r="AF887" s="31"/>
      <c r="AG887" s="22"/>
      <c r="AH887" s="2"/>
    </row>
    <row r="888" spans="1:34" ht="47.25" x14ac:dyDescent="0.25">
      <c r="A888" s="36" t="s">
        <v>219</v>
      </c>
      <c r="B888" s="32">
        <v>630</v>
      </c>
      <c r="C888" s="36"/>
      <c r="D888" s="36"/>
      <c r="E888" s="14" t="s">
        <v>597</v>
      </c>
      <c r="F888" s="18">
        <f t="shared" si="1422"/>
        <v>1828.2</v>
      </c>
      <c r="G888" s="18">
        <f t="shared" si="1422"/>
        <v>1828.2</v>
      </c>
      <c r="H888" s="18">
        <f t="shared" si="1422"/>
        <v>1828.2</v>
      </c>
      <c r="I888" s="18">
        <f t="shared" si="1422"/>
        <v>0</v>
      </c>
      <c r="J888" s="18">
        <f t="shared" si="1422"/>
        <v>0</v>
      </c>
      <c r="K888" s="18">
        <f t="shared" si="1422"/>
        <v>0</v>
      </c>
      <c r="L888" s="18">
        <f t="shared" si="1405"/>
        <v>1828.2</v>
      </c>
      <c r="M888" s="18">
        <f t="shared" si="1406"/>
        <v>1828.2</v>
      </c>
      <c r="N888" s="18">
        <f t="shared" si="1407"/>
        <v>1828.2</v>
      </c>
      <c r="O888" s="18">
        <f t="shared" si="1423"/>
        <v>-11.5</v>
      </c>
      <c r="P888" s="18">
        <f t="shared" si="1423"/>
        <v>0</v>
      </c>
      <c r="Q888" s="18">
        <f t="shared" si="1423"/>
        <v>0</v>
      </c>
      <c r="R888" s="18">
        <f t="shared" si="1379"/>
        <v>1816.7</v>
      </c>
      <c r="S888" s="18">
        <f t="shared" si="1380"/>
        <v>1828.2</v>
      </c>
      <c r="T888" s="18">
        <f t="shared" si="1381"/>
        <v>1828.2</v>
      </c>
      <c r="U888" s="18">
        <f t="shared" si="1424"/>
        <v>0</v>
      </c>
      <c r="V888" s="18">
        <f t="shared" si="1382"/>
        <v>1816.7</v>
      </c>
      <c r="W888" s="18">
        <f t="shared" si="1383"/>
        <v>1828.2</v>
      </c>
      <c r="X888" s="18">
        <f t="shared" si="1384"/>
        <v>1828.2</v>
      </c>
      <c r="Y888" s="18">
        <f t="shared" si="1424"/>
        <v>0</v>
      </c>
      <c r="Z888" s="18">
        <f t="shared" si="1424"/>
        <v>0</v>
      </c>
      <c r="AA888" s="18">
        <f t="shared" si="1424"/>
        <v>0</v>
      </c>
      <c r="AB888" s="18">
        <f t="shared" si="1369"/>
        <v>1816.7</v>
      </c>
      <c r="AC888" s="18">
        <f t="shared" si="1370"/>
        <v>1828.2</v>
      </c>
      <c r="AD888" s="18">
        <f t="shared" si="1371"/>
        <v>1828.2</v>
      </c>
      <c r="AE888" s="18">
        <f t="shared" si="1424"/>
        <v>0</v>
      </c>
      <c r="AF888" s="31"/>
      <c r="AG888" s="22"/>
      <c r="AH888" s="2"/>
    </row>
    <row r="889" spans="1:34" x14ac:dyDescent="0.25">
      <c r="A889" s="36" t="s">
        <v>219</v>
      </c>
      <c r="B889" s="32">
        <v>630</v>
      </c>
      <c r="C889" s="36" t="s">
        <v>28</v>
      </c>
      <c r="D889" s="36" t="s">
        <v>5</v>
      </c>
      <c r="E889" s="14" t="s">
        <v>557</v>
      </c>
      <c r="F889" s="18">
        <v>1828.2</v>
      </c>
      <c r="G889" s="18">
        <v>1828.2</v>
      </c>
      <c r="H889" s="18">
        <v>1828.2</v>
      </c>
      <c r="I889" s="18"/>
      <c r="J889" s="18"/>
      <c r="K889" s="18"/>
      <c r="L889" s="18">
        <f t="shared" si="1405"/>
        <v>1828.2</v>
      </c>
      <c r="M889" s="18">
        <f t="shared" si="1406"/>
        <v>1828.2</v>
      </c>
      <c r="N889" s="18">
        <f t="shared" si="1407"/>
        <v>1828.2</v>
      </c>
      <c r="O889" s="18">
        <v>-11.5</v>
      </c>
      <c r="P889" s="18"/>
      <c r="Q889" s="18"/>
      <c r="R889" s="18">
        <f t="shared" si="1379"/>
        <v>1816.7</v>
      </c>
      <c r="S889" s="18">
        <f t="shared" si="1380"/>
        <v>1828.2</v>
      </c>
      <c r="T889" s="18">
        <f t="shared" si="1381"/>
        <v>1828.2</v>
      </c>
      <c r="U889" s="18"/>
      <c r="V889" s="18">
        <f t="shared" si="1382"/>
        <v>1816.7</v>
      </c>
      <c r="W889" s="18">
        <f t="shared" si="1383"/>
        <v>1828.2</v>
      </c>
      <c r="X889" s="18">
        <f t="shared" si="1384"/>
        <v>1828.2</v>
      </c>
      <c r="Y889" s="18"/>
      <c r="Z889" s="18"/>
      <c r="AA889" s="18"/>
      <c r="AB889" s="18">
        <f t="shared" si="1369"/>
        <v>1816.7</v>
      </c>
      <c r="AC889" s="18">
        <f t="shared" si="1370"/>
        <v>1828.2</v>
      </c>
      <c r="AD889" s="18">
        <f t="shared" si="1371"/>
        <v>1828.2</v>
      </c>
      <c r="AE889" s="18"/>
      <c r="AF889" s="31"/>
      <c r="AG889" s="22"/>
      <c r="AH889" s="2"/>
    </row>
    <row r="890" spans="1:34" x14ac:dyDescent="0.25">
      <c r="A890" s="36" t="s">
        <v>219</v>
      </c>
      <c r="B890" s="32">
        <v>800</v>
      </c>
      <c r="C890" s="36"/>
      <c r="D890" s="36"/>
      <c r="E890" s="14" t="s">
        <v>583</v>
      </c>
      <c r="F890" s="18">
        <f t="shared" ref="F890:K891" si="1425">F891</f>
        <v>4591.8</v>
      </c>
      <c r="G890" s="18">
        <f t="shared" si="1425"/>
        <v>4591.8</v>
      </c>
      <c r="H890" s="18">
        <f t="shared" si="1425"/>
        <v>4591.8</v>
      </c>
      <c r="I890" s="18">
        <f t="shared" si="1425"/>
        <v>0</v>
      </c>
      <c r="J890" s="18">
        <f t="shared" si="1425"/>
        <v>0</v>
      </c>
      <c r="K890" s="18">
        <f t="shared" si="1425"/>
        <v>0</v>
      </c>
      <c r="L890" s="18">
        <f t="shared" si="1405"/>
        <v>4591.8</v>
      </c>
      <c r="M890" s="18">
        <f t="shared" si="1406"/>
        <v>4591.8</v>
      </c>
      <c r="N890" s="18">
        <f t="shared" si="1407"/>
        <v>4591.8</v>
      </c>
      <c r="O890" s="18">
        <f t="shared" ref="O890:Q891" si="1426">O891</f>
        <v>0</v>
      </c>
      <c r="P890" s="18">
        <f t="shared" si="1426"/>
        <v>0</v>
      </c>
      <c r="Q890" s="18">
        <f t="shared" si="1426"/>
        <v>0</v>
      </c>
      <c r="R890" s="18">
        <f t="shared" si="1379"/>
        <v>4591.8</v>
      </c>
      <c r="S890" s="18">
        <f t="shared" si="1380"/>
        <v>4591.8</v>
      </c>
      <c r="T890" s="18">
        <f t="shared" si="1381"/>
        <v>4591.8</v>
      </c>
      <c r="U890" s="18">
        <f t="shared" ref="U890:AE891" si="1427">U891</f>
        <v>0</v>
      </c>
      <c r="V890" s="18">
        <f t="shared" si="1382"/>
        <v>4591.8</v>
      </c>
      <c r="W890" s="18">
        <f t="shared" si="1383"/>
        <v>4591.8</v>
      </c>
      <c r="X890" s="18">
        <f t="shared" si="1384"/>
        <v>4591.8</v>
      </c>
      <c r="Y890" s="18">
        <f t="shared" si="1427"/>
        <v>0</v>
      </c>
      <c r="Z890" s="18">
        <f t="shared" si="1427"/>
        <v>0</v>
      </c>
      <c r="AA890" s="18">
        <f t="shared" si="1427"/>
        <v>0</v>
      </c>
      <c r="AB890" s="18">
        <f t="shared" si="1369"/>
        <v>4591.8</v>
      </c>
      <c r="AC890" s="18">
        <f t="shared" si="1370"/>
        <v>4591.8</v>
      </c>
      <c r="AD890" s="18">
        <f t="shared" si="1371"/>
        <v>4591.8</v>
      </c>
      <c r="AE890" s="18">
        <f t="shared" si="1427"/>
        <v>0</v>
      </c>
      <c r="AF890" s="31"/>
      <c r="AG890" s="22"/>
      <c r="AH890" s="2"/>
    </row>
    <row r="891" spans="1:34" ht="78.75" x14ac:dyDescent="0.25">
      <c r="A891" s="36" t="s">
        <v>219</v>
      </c>
      <c r="B891" s="32">
        <v>810</v>
      </c>
      <c r="C891" s="36"/>
      <c r="D891" s="36"/>
      <c r="E891" s="14" t="s">
        <v>599</v>
      </c>
      <c r="F891" s="18">
        <f t="shared" si="1425"/>
        <v>4591.8</v>
      </c>
      <c r="G891" s="18">
        <f t="shared" si="1425"/>
        <v>4591.8</v>
      </c>
      <c r="H891" s="18">
        <f t="shared" si="1425"/>
        <v>4591.8</v>
      </c>
      <c r="I891" s="18">
        <f t="shared" si="1425"/>
        <v>0</v>
      </c>
      <c r="J891" s="18">
        <f t="shared" si="1425"/>
        <v>0</v>
      </c>
      <c r="K891" s="18">
        <f t="shared" si="1425"/>
        <v>0</v>
      </c>
      <c r="L891" s="18">
        <f t="shared" si="1405"/>
        <v>4591.8</v>
      </c>
      <c r="M891" s="18">
        <f t="shared" si="1406"/>
        <v>4591.8</v>
      </c>
      <c r="N891" s="18">
        <f t="shared" si="1407"/>
        <v>4591.8</v>
      </c>
      <c r="O891" s="18">
        <f t="shared" si="1426"/>
        <v>0</v>
      </c>
      <c r="P891" s="18">
        <f t="shared" si="1426"/>
        <v>0</v>
      </c>
      <c r="Q891" s="18">
        <f t="shared" si="1426"/>
        <v>0</v>
      </c>
      <c r="R891" s="18">
        <f t="shared" si="1379"/>
        <v>4591.8</v>
      </c>
      <c r="S891" s="18">
        <f t="shared" si="1380"/>
        <v>4591.8</v>
      </c>
      <c r="T891" s="18">
        <f t="shared" si="1381"/>
        <v>4591.8</v>
      </c>
      <c r="U891" s="18">
        <f t="shared" si="1427"/>
        <v>0</v>
      </c>
      <c r="V891" s="18">
        <f t="shared" si="1382"/>
        <v>4591.8</v>
      </c>
      <c r="W891" s="18">
        <f t="shared" si="1383"/>
        <v>4591.8</v>
      </c>
      <c r="X891" s="18">
        <f t="shared" si="1384"/>
        <v>4591.8</v>
      </c>
      <c r="Y891" s="18">
        <f t="shared" si="1427"/>
        <v>0</v>
      </c>
      <c r="Z891" s="18">
        <f t="shared" si="1427"/>
        <v>0</v>
      </c>
      <c r="AA891" s="18">
        <f t="shared" si="1427"/>
        <v>0</v>
      </c>
      <c r="AB891" s="18">
        <f t="shared" si="1369"/>
        <v>4591.8</v>
      </c>
      <c r="AC891" s="18">
        <f t="shared" si="1370"/>
        <v>4591.8</v>
      </c>
      <c r="AD891" s="18">
        <f t="shared" si="1371"/>
        <v>4591.8</v>
      </c>
      <c r="AE891" s="18">
        <f t="shared" si="1427"/>
        <v>0</v>
      </c>
      <c r="AF891" s="31"/>
      <c r="AG891" s="22"/>
      <c r="AH891" s="2"/>
    </row>
    <row r="892" spans="1:34" x14ac:dyDescent="0.25">
      <c r="A892" s="36" t="s">
        <v>219</v>
      </c>
      <c r="B892" s="32">
        <v>810</v>
      </c>
      <c r="C892" s="36" t="s">
        <v>28</v>
      </c>
      <c r="D892" s="36" t="s">
        <v>5</v>
      </c>
      <c r="E892" s="14" t="s">
        <v>557</v>
      </c>
      <c r="F892" s="18">
        <v>4591.8</v>
      </c>
      <c r="G892" s="18">
        <v>4591.8</v>
      </c>
      <c r="H892" s="18">
        <v>4591.8</v>
      </c>
      <c r="I892" s="18"/>
      <c r="J892" s="18"/>
      <c r="K892" s="18"/>
      <c r="L892" s="18">
        <f t="shared" si="1405"/>
        <v>4591.8</v>
      </c>
      <c r="M892" s="18">
        <f t="shared" si="1406"/>
        <v>4591.8</v>
      </c>
      <c r="N892" s="18">
        <f t="shared" si="1407"/>
        <v>4591.8</v>
      </c>
      <c r="O892" s="18"/>
      <c r="P892" s="18"/>
      <c r="Q892" s="18"/>
      <c r="R892" s="18">
        <f t="shared" si="1379"/>
        <v>4591.8</v>
      </c>
      <c r="S892" s="18">
        <f t="shared" si="1380"/>
        <v>4591.8</v>
      </c>
      <c r="T892" s="18">
        <f t="shared" si="1381"/>
        <v>4591.8</v>
      </c>
      <c r="U892" s="18"/>
      <c r="V892" s="18">
        <f t="shared" si="1382"/>
        <v>4591.8</v>
      </c>
      <c r="W892" s="18">
        <f t="shared" si="1383"/>
        <v>4591.8</v>
      </c>
      <c r="X892" s="18">
        <f t="shared" si="1384"/>
        <v>4591.8</v>
      </c>
      <c r="Y892" s="18"/>
      <c r="Z892" s="18"/>
      <c r="AA892" s="18"/>
      <c r="AB892" s="18">
        <f t="shared" si="1369"/>
        <v>4591.8</v>
      </c>
      <c r="AC892" s="18">
        <f t="shared" si="1370"/>
        <v>4591.8</v>
      </c>
      <c r="AD892" s="18">
        <f t="shared" si="1371"/>
        <v>4591.8</v>
      </c>
      <c r="AE892" s="18"/>
      <c r="AF892" s="31"/>
      <c r="AG892" s="22"/>
      <c r="AH892" s="2"/>
    </row>
    <row r="893" spans="1:34" ht="157.5" x14ac:dyDescent="0.25">
      <c r="A893" s="19" t="s">
        <v>1391</v>
      </c>
      <c r="B893" s="32"/>
      <c r="C893" s="36"/>
      <c r="D893" s="36"/>
      <c r="E893" s="14" t="s">
        <v>1398</v>
      </c>
      <c r="F893" s="18"/>
      <c r="G893" s="18"/>
      <c r="H893" s="18"/>
      <c r="I893" s="18"/>
      <c r="J893" s="18"/>
      <c r="K893" s="18"/>
      <c r="L893" s="18"/>
      <c r="M893" s="18"/>
      <c r="N893" s="18"/>
      <c r="O893" s="18">
        <f>O894</f>
        <v>2454.875</v>
      </c>
      <c r="P893" s="18">
        <f t="shared" ref="P893:AE895" si="1428">P894</f>
        <v>0</v>
      </c>
      <c r="Q893" s="18">
        <f t="shared" si="1428"/>
        <v>0</v>
      </c>
      <c r="R893" s="18">
        <f t="shared" si="1379"/>
        <v>2454.875</v>
      </c>
      <c r="S893" s="18">
        <f t="shared" si="1380"/>
        <v>0</v>
      </c>
      <c r="T893" s="18">
        <f t="shared" si="1381"/>
        <v>0</v>
      </c>
      <c r="U893" s="18">
        <f t="shared" si="1428"/>
        <v>0</v>
      </c>
      <c r="V893" s="18">
        <f t="shared" si="1382"/>
        <v>2454.875</v>
      </c>
      <c r="W893" s="18">
        <f t="shared" si="1383"/>
        <v>0</v>
      </c>
      <c r="X893" s="18">
        <f t="shared" si="1384"/>
        <v>0</v>
      </c>
      <c r="Y893" s="18">
        <f t="shared" si="1428"/>
        <v>0</v>
      </c>
      <c r="Z893" s="18">
        <f t="shared" si="1428"/>
        <v>0</v>
      </c>
      <c r="AA893" s="18">
        <f t="shared" si="1428"/>
        <v>0</v>
      </c>
      <c r="AB893" s="18">
        <f t="shared" si="1369"/>
        <v>2454.875</v>
      </c>
      <c r="AC893" s="18">
        <f t="shared" si="1370"/>
        <v>0</v>
      </c>
      <c r="AD893" s="18">
        <f t="shared" si="1371"/>
        <v>0</v>
      </c>
      <c r="AE893" s="18">
        <f t="shared" si="1428"/>
        <v>0</v>
      </c>
      <c r="AF893" s="31"/>
      <c r="AG893" s="22"/>
      <c r="AH893" s="2"/>
    </row>
    <row r="894" spans="1:34" ht="47.25" x14ac:dyDescent="0.25">
      <c r="A894" s="19" t="s">
        <v>1391</v>
      </c>
      <c r="B894" s="32">
        <v>400</v>
      </c>
      <c r="C894" s="36"/>
      <c r="D894" s="36"/>
      <c r="E894" s="14" t="s">
        <v>580</v>
      </c>
      <c r="F894" s="18"/>
      <c r="G894" s="18"/>
      <c r="H894" s="18"/>
      <c r="I894" s="18"/>
      <c r="J894" s="18"/>
      <c r="K894" s="18"/>
      <c r="L894" s="18"/>
      <c r="M894" s="18"/>
      <c r="N894" s="18"/>
      <c r="O894" s="18">
        <f>O895</f>
        <v>2454.875</v>
      </c>
      <c r="P894" s="18">
        <f t="shared" si="1428"/>
        <v>0</v>
      </c>
      <c r="Q894" s="18">
        <f t="shared" si="1428"/>
        <v>0</v>
      </c>
      <c r="R894" s="18">
        <f t="shared" si="1379"/>
        <v>2454.875</v>
      </c>
      <c r="S894" s="18">
        <f t="shared" si="1380"/>
        <v>0</v>
      </c>
      <c r="T894" s="18">
        <f t="shared" si="1381"/>
        <v>0</v>
      </c>
      <c r="U894" s="18">
        <f t="shared" si="1428"/>
        <v>0</v>
      </c>
      <c r="V894" s="18">
        <f t="shared" si="1382"/>
        <v>2454.875</v>
      </c>
      <c r="W894" s="18">
        <f t="shared" si="1383"/>
        <v>0</v>
      </c>
      <c r="X894" s="18">
        <f t="shared" si="1384"/>
        <v>0</v>
      </c>
      <c r="Y894" s="18">
        <f t="shared" si="1428"/>
        <v>0</v>
      </c>
      <c r="Z894" s="18">
        <f t="shared" si="1428"/>
        <v>0</v>
      </c>
      <c r="AA894" s="18">
        <f t="shared" si="1428"/>
        <v>0</v>
      </c>
      <c r="AB894" s="18">
        <f t="shared" si="1369"/>
        <v>2454.875</v>
      </c>
      <c r="AC894" s="18">
        <f t="shared" si="1370"/>
        <v>0</v>
      </c>
      <c r="AD894" s="18">
        <f t="shared" si="1371"/>
        <v>0</v>
      </c>
      <c r="AE894" s="18">
        <f t="shared" si="1428"/>
        <v>0</v>
      </c>
      <c r="AF894" s="31"/>
      <c r="AG894" s="22"/>
      <c r="AH894" s="2"/>
    </row>
    <row r="895" spans="1:34" x14ac:dyDescent="0.25">
      <c r="A895" s="19" t="s">
        <v>1391</v>
      </c>
      <c r="B895" s="32">
        <v>410</v>
      </c>
      <c r="C895" s="36"/>
      <c r="D895" s="36"/>
      <c r="E895" s="14" t="s">
        <v>593</v>
      </c>
      <c r="F895" s="18"/>
      <c r="G895" s="18"/>
      <c r="H895" s="18"/>
      <c r="I895" s="18"/>
      <c r="J895" s="18"/>
      <c r="K895" s="18"/>
      <c r="L895" s="18"/>
      <c r="M895" s="18"/>
      <c r="N895" s="18"/>
      <c r="O895" s="18">
        <f>O896</f>
        <v>2454.875</v>
      </c>
      <c r="P895" s="18">
        <f t="shared" si="1428"/>
        <v>0</v>
      </c>
      <c r="Q895" s="18">
        <f t="shared" si="1428"/>
        <v>0</v>
      </c>
      <c r="R895" s="18">
        <f t="shared" si="1379"/>
        <v>2454.875</v>
      </c>
      <c r="S895" s="18">
        <f t="shared" si="1380"/>
        <v>0</v>
      </c>
      <c r="T895" s="18">
        <f t="shared" si="1381"/>
        <v>0</v>
      </c>
      <c r="U895" s="18">
        <f t="shared" si="1428"/>
        <v>0</v>
      </c>
      <c r="V895" s="18">
        <f t="shared" si="1382"/>
        <v>2454.875</v>
      </c>
      <c r="W895" s="18">
        <f t="shared" si="1383"/>
        <v>0</v>
      </c>
      <c r="X895" s="18">
        <f t="shared" si="1384"/>
        <v>0</v>
      </c>
      <c r="Y895" s="18">
        <f t="shared" si="1428"/>
        <v>0</v>
      </c>
      <c r="Z895" s="18">
        <f t="shared" si="1428"/>
        <v>0</v>
      </c>
      <c r="AA895" s="18">
        <f t="shared" si="1428"/>
        <v>0</v>
      </c>
      <c r="AB895" s="18">
        <f t="shared" si="1369"/>
        <v>2454.875</v>
      </c>
      <c r="AC895" s="18">
        <f t="shared" si="1370"/>
        <v>0</v>
      </c>
      <c r="AD895" s="18">
        <f t="shared" si="1371"/>
        <v>0</v>
      </c>
      <c r="AE895" s="18">
        <f t="shared" si="1428"/>
        <v>0</v>
      </c>
      <c r="AF895" s="31"/>
      <c r="AG895" s="22"/>
      <c r="AH895" s="2"/>
    </row>
    <row r="896" spans="1:34" x14ac:dyDescent="0.25">
      <c r="A896" s="19" t="s">
        <v>1391</v>
      </c>
      <c r="B896" s="32">
        <v>410</v>
      </c>
      <c r="C896" s="36" t="s">
        <v>28</v>
      </c>
      <c r="D896" s="36" t="s">
        <v>5</v>
      </c>
      <c r="E896" s="14" t="s">
        <v>557</v>
      </c>
      <c r="F896" s="18"/>
      <c r="G896" s="18"/>
      <c r="H896" s="18"/>
      <c r="I896" s="18"/>
      <c r="J896" s="18"/>
      <c r="K896" s="18"/>
      <c r="L896" s="18"/>
      <c r="M896" s="18"/>
      <c r="N896" s="18"/>
      <c r="O896" s="18">
        <v>2454.875</v>
      </c>
      <c r="P896" s="18"/>
      <c r="Q896" s="18"/>
      <c r="R896" s="18">
        <f t="shared" si="1379"/>
        <v>2454.875</v>
      </c>
      <c r="S896" s="18">
        <f t="shared" si="1380"/>
        <v>0</v>
      </c>
      <c r="T896" s="18">
        <f t="shared" si="1381"/>
        <v>0</v>
      </c>
      <c r="U896" s="18"/>
      <c r="V896" s="18">
        <f t="shared" si="1382"/>
        <v>2454.875</v>
      </c>
      <c r="W896" s="18">
        <f t="shared" si="1383"/>
        <v>0</v>
      </c>
      <c r="X896" s="18">
        <f t="shared" si="1384"/>
        <v>0</v>
      </c>
      <c r="Y896" s="18"/>
      <c r="Z896" s="18"/>
      <c r="AA896" s="18"/>
      <c r="AB896" s="18">
        <f t="shared" si="1369"/>
        <v>2454.875</v>
      </c>
      <c r="AC896" s="18">
        <f t="shared" si="1370"/>
        <v>0</v>
      </c>
      <c r="AD896" s="18">
        <f t="shared" si="1371"/>
        <v>0</v>
      </c>
      <c r="AE896" s="18"/>
      <c r="AF896" s="31"/>
      <c r="AG896" s="22"/>
      <c r="AH896" s="2"/>
    </row>
    <row r="897" spans="1:34" ht="126" x14ac:dyDescent="0.25">
      <c r="A897" s="36" t="s">
        <v>962</v>
      </c>
      <c r="B897" s="32"/>
      <c r="C897" s="36"/>
      <c r="D897" s="36"/>
      <c r="E897" s="14" t="s">
        <v>814</v>
      </c>
      <c r="F897" s="18">
        <f>F898</f>
        <v>140115.70000000001</v>
      </c>
      <c r="G897" s="18">
        <f t="shared" ref="G897:AE899" si="1429">G898</f>
        <v>0</v>
      </c>
      <c r="H897" s="18">
        <f t="shared" si="1429"/>
        <v>0</v>
      </c>
      <c r="I897" s="18">
        <f t="shared" si="1429"/>
        <v>0</v>
      </c>
      <c r="J897" s="18">
        <f t="shared" si="1429"/>
        <v>0</v>
      </c>
      <c r="K897" s="18">
        <f t="shared" si="1429"/>
        <v>0</v>
      </c>
      <c r="L897" s="18">
        <f t="shared" si="1405"/>
        <v>140115.70000000001</v>
      </c>
      <c r="M897" s="18">
        <f t="shared" si="1406"/>
        <v>0</v>
      </c>
      <c r="N897" s="18">
        <f t="shared" si="1407"/>
        <v>0</v>
      </c>
      <c r="O897" s="18">
        <f t="shared" si="1429"/>
        <v>0</v>
      </c>
      <c r="P897" s="18">
        <f t="shared" si="1429"/>
        <v>0</v>
      </c>
      <c r="Q897" s="18">
        <f t="shared" si="1429"/>
        <v>0</v>
      </c>
      <c r="R897" s="18">
        <f t="shared" si="1379"/>
        <v>140115.70000000001</v>
      </c>
      <c r="S897" s="18">
        <f t="shared" si="1380"/>
        <v>0</v>
      </c>
      <c r="T897" s="18">
        <f t="shared" si="1381"/>
        <v>0</v>
      </c>
      <c r="U897" s="18">
        <f t="shared" si="1429"/>
        <v>0</v>
      </c>
      <c r="V897" s="18">
        <f t="shared" si="1382"/>
        <v>140115.70000000001</v>
      </c>
      <c r="W897" s="18">
        <f t="shared" si="1383"/>
        <v>0</v>
      </c>
      <c r="X897" s="18">
        <f t="shared" si="1384"/>
        <v>0</v>
      </c>
      <c r="Y897" s="18">
        <f t="shared" si="1429"/>
        <v>34923.800000000003</v>
      </c>
      <c r="Z897" s="18">
        <f t="shared" si="1429"/>
        <v>0</v>
      </c>
      <c r="AA897" s="18">
        <f t="shared" si="1429"/>
        <v>0</v>
      </c>
      <c r="AB897" s="18">
        <f t="shared" si="1369"/>
        <v>175039.5</v>
      </c>
      <c r="AC897" s="18">
        <f t="shared" si="1370"/>
        <v>0</v>
      </c>
      <c r="AD897" s="18">
        <f t="shared" si="1371"/>
        <v>0</v>
      </c>
      <c r="AE897" s="18">
        <f t="shared" si="1429"/>
        <v>0</v>
      </c>
      <c r="AF897" s="31"/>
      <c r="AG897" s="22"/>
      <c r="AH897" s="2"/>
    </row>
    <row r="898" spans="1:34" ht="47.25" x14ac:dyDescent="0.25">
      <c r="A898" s="36" t="s">
        <v>962</v>
      </c>
      <c r="B898" s="32">
        <v>400</v>
      </c>
      <c r="C898" s="36"/>
      <c r="D898" s="36"/>
      <c r="E898" s="14" t="s">
        <v>580</v>
      </c>
      <c r="F898" s="18">
        <f>F899</f>
        <v>140115.70000000001</v>
      </c>
      <c r="G898" s="18">
        <f t="shared" si="1429"/>
        <v>0</v>
      </c>
      <c r="H898" s="18">
        <f t="shared" si="1429"/>
        <v>0</v>
      </c>
      <c r="I898" s="18">
        <f t="shared" si="1429"/>
        <v>0</v>
      </c>
      <c r="J898" s="18">
        <f t="shared" si="1429"/>
        <v>0</v>
      </c>
      <c r="K898" s="18">
        <f t="shared" si="1429"/>
        <v>0</v>
      </c>
      <c r="L898" s="18">
        <f t="shared" si="1405"/>
        <v>140115.70000000001</v>
      </c>
      <c r="M898" s="18">
        <f t="shared" si="1406"/>
        <v>0</v>
      </c>
      <c r="N898" s="18">
        <f t="shared" si="1407"/>
        <v>0</v>
      </c>
      <c r="O898" s="18">
        <f t="shared" si="1429"/>
        <v>0</v>
      </c>
      <c r="P898" s="18">
        <f t="shared" si="1429"/>
        <v>0</v>
      </c>
      <c r="Q898" s="18">
        <f t="shared" si="1429"/>
        <v>0</v>
      </c>
      <c r="R898" s="18">
        <f t="shared" si="1379"/>
        <v>140115.70000000001</v>
      </c>
      <c r="S898" s="18">
        <f t="shared" si="1380"/>
        <v>0</v>
      </c>
      <c r="T898" s="18">
        <f t="shared" si="1381"/>
        <v>0</v>
      </c>
      <c r="U898" s="18">
        <f t="shared" si="1429"/>
        <v>0</v>
      </c>
      <c r="V898" s="18">
        <f t="shared" si="1382"/>
        <v>140115.70000000001</v>
      </c>
      <c r="W898" s="18">
        <f t="shared" si="1383"/>
        <v>0</v>
      </c>
      <c r="X898" s="18">
        <f t="shared" si="1384"/>
        <v>0</v>
      </c>
      <c r="Y898" s="18">
        <f t="shared" si="1429"/>
        <v>34923.800000000003</v>
      </c>
      <c r="Z898" s="18">
        <f t="shared" si="1429"/>
        <v>0</v>
      </c>
      <c r="AA898" s="18">
        <f t="shared" si="1429"/>
        <v>0</v>
      </c>
      <c r="AB898" s="18">
        <f t="shared" si="1369"/>
        <v>175039.5</v>
      </c>
      <c r="AC898" s="18">
        <f t="shared" si="1370"/>
        <v>0</v>
      </c>
      <c r="AD898" s="18">
        <f t="shared" si="1371"/>
        <v>0</v>
      </c>
      <c r="AE898" s="18">
        <f t="shared" si="1429"/>
        <v>0</v>
      </c>
      <c r="AF898" s="31"/>
      <c r="AG898" s="22"/>
      <c r="AH898" s="2"/>
    </row>
    <row r="899" spans="1:34" x14ac:dyDescent="0.25">
      <c r="A899" s="36" t="s">
        <v>962</v>
      </c>
      <c r="B899" s="32">
        <v>410</v>
      </c>
      <c r="C899" s="36"/>
      <c r="D899" s="36"/>
      <c r="E899" s="14" t="s">
        <v>593</v>
      </c>
      <c r="F899" s="18">
        <f>F900</f>
        <v>140115.70000000001</v>
      </c>
      <c r="G899" s="18">
        <f t="shared" si="1429"/>
        <v>0</v>
      </c>
      <c r="H899" s="18">
        <f t="shared" si="1429"/>
        <v>0</v>
      </c>
      <c r="I899" s="18">
        <f t="shared" si="1429"/>
        <v>0</v>
      </c>
      <c r="J899" s="18">
        <f t="shared" si="1429"/>
        <v>0</v>
      </c>
      <c r="K899" s="18">
        <f t="shared" si="1429"/>
        <v>0</v>
      </c>
      <c r="L899" s="18">
        <f t="shared" si="1405"/>
        <v>140115.70000000001</v>
      </c>
      <c r="M899" s="18">
        <f t="shared" si="1406"/>
        <v>0</v>
      </c>
      <c r="N899" s="18">
        <f t="shared" si="1407"/>
        <v>0</v>
      </c>
      <c r="O899" s="18">
        <f t="shared" si="1429"/>
        <v>0</v>
      </c>
      <c r="P899" s="18">
        <f t="shared" si="1429"/>
        <v>0</v>
      </c>
      <c r="Q899" s="18">
        <f t="shared" si="1429"/>
        <v>0</v>
      </c>
      <c r="R899" s="18">
        <f t="shared" si="1379"/>
        <v>140115.70000000001</v>
      </c>
      <c r="S899" s="18">
        <f t="shared" si="1380"/>
        <v>0</v>
      </c>
      <c r="T899" s="18">
        <f t="shared" si="1381"/>
        <v>0</v>
      </c>
      <c r="U899" s="18">
        <f t="shared" si="1429"/>
        <v>0</v>
      </c>
      <c r="V899" s="18">
        <f t="shared" si="1382"/>
        <v>140115.70000000001</v>
      </c>
      <c r="W899" s="18">
        <f t="shared" si="1383"/>
        <v>0</v>
      </c>
      <c r="X899" s="18">
        <f t="shared" si="1384"/>
        <v>0</v>
      </c>
      <c r="Y899" s="18">
        <f t="shared" si="1429"/>
        <v>34923.800000000003</v>
      </c>
      <c r="Z899" s="18">
        <f t="shared" si="1429"/>
        <v>0</v>
      </c>
      <c r="AA899" s="18">
        <f t="shared" si="1429"/>
        <v>0</v>
      </c>
      <c r="AB899" s="18">
        <f t="shared" si="1369"/>
        <v>175039.5</v>
      </c>
      <c r="AC899" s="18">
        <f t="shared" si="1370"/>
        <v>0</v>
      </c>
      <c r="AD899" s="18">
        <f t="shared" si="1371"/>
        <v>0</v>
      </c>
      <c r="AE899" s="18">
        <f t="shared" si="1429"/>
        <v>0</v>
      </c>
      <c r="AF899" s="31"/>
      <c r="AG899" s="22"/>
      <c r="AH899" s="2"/>
    </row>
    <row r="900" spans="1:34" x14ac:dyDescent="0.25">
      <c r="A900" s="36" t="s">
        <v>962</v>
      </c>
      <c r="B900" s="32">
        <v>410</v>
      </c>
      <c r="C900" s="36" t="s">
        <v>28</v>
      </c>
      <c r="D900" s="36" t="s">
        <v>5</v>
      </c>
      <c r="E900" s="14" t="s">
        <v>557</v>
      </c>
      <c r="F900" s="18">
        <v>140115.70000000001</v>
      </c>
      <c r="G900" s="18">
        <v>0</v>
      </c>
      <c r="H900" s="18">
        <v>0</v>
      </c>
      <c r="I900" s="18"/>
      <c r="J900" s="18"/>
      <c r="K900" s="18"/>
      <c r="L900" s="18">
        <f t="shared" si="1405"/>
        <v>140115.70000000001</v>
      </c>
      <c r="M900" s="18">
        <f t="shared" si="1406"/>
        <v>0</v>
      </c>
      <c r="N900" s="18">
        <f t="shared" si="1407"/>
        <v>0</v>
      </c>
      <c r="O900" s="18"/>
      <c r="P900" s="18"/>
      <c r="Q900" s="18"/>
      <c r="R900" s="18">
        <f t="shared" si="1379"/>
        <v>140115.70000000001</v>
      </c>
      <c r="S900" s="18">
        <f t="shared" si="1380"/>
        <v>0</v>
      </c>
      <c r="T900" s="18">
        <f t="shared" si="1381"/>
        <v>0</v>
      </c>
      <c r="U900" s="18"/>
      <c r="V900" s="18">
        <f t="shared" si="1382"/>
        <v>140115.70000000001</v>
      </c>
      <c r="W900" s="18">
        <f t="shared" si="1383"/>
        <v>0</v>
      </c>
      <c r="X900" s="18">
        <f t="shared" si="1384"/>
        <v>0</v>
      </c>
      <c r="Y900" s="18">
        <v>34923.800000000003</v>
      </c>
      <c r="Z900" s="18"/>
      <c r="AA900" s="18"/>
      <c r="AB900" s="18">
        <f t="shared" si="1369"/>
        <v>175039.5</v>
      </c>
      <c r="AC900" s="18">
        <f t="shared" si="1370"/>
        <v>0</v>
      </c>
      <c r="AD900" s="18">
        <f t="shared" si="1371"/>
        <v>0</v>
      </c>
      <c r="AE900" s="18"/>
      <c r="AF900" s="31"/>
      <c r="AG900" s="22"/>
      <c r="AH900" s="2"/>
    </row>
    <row r="901" spans="1:34" ht="157.5" x14ac:dyDescent="0.25">
      <c r="A901" s="36" t="s">
        <v>963</v>
      </c>
      <c r="B901" s="32"/>
      <c r="C901" s="36"/>
      <c r="D901" s="36"/>
      <c r="E901" s="14" t="s">
        <v>1025</v>
      </c>
      <c r="F901" s="18">
        <f>F902</f>
        <v>30000</v>
      </c>
      <c r="G901" s="18">
        <f t="shared" ref="G901:AE903" si="1430">G902</f>
        <v>0</v>
      </c>
      <c r="H901" s="18">
        <f t="shared" si="1430"/>
        <v>0</v>
      </c>
      <c r="I901" s="18">
        <f t="shared" si="1430"/>
        <v>0</v>
      </c>
      <c r="J901" s="18">
        <f t="shared" si="1430"/>
        <v>0</v>
      </c>
      <c r="K901" s="18">
        <f t="shared" si="1430"/>
        <v>0</v>
      </c>
      <c r="L901" s="18">
        <f t="shared" si="1405"/>
        <v>30000</v>
      </c>
      <c r="M901" s="18">
        <f t="shared" si="1406"/>
        <v>0</v>
      </c>
      <c r="N901" s="18">
        <f t="shared" si="1407"/>
        <v>0</v>
      </c>
      <c r="O901" s="18">
        <f t="shared" si="1430"/>
        <v>0</v>
      </c>
      <c r="P901" s="18">
        <f t="shared" si="1430"/>
        <v>0</v>
      </c>
      <c r="Q901" s="18">
        <f t="shared" si="1430"/>
        <v>0</v>
      </c>
      <c r="R901" s="18">
        <f t="shared" si="1379"/>
        <v>30000</v>
      </c>
      <c r="S901" s="18">
        <f t="shared" si="1380"/>
        <v>0</v>
      </c>
      <c r="T901" s="18">
        <f t="shared" si="1381"/>
        <v>0</v>
      </c>
      <c r="U901" s="18">
        <f t="shared" si="1430"/>
        <v>0</v>
      </c>
      <c r="V901" s="18">
        <f t="shared" si="1382"/>
        <v>30000</v>
      </c>
      <c r="W901" s="18">
        <f t="shared" si="1383"/>
        <v>0</v>
      </c>
      <c r="X901" s="18">
        <f t="shared" si="1384"/>
        <v>0</v>
      </c>
      <c r="Y901" s="18">
        <f t="shared" si="1430"/>
        <v>0</v>
      </c>
      <c r="Z901" s="18">
        <f t="shared" si="1430"/>
        <v>0</v>
      </c>
      <c r="AA901" s="18">
        <f t="shared" si="1430"/>
        <v>0</v>
      </c>
      <c r="AB901" s="18">
        <f t="shared" si="1369"/>
        <v>30000</v>
      </c>
      <c r="AC901" s="18">
        <f t="shared" si="1370"/>
        <v>0</v>
      </c>
      <c r="AD901" s="18">
        <f t="shared" si="1371"/>
        <v>0</v>
      </c>
      <c r="AE901" s="18">
        <f t="shared" si="1430"/>
        <v>0</v>
      </c>
      <c r="AF901" s="31"/>
      <c r="AG901" s="22"/>
      <c r="AH901" s="2"/>
    </row>
    <row r="902" spans="1:34" ht="47.25" x14ac:dyDescent="0.25">
      <c r="A902" s="36" t="s">
        <v>963</v>
      </c>
      <c r="B902" s="32">
        <v>400</v>
      </c>
      <c r="C902" s="36"/>
      <c r="D902" s="36"/>
      <c r="E902" s="14" t="s">
        <v>580</v>
      </c>
      <c r="F902" s="18">
        <f>F903</f>
        <v>30000</v>
      </c>
      <c r="G902" s="18">
        <f t="shared" si="1430"/>
        <v>0</v>
      </c>
      <c r="H902" s="18">
        <f t="shared" si="1430"/>
        <v>0</v>
      </c>
      <c r="I902" s="18">
        <f t="shared" si="1430"/>
        <v>0</v>
      </c>
      <c r="J902" s="18">
        <f t="shared" si="1430"/>
        <v>0</v>
      </c>
      <c r="K902" s="18">
        <f t="shared" si="1430"/>
        <v>0</v>
      </c>
      <c r="L902" s="18">
        <f t="shared" si="1405"/>
        <v>30000</v>
      </c>
      <c r="M902" s="18">
        <f t="shared" si="1406"/>
        <v>0</v>
      </c>
      <c r="N902" s="18">
        <f t="shared" si="1407"/>
        <v>0</v>
      </c>
      <c r="O902" s="18">
        <f t="shared" si="1430"/>
        <v>0</v>
      </c>
      <c r="P902" s="18">
        <f t="shared" si="1430"/>
        <v>0</v>
      </c>
      <c r="Q902" s="18">
        <f t="shared" si="1430"/>
        <v>0</v>
      </c>
      <c r="R902" s="18">
        <f t="shared" si="1379"/>
        <v>30000</v>
      </c>
      <c r="S902" s="18">
        <f t="shared" si="1380"/>
        <v>0</v>
      </c>
      <c r="T902" s="18">
        <f t="shared" si="1381"/>
        <v>0</v>
      </c>
      <c r="U902" s="18">
        <f t="shared" si="1430"/>
        <v>0</v>
      </c>
      <c r="V902" s="18">
        <f t="shared" si="1382"/>
        <v>30000</v>
      </c>
      <c r="W902" s="18">
        <f t="shared" si="1383"/>
        <v>0</v>
      </c>
      <c r="X902" s="18">
        <f t="shared" si="1384"/>
        <v>0</v>
      </c>
      <c r="Y902" s="18">
        <f t="shared" si="1430"/>
        <v>0</v>
      </c>
      <c r="Z902" s="18">
        <f t="shared" si="1430"/>
        <v>0</v>
      </c>
      <c r="AA902" s="18">
        <f t="shared" si="1430"/>
        <v>0</v>
      </c>
      <c r="AB902" s="18">
        <f t="shared" si="1369"/>
        <v>30000</v>
      </c>
      <c r="AC902" s="18">
        <f t="shared" si="1370"/>
        <v>0</v>
      </c>
      <c r="AD902" s="18">
        <f t="shared" si="1371"/>
        <v>0</v>
      </c>
      <c r="AE902" s="18">
        <f t="shared" si="1430"/>
        <v>0</v>
      </c>
      <c r="AF902" s="31"/>
      <c r="AG902" s="22"/>
      <c r="AH902" s="2"/>
    </row>
    <row r="903" spans="1:34" x14ac:dyDescent="0.25">
      <c r="A903" s="36" t="s">
        <v>963</v>
      </c>
      <c r="B903" s="32">
        <v>410</v>
      </c>
      <c r="C903" s="36"/>
      <c r="D903" s="36"/>
      <c r="E903" s="14" t="s">
        <v>593</v>
      </c>
      <c r="F903" s="18">
        <f>F904</f>
        <v>30000</v>
      </c>
      <c r="G903" s="18">
        <f t="shared" si="1430"/>
        <v>0</v>
      </c>
      <c r="H903" s="18">
        <f t="shared" si="1430"/>
        <v>0</v>
      </c>
      <c r="I903" s="18">
        <f t="shared" si="1430"/>
        <v>0</v>
      </c>
      <c r="J903" s="18">
        <f t="shared" si="1430"/>
        <v>0</v>
      </c>
      <c r="K903" s="18">
        <f t="shared" si="1430"/>
        <v>0</v>
      </c>
      <c r="L903" s="18">
        <f t="shared" si="1405"/>
        <v>30000</v>
      </c>
      <c r="M903" s="18">
        <f t="shared" si="1406"/>
        <v>0</v>
      </c>
      <c r="N903" s="18">
        <f t="shared" si="1407"/>
        <v>0</v>
      </c>
      <c r="O903" s="18">
        <f t="shared" si="1430"/>
        <v>0</v>
      </c>
      <c r="P903" s="18">
        <f t="shared" si="1430"/>
        <v>0</v>
      </c>
      <c r="Q903" s="18">
        <f t="shared" si="1430"/>
        <v>0</v>
      </c>
      <c r="R903" s="18">
        <f t="shared" si="1379"/>
        <v>30000</v>
      </c>
      <c r="S903" s="18">
        <f t="shared" si="1380"/>
        <v>0</v>
      </c>
      <c r="T903" s="18">
        <f t="shared" si="1381"/>
        <v>0</v>
      </c>
      <c r="U903" s="18">
        <f t="shared" si="1430"/>
        <v>0</v>
      </c>
      <c r="V903" s="18">
        <f t="shared" si="1382"/>
        <v>30000</v>
      </c>
      <c r="W903" s="18">
        <f t="shared" si="1383"/>
        <v>0</v>
      </c>
      <c r="X903" s="18">
        <f t="shared" si="1384"/>
        <v>0</v>
      </c>
      <c r="Y903" s="18">
        <f t="shared" si="1430"/>
        <v>0</v>
      </c>
      <c r="Z903" s="18">
        <f t="shared" si="1430"/>
        <v>0</v>
      </c>
      <c r="AA903" s="18">
        <f t="shared" si="1430"/>
        <v>0</v>
      </c>
      <c r="AB903" s="18">
        <f t="shared" si="1369"/>
        <v>30000</v>
      </c>
      <c r="AC903" s="18">
        <f t="shared" si="1370"/>
        <v>0</v>
      </c>
      <c r="AD903" s="18">
        <f t="shared" si="1371"/>
        <v>0</v>
      </c>
      <c r="AE903" s="18">
        <f t="shared" si="1430"/>
        <v>0</v>
      </c>
      <c r="AF903" s="31"/>
      <c r="AG903" s="22"/>
      <c r="AH903" s="2"/>
    </row>
    <row r="904" spans="1:34" x14ac:dyDescent="0.25">
      <c r="A904" s="36" t="s">
        <v>963</v>
      </c>
      <c r="B904" s="32">
        <v>410</v>
      </c>
      <c r="C904" s="36" t="s">
        <v>28</v>
      </c>
      <c r="D904" s="36" t="s">
        <v>5</v>
      </c>
      <c r="E904" s="14" t="s">
        <v>557</v>
      </c>
      <c r="F904" s="18">
        <v>30000</v>
      </c>
      <c r="G904" s="18">
        <v>0</v>
      </c>
      <c r="H904" s="18">
        <v>0</v>
      </c>
      <c r="I904" s="18"/>
      <c r="J904" s="18"/>
      <c r="K904" s="18"/>
      <c r="L904" s="18">
        <f t="shared" si="1405"/>
        <v>30000</v>
      </c>
      <c r="M904" s="18">
        <f t="shared" si="1406"/>
        <v>0</v>
      </c>
      <c r="N904" s="18">
        <f t="shared" si="1407"/>
        <v>0</v>
      </c>
      <c r="O904" s="18"/>
      <c r="P904" s="18"/>
      <c r="Q904" s="18"/>
      <c r="R904" s="18">
        <f t="shared" si="1379"/>
        <v>30000</v>
      </c>
      <c r="S904" s="18">
        <f t="shared" si="1380"/>
        <v>0</v>
      </c>
      <c r="T904" s="18">
        <f t="shared" si="1381"/>
        <v>0</v>
      </c>
      <c r="U904" s="18"/>
      <c r="V904" s="18">
        <f t="shared" si="1382"/>
        <v>30000</v>
      </c>
      <c r="W904" s="18">
        <f t="shared" si="1383"/>
        <v>0</v>
      </c>
      <c r="X904" s="18">
        <f t="shared" si="1384"/>
        <v>0</v>
      </c>
      <c r="Y904" s="18"/>
      <c r="Z904" s="18"/>
      <c r="AA904" s="18"/>
      <c r="AB904" s="18">
        <f t="shared" si="1369"/>
        <v>30000</v>
      </c>
      <c r="AC904" s="18">
        <f t="shared" si="1370"/>
        <v>0</v>
      </c>
      <c r="AD904" s="18">
        <f t="shared" si="1371"/>
        <v>0</v>
      </c>
      <c r="AE904" s="18"/>
      <c r="AF904" s="31"/>
      <c r="AG904" s="22"/>
      <c r="AH904" s="2"/>
    </row>
    <row r="905" spans="1:34" ht="173.25" x14ac:dyDescent="0.25">
      <c r="A905" s="36" t="s">
        <v>964</v>
      </c>
      <c r="B905" s="32"/>
      <c r="C905" s="36"/>
      <c r="D905" s="36"/>
      <c r="E905" s="14" t="s">
        <v>1451</v>
      </c>
      <c r="F905" s="18">
        <f>F906</f>
        <v>16705.3</v>
      </c>
      <c r="G905" s="18">
        <f t="shared" ref="G905:AE907" si="1431">G906</f>
        <v>0</v>
      </c>
      <c r="H905" s="18">
        <f t="shared" si="1431"/>
        <v>0</v>
      </c>
      <c r="I905" s="18">
        <f t="shared" si="1431"/>
        <v>0</v>
      </c>
      <c r="J905" s="18">
        <f t="shared" si="1431"/>
        <v>0</v>
      </c>
      <c r="K905" s="18">
        <f t="shared" si="1431"/>
        <v>0</v>
      </c>
      <c r="L905" s="18">
        <f t="shared" si="1405"/>
        <v>16705.3</v>
      </c>
      <c r="M905" s="18">
        <f t="shared" si="1406"/>
        <v>0</v>
      </c>
      <c r="N905" s="18">
        <f t="shared" si="1407"/>
        <v>0</v>
      </c>
      <c r="O905" s="18">
        <f t="shared" si="1431"/>
        <v>0</v>
      </c>
      <c r="P905" s="18">
        <f t="shared" si="1431"/>
        <v>0</v>
      </c>
      <c r="Q905" s="18">
        <f t="shared" si="1431"/>
        <v>0</v>
      </c>
      <c r="R905" s="18">
        <f t="shared" si="1379"/>
        <v>16705.3</v>
      </c>
      <c r="S905" s="18">
        <f t="shared" si="1380"/>
        <v>0</v>
      </c>
      <c r="T905" s="18">
        <f t="shared" si="1381"/>
        <v>0</v>
      </c>
      <c r="U905" s="18">
        <f t="shared" si="1431"/>
        <v>0</v>
      </c>
      <c r="V905" s="18">
        <f t="shared" si="1382"/>
        <v>16705.3</v>
      </c>
      <c r="W905" s="18">
        <f t="shared" si="1383"/>
        <v>0</v>
      </c>
      <c r="X905" s="18">
        <f t="shared" si="1384"/>
        <v>0</v>
      </c>
      <c r="Y905" s="18">
        <f t="shared" si="1431"/>
        <v>-110.8</v>
      </c>
      <c r="Z905" s="18">
        <f t="shared" si="1431"/>
        <v>0</v>
      </c>
      <c r="AA905" s="18">
        <f t="shared" si="1431"/>
        <v>0</v>
      </c>
      <c r="AB905" s="18">
        <f t="shared" si="1369"/>
        <v>16594.5</v>
      </c>
      <c r="AC905" s="18">
        <f t="shared" si="1370"/>
        <v>0</v>
      </c>
      <c r="AD905" s="18">
        <f t="shared" si="1371"/>
        <v>0</v>
      </c>
      <c r="AE905" s="18">
        <f t="shared" si="1431"/>
        <v>0</v>
      </c>
      <c r="AF905" s="31"/>
      <c r="AG905" s="22"/>
      <c r="AH905" s="2"/>
    </row>
    <row r="906" spans="1:34" ht="47.25" x14ac:dyDescent="0.25">
      <c r="A906" s="36" t="s">
        <v>964</v>
      </c>
      <c r="B906" s="32">
        <v>400</v>
      </c>
      <c r="C906" s="36"/>
      <c r="D906" s="36"/>
      <c r="E906" s="14" t="s">
        <v>580</v>
      </c>
      <c r="F906" s="18">
        <f>F907</f>
        <v>16705.3</v>
      </c>
      <c r="G906" s="18">
        <f t="shared" si="1431"/>
        <v>0</v>
      </c>
      <c r="H906" s="18">
        <f t="shared" si="1431"/>
        <v>0</v>
      </c>
      <c r="I906" s="18">
        <f t="shared" si="1431"/>
        <v>0</v>
      </c>
      <c r="J906" s="18">
        <f t="shared" si="1431"/>
        <v>0</v>
      </c>
      <c r="K906" s="18">
        <f t="shared" si="1431"/>
        <v>0</v>
      </c>
      <c r="L906" s="18">
        <f t="shared" si="1405"/>
        <v>16705.3</v>
      </c>
      <c r="M906" s="18">
        <f t="shared" si="1406"/>
        <v>0</v>
      </c>
      <c r="N906" s="18">
        <f t="shared" si="1407"/>
        <v>0</v>
      </c>
      <c r="O906" s="18">
        <f t="shared" si="1431"/>
        <v>0</v>
      </c>
      <c r="P906" s="18">
        <f t="shared" si="1431"/>
        <v>0</v>
      </c>
      <c r="Q906" s="18">
        <f t="shared" si="1431"/>
        <v>0</v>
      </c>
      <c r="R906" s="18">
        <f t="shared" si="1379"/>
        <v>16705.3</v>
      </c>
      <c r="S906" s="18">
        <f t="shared" si="1380"/>
        <v>0</v>
      </c>
      <c r="T906" s="18">
        <f t="shared" si="1381"/>
        <v>0</v>
      </c>
      <c r="U906" s="18">
        <f t="shared" si="1431"/>
        <v>0</v>
      </c>
      <c r="V906" s="18">
        <f t="shared" si="1382"/>
        <v>16705.3</v>
      </c>
      <c r="W906" s="18">
        <f t="shared" si="1383"/>
        <v>0</v>
      </c>
      <c r="X906" s="18">
        <f t="shared" si="1384"/>
        <v>0</v>
      </c>
      <c r="Y906" s="18">
        <f t="shared" si="1431"/>
        <v>-110.8</v>
      </c>
      <c r="Z906" s="18">
        <f t="shared" si="1431"/>
        <v>0</v>
      </c>
      <c r="AA906" s="18">
        <f t="shared" si="1431"/>
        <v>0</v>
      </c>
      <c r="AB906" s="18">
        <f t="shared" si="1369"/>
        <v>16594.5</v>
      </c>
      <c r="AC906" s="18">
        <f t="shared" si="1370"/>
        <v>0</v>
      </c>
      <c r="AD906" s="18">
        <f t="shared" si="1371"/>
        <v>0</v>
      </c>
      <c r="AE906" s="18">
        <f t="shared" si="1431"/>
        <v>0</v>
      </c>
      <c r="AF906" s="31"/>
      <c r="AG906" s="22"/>
      <c r="AH906" s="2"/>
    </row>
    <row r="907" spans="1:34" x14ac:dyDescent="0.25">
      <c r="A907" s="36" t="s">
        <v>964</v>
      </c>
      <c r="B907" s="32">
        <v>410</v>
      </c>
      <c r="C907" s="36"/>
      <c r="D907" s="36"/>
      <c r="E907" s="14" t="s">
        <v>593</v>
      </c>
      <c r="F907" s="18">
        <f>F908</f>
        <v>16705.3</v>
      </c>
      <c r="G907" s="18">
        <f t="shared" si="1431"/>
        <v>0</v>
      </c>
      <c r="H907" s="18">
        <f t="shared" si="1431"/>
        <v>0</v>
      </c>
      <c r="I907" s="18">
        <f t="shared" si="1431"/>
        <v>0</v>
      </c>
      <c r="J907" s="18">
        <f t="shared" si="1431"/>
        <v>0</v>
      </c>
      <c r="K907" s="18">
        <f t="shared" si="1431"/>
        <v>0</v>
      </c>
      <c r="L907" s="18">
        <f t="shared" si="1405"/>
        <v>16705.3</v>
      </c>
      <c r="M907" s="18">
        <f t="shared" si="1406"/>
        <v>0</v>
      </c>
      <c r="N907" s="18">
        <f t="shared" si="1407"/>
        <v>0</v>
      </c>
      <c r="O907" s="18">
        <f t="shared" si="1431"/>
        <v>0</v>
      </c>
      <c r="P907" s="18">
        <f t="shared" si="1431"/>
        <v>0</v>
      </c>
      <c r="Q907" s="18">
        <f t="shared" si="1431"/>
        <v>0</v>
      </c>
      <c r="R907" s="18">
        <f t="shared" si="1379"/>
        <v>16705.3</v>
      </c>
      <c r="S907" s="18">
        <f t="shared" si="1380"/>
        <v>0</v>
      </c>
      <c r="T907" s="18">
        <f t="shared" si="1381"/>
        <v>0</v>
      </c>
      <c r="U907" s="18">
        <f t="shared" si="1431"/>
        <v>0</v>
      </c>
      <c r="V907" s="18">
        <f t="shared" si="1382"/>
        <v>16705.3</v>
      </c>
      <c r="W907" s="18">
        <f t="shared" si="1383"/>
        <v>0</v>
      </c>
      <c r="X907" s="18">
        <f t="shared" si="1384"/>
        <v>0</v>
      </c>
      <c r="Y907" s="18">
        <f t="shared" si="1431"/>
        <v>-110.8</v>
      </c>
      <c r="Z907" s="18">
        <f t="shared" si="1431"/>
        <v>0</v>
      </c>
      <c r="AA907" s="18">
        <f t="shared" si="1431"/>
        <v>0</v>
      </c>
      <c r="AB907" s="18">
        <f t="shared" si="1369"/>
        <v>16594.5</v>
      </c>
      <c r="AC907" s="18">
        <f t="shared" si="1370"/>
        <v>0</v>
      </c>
      <c r="AD907" s="18">
        <f t="shared" si="1371"/>
        <v>0</v>
      </c>
      <c r="AE907" s="18">
        <f t="shared" si="1431"/>
        <v>0</v>
      </c>
      <c r="AF907" s="31"/>
      <c r="AG907" s="22"/>
      <c r="AH907" s="2"/>
    </row>
    <row r="908" spans="1:34" x14ac:dyDescent="0.25">
      <c r="A908" s="36" t="s">
        <v>964</v>
      </c>
      <c r="B908" s="32">
        <v>410</v>
      </c>
      <c r="C908" s="36" t="s">
        <v>28</v>
      </c>
      <c r="D908" s="36" t="s">
        <v>5</v>
      </c>
      <c r="E908" s="14" t="s">
        <v>557</v>
      </c>
      <c r="F908" s="18">
        <v>16705.3</v>
      </c>
      <c r="G908" s="18">
        <v>0</v>
      </c>
      <c r="H908" s="18">
        <v>0</v>
      </c>
      <c r="I908" s="18"/>
      <c r="J908" s="18"/>
      <c r="K908" s="18"/>
      <c r="L908" s="18">
        <f t="shared" si="1405"/>
        <v>16705.3</v>
      </c>
      <c r="M908" s="18">
        <f t="shared" si="1406"/>
        <v>0</v>
      </c>
      <c r="N908" s="18">
        <f t="shared" si="1407"/>
        <v>0</v>
      </c>
      <c r="O908" s="18"/>
      <c r="P908" s="18"/>
      <c r="Q908" s="18"/>
      <c r="R908" s="18">
        <f t="shared" si="1379"/>
        <v>16705.3</v>
      </c>
      <c r="S908" s="18">
        <f t="shared" si="1380"/>
        <v>0</v>
      </c>
      <c r="T908" s="18">
        <f t="shared" si="1381"/>
        <v>0</v>
      </c>
      <c r="U908" s="18"/>
      <c r="V908" s="18">
        <f t="shared" si="1382"/>
        <v>16705.3</v>
      </c>
      <c r="W908" s="18">
        <f t="shared" si="1383"/>
        <v>0</v>
      </c>
      <c r="X908" s="18">
        <f t="shared" si="1384"/>
        <v>0</v>
      </c>
      <c r="Y908" s="18">
        <v>-110.8</v>
      </c>
      <c r="Z908" s="18"/>
      <c r="AA908" s="18"/>
      <c r="AB908" s="18">
        <f t="shared" si="1369"/>
        <v>16594.5</v>
      </c>
      <c r="AC908" s="18">
        <f t="shared" si="1370"/>
        <v>0</v>
      </c>
      <c r="AD908" s="18">
        <f t="shared" si="1371"/>
        <v>0</v>
      </c>
      <c r="AE908" s="18"/>
      <c r="AF908" s="31"/>
      <c r="AG908" s="22"/>
      <c r="AH908" s="2"/>
    </row>
    <row r="909" spans="1:34" ht="63" x14ac:dyDescent="0.25">
      <c r="A909" s="36" t="s">
        <v>884</v>
      </c>
      <c r="B909" s="32"/>
      <c r="C909" s="36"/>
      <c r="D909" s="36"/>
      <c r="E909" s="14" t="s">
        <v>1115</v>
      </c>
      <c r="F909" s="18">
        <f>F910</f>
        <v>323801.40000000002</v>
      </c>
      <c r="G909" s="18">
        <f t="shared" ref="G909:AE912" si="1432">G910</f>
        <v>0</v>
      </c>
      <c r="H909" s="18">
        <f t="shared" si="1432"/>
        <v>0</v>
      </c>
      <c r="I909" s="18">
        <f t="shared" si="1432"/>
        <v>0</v>
      </c>
      <c r="J909" s="18">
        <f t="shared" si="1432"/>
        <v>0</v>
      </c>
      <c r="K909" s="18">
        <f t="shared" si="1432"/>
        <v>0</v>
      </c>
      <c r="L909" s="18">
        <f t="shared" si="1405"/>
        <v>323801.40000000002</v>
      </c>
      <c r="M909" s="18">
        <f t="shared" si="1406"/>
        <v>0</v>
      </c>
      <c r="N909" s="18">
        <f t="shared" si="1407"/>
        <v>0</v>
      </c>
      <c r="O909" s="18">
        <f>O910+O914</f>
        <v>11670.727000000001</v>
      </c>
      <c r="P909" s="18">
        <f t="shared" ref="P909:AE909" si="1433">P910+P914</f>
        <v>0</v>
      </c>
      <c r="Q909" s="18">
        <f t="shared" si="1433"/>
        <v>0</v>
      </c>
      <c r="R909" s="18">
        <f t="shared" si="1379"/>
        <v>335472.12700000004</v>
      </c>
      <c r="S909" s="18">
        <f t="shared" si="1380"/>
        <v>0</v>
      </c>
      <c r="T909" s="18">
        <f t="shared" si="1381"/>
        <v>0</v>
      </c>
      <c r="U909" s="18">
        <f t="shared" ref="U909" si="1434">U910+U914</f>
        <v>0</v>
      </c>
      <c r="V909" s="18">
        <f t="shared" si="1382"/>
        <v>335472.12700000004</v>
      </c>
      <c r="W909" s="18">
        <f t="shared" si="1383"/>
        <v>0</v>
      </c>
      <c r="X909" s="18">
        <f t="shared" si="1384"/>
        <v>0</v>
      </c>
      <c r="Y909" s="18">
        <f t="shared" ref="Y909:AA909" si="1435">Y910+Y914</f>
        <v>0</v>
      </c>
      <c r="Z909" s="18">
        <f t="shared" si="1435"/>
        <v>0</v>
      </c>
      <c r="AA909" s="18">
        <f t="shared" si="1435"/>
        <v>0</v>
      </c>
      <c r="AB909" s="18">
        <f t="shared" si="1369"/>
        <v>335472.12700000004</v>
      </c>
      <c r="AC909" s="18">
        <f t="shared" si="1370"/>
        <v>0</v>
      </c>
      <c r="AD909" s="18">
        <f t="shared" si="1371"/>
        <v>0</v>
      </c>
      <c r="AE909" s="18">
        <f t="shared" si="1433"/>
        <v>0</v>
      </c>
      <c r="AF909" s="31"/>
      <c r="AG909" s="22"/>
      <c r="AH909" s="2"/>
    </row>
    <row r="910" spans="1:34" ht="94.5" x14ac:dyDescent="0.25">
      <c r="A910" s="36" t="s">
        <v>953</v>
      </c>
      <c r="B910" s="32"/>
      <c r="C910" s="36"/>
      <c r="D910" s="36"/>
      <c r="E910" s="14" t="s">
        <v>886</v>
      </c>
      <c r="F910" s="18">
        <f t="shared" ref="F910:H912" si="1436">F911</f>
        <v>323801.40000000002</v>
      </c>
      <c r="G910" s="18">
        <f t="shared" si="1436"/>
        <v>0</v>
      </c>
      <c r="H910" s="18">
        <f t="shared" si="1436"/>
        <v>0</v>
      </c>
      <c r="I910" s="18">
        <f t="shared" si="1432"/>
        <v>0</v>
      </c>
      <c r="J910" s="18">
        <f t="shared" si="1432"/>
        <v>0</v>
      </c>
      <c r="K910" s="18">
        <f t="shared" si="1432"/>
        <v>0</v>
      </c>
      <c r="L910" s="18">
        <f t="shared" si="1405"/>
        <v>323801.40000000002</v>
      </c>
      <c r="M910" s="18">
        <f t="shared" si="1406"/>
        <v>0</v>
      </c>
      <c r="N910" s="18">
        <f t="shared" si="1407"/>
        <v>0</v>
      </c>
      <c r="O910" s="18">
        <f>O911</f>
        <v>185.02699999999999</v>
      </c>
      <c r="P910" s="18">
        <f t="shared" si="1432"/>
        <v>0</v>
      </c>
      <c r="Q910" s="18">
        <f t="shared" si="1432"/>
        <v>0</v>
      </c>
      <c r="R910" s="18">
        <f t="shared" si="1379"/>
        <v>323986.42700000003</v>
      </c>
      <c r="S910" s="18">
        <f t="shared" si="1380"/>
        <v>0</v>
      </c>
      <c r="T910" s="18">
        <f t="shared" si="1381"/>
        <v>0</v>
      </c>
      <c r="U910" s="18">
        <f t="shared" si="1432"/>
        <v>0</v>
      </c>
      <c r="V910" s="18">
        <f t="shared" si="1382"/>
        <v>323986.42700000003</v>
      </c>
      <c r="W910" s="18">
        <f t="shared" si="1383"/>
        <v>0</v>
      </c>
      <c r="X910" s="18">
        <f t="shared" si="1384"/>
        <v>0</v>
      </c>
      <c r="Y910" s="18">
        <f t="shared" si="1432"/>
        <v>0</v>
      </c>
      <c r="Z910" s="18">
        <f t="shared" si="1432"/>
        <v>0</v>
      </c>
      <c r="AA910" s="18">
        <f t="shared" si="1432"/>
        <v>0</v>
      </c>
      <c r="AB910" s="18">
        <f t="shared" si="1369"/>
        <v>323986.42700000003</v>
      </c>
      <c r="AC910" s="18">
        <f t="shared" si="1370"/>
        <v>0</v>
      </c>
      <c r="AD910" s="18">
        <f t="shared" si="1371"/>
        <v>0</v>
      </c>
      <c r="AE910" s="18">
        <f t="shared" si="1432"/>
        <v>0</v>
      </c>
      <c r="AF910" s="31"/>
      <c r="AG910" s="22"/>
      <c r="AH910" s="2"/>
    </row>
    <row r="911" spans="1:34" ht="47.25" x14ac:dyDescent="0.25">
      <c r="A911" s="36" t="s">
        <v>953</v>
      </c>
      <c r="B911" s="32">
        <v>400</v>
      </c>
      <c r="C911" s="36"/>
      <c r="D911" s="36"/>
      <c r="E911" s="14" t="s">
        <v>580</v>
      </c>
      <c r="F911" s="18">
        <f t="shared" si="1436"/>
        <v>323801.40000000002</v>
      </c>
      <c r="G911" s="18">
        <f t="shared" si="1436"/>
        <v>0</v>
      </c>
      <c r="H911" s="18">
        <f t="shared" si="1436"/>
        <v>0</v>
      </c>
      <c r="I911" s="18">
        <f t="shared" si="1432"/>
        <v>0</v>
      </c>
      <c r="J911" s="18">
        <f t="shared" si="1432"/>
        <v>0</v>
      </c>
      <c r="K911" s="18">
        <f t="shared" si="1432"/>
        <v>0</v>
      </c>
      <c r="L911" s="18">
        <f t="shared" si="1405"/>
        <v>323801.40000000002</v>
      </c>
      <c r="M911" s="18">
        <f t="shared" si="1406"/>
        <v>0</v>
      </c>
      <c r="N911" s="18">
        <f t="shared" si="1407"/>
        <v>0</v>
      </c>
      <c r="O911" s="18">
        <f t="shared" si="1432"/>
        <v>185.02699999999999</v>
      </c>
      <c r="P911" s="18">
        <f t="shared" si="1432"/>
        <v>0</v>
      </c>
      <c r="Q911" s="18">
        <f t="shared" si="1432"/>
        <v>0</v>
      </c>
      <c r="R911" s="18">
        <f t="shared" si="1379"/>
        <v>323986.42700000003</v>
      </c>
      <c r="S911" s="18">
        <f t="shared" si="1380"/>
        <v>0</v>
      </c>
      <c r="T911" s="18">
        <f t="shared" si="1381"/>
        <v>0</v>
      </c>
      <c r="U911" s="18">
        <f t="shared" ref="U911:AE912" si="1437">U912</f>
        <v>0</v>
      </c>
      <c r="V911" s="18">
        <f t="shared" si="1382"/>
        <v>323986.42700000003</v>
      </c>
      <c r="W911" s="18">
        <f t="shared" si="1383"/>
        <v>0</v>
      </c>
      <c r="X911" s="18">
        <f t="shared" si="1384"/>
        <v>0</v>
      </c>
      <c r="Y911" s="18">
        <f t="shared" si="1437"/>
        <v>0</v>
      </c>
      <c r="Z911" s="18">
        <f t="shared" si="1437"/>
        <v>0</v>
      </c>
      <c r="AA911" s="18">
        <f t="shared" si="1437"/>
        <v>0</v>
      </c>
      <c r="AB911" s="18">
        <f t="shared" si="1369"/>
        <v>323986.42700000003</v>
      </c>
      <c r="AC911" s="18">
        <f t="shared" si="1370"/>
        <v>0</v>
      </c>
      <c r="AD911" s="18">
        <f t="shared" si="1371"/>
        <v>0</v>
      </c>
      <c r="AE911" s="18">
        <f t="shared" si="1437"/>
        <v>0</v>
      </c>
      <c r="AF911" s="31"/>
      <c r="AG911" s="22"/>
      <c r="AH911" s="2"/>
    </row>
    <row r="912" spans="1:34" x14ac:dyDescent="0.25">
      <c r="A912" s="36" t="s">
        <v>953</v>
      </c>
      <c r="B912" s="32">
        <v>410</v>
      </c>
      <c r="C912" s="36"/>
      <c r="D912" s="36"/>
      <c r="E912" s="14" t="s">
        <v>593</v>
      </c>
      <c r="F912" s="18">
        <f t="shared" si="1436"/>
        <v>323801.40000000002</v>
      </c>
      <c r="G912" s="18">
        <f t="shared" si="1436"/>
        <v>0</v>
      </c>
      <c r="H912" s="18">
        <f t="shared" si="1436"/>
        <v>0</v>
      </c>
      <c r="I912" s="18">
        <f t="shared" si="1432"/>
        <v>0</v>
      </c>
      <c r="J912" s="18">
        <f t="shared" si="1432"/>
        <v>0</v>
      </c>
      <c r="K912" s="18">
        <f t="shared" si="1432"/>
        <v>0</v>
      </c>
      <c r="L912" s="18">
        <f t="shared" si="1405"/>
        <v>323801.40000000002</v>
      </c>
      <c r="M912" s="18">
        <f t="shared" si="1406"/>
        <v>0</v>
      </c>
      <c r="N912" s="18">
        <f t="shared" si="1407"/>
        <v>0</v>
      </c>
      <c r="O912" s="18">
        <f t="shared" si="1432"/>
        <v>185.02699999999999</v>
      </c>
      <c r="P912" s="18">
        <f t="shared" si="1432"/>
        <v>0</v>
      </c>
      <c r="Q912" s="18">
        <f t="shared" si="1432"/>
        <v>0</v>
      </c>
      <c r="R912" s="18">
        <f t="shared" si="1379"/>
        <v>323986.42700000003</v>
      </c>
      <c r="S912" s="18">
        <f t="shared" si="1380"/>
        <v>0</v>
      </c>
      <c r="T912" s="18">
        <f t="shared" si="1381"/>
        <v>0</v>
      </c>
      <c r="U912" s="18">
        <f t="shared" si="1437"/>
        <v>0</v>
      </c>
      <c r="V912" s="18">
        <f t="shared" si="1382"/>
        <v>323986.42700000003</v>
      </c>
      <c r="W912" s="18">
        <f t="shared" si="1383"/>
        <v>0</v>
      </c>
      <c r="X912" s="18">
        <f t="shared" si="1384"/>
        <v>0</v>
      </c>
      <c r="Y912" s="18">
        <f t="shared" si="1437"/>
        <v>0</v>
      </c>
      <c r="Z912" s="18">
        <f t="shared" si="1437"/>
        <v>0</v>
      </c>
      <c r="AA912" s="18">
        <f t="shared" si="1437"/>
        <v>0</v>
      </c>
      <c r="AB912" s="18">
        <f t="shared" ref="AB912:AB975" si="1438">V912+Y912</f>
        <v>323986.42700000003</v>
      </c>
      <c r="AC912" s="18">
        <f t="shared" ref="AC912:AC975" si="1439">W912+Z912</f>
        <v>0</v>
      </c>
      <c r="AD912" s="18">
        <f t="shared" ref="AD912:AD975" si="1440">X912+AA912</f>
        <v>0</v>
      </c>
      <c r="AE912" s="18">
        <f t="shared" si="1437"/>
        <v>0</v>
      </c>
      <c r="AF912" s="31"/>
      <c r="AG912" s="22"/>
      <c r="AH912" s="2"/>
    </row>
    <row r="913" spans="1:34" x14ac:dyDescent="0.25">
      <c r="A913" s="36" t="s">
        <v>953</v>
      </c>
      <c r="B913" s="32">
        <v>410</v>
      </c>
      <c r="C913" s="36" t="s">
        <v>28</v>
      </c>
      <c r="D913" s="36" t="s">
        <v>5</v>
      </c>
      <c r="E913" s="14" t="s">
        <v>557</v>
      </c>
      <c r="F913" s="18">
        <v>323801.40000000002</v>
      </c>
      <c r="G913" s="18">
        <v>0</v>
      </c>
      <c r="H913" s="18">
        <v>0</v>
      </c>
      <c r="I913" s="18"/>
      <c r="J913" s="18"/>
      <c r="K913" s="18"/>
      <c r="L913" s="18">
        <f t="shared" si="1405"/>
        <v>323801.40000000002</v>
      </c>
      <c r="M913" s="18">
        <f t="shared" si="1406"/>
        <v>0</v>
      </c>
      <c r="N913" s="18">
        <f t="shared" si="1407"/>
        <v>0</v>
      </c>
      <c r="O913" s="18">
        <v>185.02699999999999</v>
      </c>
      <c r="P913" s="18"/>
      <c r="Q913" s="18"/>
      <c r="R913" s="18">
        <f t="shared" si="1379"/>
        <v>323986.42700000003</v>
      </c>
      <c r="S913" s="18">
        <f t="shared" si="1380"/>
        <v>0</v>
      </c>
      <c r="T913" s="18">
        <f t="shared" si="1381"/>
        <v>0</v>
      </c>
      <c r="U913" s="18"/>
      <c r="V913" s="18">
        <f t="shared" si="1382"/>
        <v>323986.42700000003</v>
      </c>
      <c r="W913" s="18">
        <f t="shared" si="1383"/>
        <v>0</v>
      </c>
      <c r="X913" s="18">
        <f t="shared" si="1384"/>
        <v>0</v>
      </c>
      <c r="Y913" s="18"/>
      <c r="Z913" s="18"/>
      <c r="AA913" s="18"/>
      <c r="AB913" s="18">
        <f t="shared" si="1438"/>
        <v>323986.42700000003</v>
      </c>
      <c r="AC913" s="18">
        <f t="shared" si="1439"/>
        <v>0</v>
      </c>
      <c r="AD913" s="18">
        <f t="shared" si="1440"/>
        <v>0</v>
      </c>
      <c r="AE913" s="18"/>
      <c r="AF913" s="31"/>
      <c r="AG913" s="22"/>
      <c r="AH913" s="2"/>
    </row>
    <row r="914" spans="1:34" ht="173.25" x14ac:dyDescent="0.25">
      <c r="A914" s="36" t="s">
        <v>1361</v>
      </c>
      <c r="B914" s="32"/>
      <c r="C914" s="36"/>
      <c r="D914" s="36"/>
      <c r="E914" s="14" t="s">
        <v>1362</v>
      </c>
      <c r="F914" s="18"/>
      <c r="G914" s="18"/>
      <c r="H914" s="18"/>
      <c r="I914" s="18"/>
      <c r="J914" s="18"/>
      <c r="K914" s="18"/>
      <c r="L914" s="18"/>
      <c r="M914" s="18"/>
      <c r="N914" s="18"/>
      <c r="O914" s="18">
        <f>O915</f>
        <v>11485.7</v>
      </c>
      <c r="P914" s="18">
        <f t="shared" ref="P914:AE916" si="1441">P915</f>
        <v>0</v>
      </c>
      <c r="Q914" s="18">
        <f t="shared" si="1441"/>
        <v>0</v>
      </c>
      <c r="R914" s="18">
        <f t="shared" si="1379"/>
        <v>11485.7</v>
      </c>
      <c r="S914" s="18">
        <f t="shared" si="1380"/>
        <v>0</v>
      </c>
      <c r="T914" s="18">
        <f t="shared" si="1381"/>
        <v>0</v>
      </c>
      <c r="U914" s="18">
        <f t="shared" si="1441"/>
        <v>0</v>
      </c>
      <c r="V914" s="18">
        <f t="shared" si="1382"/>
        <v>11485.7</v>
      </c>
      <c r="W914" s="18">
        <f t="shared" si="1383"/>
        <v>0</v>
      </c>
      <c r="X914" s="18">
        <f t="shared" si="1384"/>
        <v>0</v>
      </c>
      <c r="Y914" s="18">
        <f t="shared" si="1441"/>
        <v>0</v>
      </c>
      <c r="Z914" s="18">
        <f t="shared" si="1441"/>
        <v>0</v>
      </c>
      <c r="AA914" s="18">
        <f t="shared" si="1441"/>
        <v>0</v>
      </c>
      <c r="AB914" s="18">
        <f t="shared" si="1438"/>
        <v>11485.7</v>
      </c>
      <c r="AC914" s="18">
        <f t="shared" si="1439"/>
        <v>0</v>
      </c>
      <c r="AD914" s="18">
        <f t="shared" si="1440"/>
        <v>0</v>
      </c>
      <c r="AE914" s="18">
        <f t="shared" si="1441"/>
        <v>0</v>
      </c>
      <c r="AF914" s="31"/>
      <c r="AG914" s="22"/>
      <c r="AH914" s="2"/>
    </row>
    <row r="915" spans="1:34" ht="47.25" x14ac:dyDescent="0.25">
      <c r="A915" s="36" t="s">
        <v>1361</v>
      </c>
      <c r="B915" s="32">
        <v>600</v>
      </c>
      <c r="C915" s="36"/>
      <c r="D915" s="36"/>
      <c r="E915" s="14" t="s">
        <v>581</v>
      </c>
      <c r="F915" s="18"/>
      <c r="G915" s="18"/>
      <c r="H915" s="18"/>
      <c r="I915" s="18"/>
      <c r="J915" s="18"/>
      <c r="K915" s="18"/>
      <c r="L915" s="18"/>
      <c r="M915" s="18"/>
      <c r="N915" s="18"/>
      <c r="O915" s="18">
        <f>O916</f>
        <v>11485.7</v>
      </c>
      <c r="P915" s="18">
        <f t="shared" si="1441"/>
        <v>0</v>
      </c>
      <c r="Q915" s="18">
        <f t="shared" si="1441"/>
        <v>0</v>
      </c>
      <c r="R915" s="18">
        <f t="shared" si="1379"/>
        <v>11485.7</v>
      </c>
      <c r="S915" s="18">
        <f t="shared" si="1380"/>
        <v>0</v>
      </c>
      <c r="T915" s="18">
        <f t="shared" si="1381"/>
        <v>0</v>
      </c>
      <c r="U915" s="18">
        <f t="shared" si="1441"/>
        <v>0</v>
      </c>
      <c r="V915" s="18">
        <f t="shared" si="1382"/>
        <v>11485.7</v>
      </c>
      <c r="W915" s="18">
        <f t="shared" si="1383"/>
        <v>0</v>
      </c>
      <c r="X915" s="18">
        <f t="shared" si="1384"/>
        <v>0</v>
      </c>
      <c r="Y915" s="18">
        <f t="shared" si="1441"/>
        <v>0</v>
      </c>
      <c r="Z915" s="18">
        <f t="shared" si="1441"/>
        <v>0</v>
      </c>
      <c r="AA915" s="18">
        <f t="shared" si="1441"/>
        <v>0</v>
      </c>
      <c r="AB915" s="18">
        <f t="shared" si="1438"/>
        <v>11485.7</v>
      </c>
      <c r="AC915" s="18">
        <f t="shared" si="1439"/>
        <v>0</v>
      </c>
      <c r="AD915" s="18">
        <f t="shared" si="1440"/>
        <v>0</v>
      </c>
      <c r="AE915" s="18">
        <f t="shared" si="1441"/>
        <v>0</v>
      </c>
      <c r="AF915" s="31"/>
      <c r="AG915" s="22"/>
      <c r="AH915" s="2"/>
    </row>
    <row r="916" spans="1:34" ht="47.25" x14ac:dyDescent="0.25">
      <c r="A916" s="36" t="s">
        <v>1361</v>
      </c>
      <c r="B916" s="32">
        <v>630</v>
      </c>
      <c r="C916" s="36"/>
      <c r="D916" s="36"/>
      <c r="E916" s="14" t="s">
        <v>597</v>
      </c>
      <c r="F916" s="18"/>
      <c r="G916" s="18"/>
      <c r="H916" s="18"/>
      <c r="I916" s="18"/>
      <c r="J916" s="18"/>
      <c r="K916" s="18"/>
      <c r="L916" s="18"/>
      <c r="M916" s="18"/>
      <c r="N916" s="18"/>
      <c r="O916" s="18">
        <f>O917</f>
        <v>11485.7</v>
      </c>
      <c r="P916" s="18">
        <f t="shared" si="1441"/>
        <v>0</v>
      </c>
      <c r="Q916" s="18">
        <f t="shared" si="1441"/>
        <v>0</v>
      </c>
      <c r="R916" s="18">
        <f t="shared" si="1379"/>
        <v>11485.7</v>
      </c>
      <c r="S916" s="18">
        <f t="shared" si="1380"/>
        <v>0</v>
      </c>
      <c r="T916" s="18">
        <f t="shared" si="1381"/>
        <v>0</v>
      </c>
      <c r="U916" s="18">
        <f t="shared" si="1441"/>
        <v>0</v>
      </c>
      <c r="V916" s="18">
        <f t="shared" si="1382"/>
        <v>11485.7</v>
      </c>
      <c r="W916" s="18">
        <f t="shared" si="1383"/>
        <v>0</v>
      </c>
      <c r="X916" s="18">
        <f t="shared" si="1384"/>
        <v>0</v>
      </c>
      <c r="Y916" s="18">
        <f t="shared" si="1441"/>
        <v>0</v>
      </c>
      <c r="Z916" s="18">
        <f t="shared" si="1441"/>
        <v>0</v>
      </c>
      <c r="AA916" s="18">
        <f t="shared" si="1441"/>
        <v>0</v>
      </c>
      <c r="AB916" s="18">
        <f t="shared" si="1438"/>
        <v>11485.7</v>
      </c>
      <c r="AC916" s="18">
        <f t="shared" si="1439"/>
        <v>0</v>
      </c>
      <c r="AD916" s="18">
        <f t="shared" si="1440"/>
        <v>0</v>
      </c>
      <c r="AE916" s="18">
        <f t="shared" si="1441"/>
        <v>0</v>
      </c>
      <c r="AF916" s="31"/>
      <c r="AG916" s="22"/>
      <c r="AH916" s="2"/>
    </row>
    <row r="917" spans="1:34" x14ac:dyDescent="0.25">
      <c r="A917" s="36" t="s">
        <v>1361</v>
      </c>
      <c r="B917" s="32">
        <v>630</v>
      </c>
      <c r="C917" s="36" t="s">
        <v>28</v>
      </c>
      <c r="D917" s="36" t="s">
        <v>5</v>
      </c>
      <c r="E917" s="14" t="s">
        <v>557</v>
      </c>
      <c r="F917" s="18"/>
      <c r="G917" s="18"/>
      <c r="H917" s="18"/>
      <c r="I917" s="18"/>
      <c r="J917" s="18"/>
      <c r="K917" s="18"/>
      <c r="L917" s="18"/>
      <c r="M917" s="18"/>
      <c r="N917" s="18"/>
      <c r="O917" s="18">
        <v>11485.7</v>
      </c>
      <c r="P917" s="18"/>
      <c r="Q917" s="18"/>
      <c r="R917" s="18">
        <f t="shared" ref="R917:R984" si="1442">L917+O917</f>
        <v>11485.7</v>
      </c>
      <c r="S917" s="18">
        <f t="shared" ref="S917:S984" si="1443">M917+P917</f>
        <v>0</v>
      </c>
      <c r="T917" s="18">
        <f t="shared" ref="T917:T984" si="1444">N917+Q917</f>
        <v>0</v>
      </c>
      <c r="U917" s="18"/>
      <c r="V917" s="18">
        <f t="shared" ref="V917:V984" si="1445">R917+U917</f>
        <v>11485.7</v>
      </c>
      <c r="W917" s="18">
        <f t="shared" ref="W917:W984" si="1446">S917</f>
        <v>0</v>
      </c>
      <c r="X917" s="18">
        <f t="shared" ref="X917:X984" si="1447">T917</f>
        <v>0</v>
      </c>
      <c r="Y917" s="18"/>
      <c r="Z917" s="18"/>
      <c r="AA917" s="18"/>
      <c r="AB917" s="18">
        <f t="shared" si="1438"/>
        <v>11485.7</v>
      </c>
      <c r="AC917" s="18">
        <f t="shared" si="1439"/>
        <v>0</v>
      </c>
      <c r="AD917" s="18">
        <f t="shared" si="1440"/>
        <v>0</v>
      </c>
      <c r="AE917" s="18"/>
      <c r="AF917" s="31"/>
      <c r="AG917" s="22"/>
      <c r="AH917" s="2"/>
    </row>
    <row r="918" spans="1:34" s="10" customFormat="1" ht="47.25" x14ac:dyDescent="0.25">
      <c r="A918" s="9" t="s">
        <v>227</v>
      </c>
      <c r="B918" s="16"/>
      <c r="C918" s="9"/>
      <c r="D918" s="9"/>
      <c r="E918" s="15" t="s">
        <v>1116</v>
      </c>
      <c r="F918" s="17">
        <f>F919+F1006+F1051</f>
        <v>848808.60000000009</v>
      </c>
      <c r="G918" s="17">
        <f>G919+G1006+G1051</f>
        <v>1286715.8999999997</v>
      </c>
      <c r="H918" s="17">
        <f>H919+H1006+H1051</f>
        <v>1232971.3</v>
      </c>
      <c r="I918" s="17">
        <f t="shared" ref="I918:K918" si="1448">I919+I1006+I1051</f>
        <v>0</v>
      </c>
      <c r="J918" s="17">
        <f t="shared" si="1448"/>
        <v>0</v>
      </c>
      <c r="K918" s="17">
        <f t="shared" si="1448"/>
        <v>0</v>
      </c>
      <c r="L918" s="17">
        <f t="shared" si="1405"/>
        <v>848808.60000000009</v>
      </c>
      <c r="M918" s="17">
        <f t="shared" si="1406"/>
        <v>1286715.8999999997</v>
      </c>
      <c r="N918" s="17">
        <f t="shared" si="1407"/>
        <v>1232971.3</v>
      </c>
      <c r="O918" s="17">
        <f>O919+O1006+O1051+O1056</f>
        <v>139500.47099999999</v>
      </c>
      <c r="P918" s="17">
        <f t="shared" ref="P918:AE918" si="1449">P919+P1006+P1051+P1056</f>
        <v>152806.01</v>
      </c>
      <c r="Q918" s="17">
        <f t="shared" si="1449"/>
        <v>-34269.4</v>
      </c>
      <c r="R918" s="17">
        <f t="shared" si="1442"/>
        <v>988309.07100000011</v>
      </c>
      <c r="S918" s="17">
        <f t="shared" si="1443"/>
        <v>1439521.9099999997</v>
      </c>
      <c r="T918" s="17">
        <f t="shared" si="1444"/>
        <v>1198701.9000000001</v>
      </c>
      <c r="U918" s="17">
        <f t="shared" ref="U918" si="1450">U919+U1006+U1051+U1056</f>
        <v>0</v>
      </c>
      <c r="V918" s="17">
        <f t="shared" si="1445"/>
        <v>988309.07100000011</v>
      </c>
      <c r="W918" s="17">
        <f t="shared" si="1446"/>
        <v>1439521.9099999997</v>
      </c>
      <c r="X918" s="17">
        <f t="shared" si="1447"/>
        <v>1198701.9000000001</v>
      </c>
      <c r="Y918" s="17">
        <f t="shared" ref="Y918:AA918" si="1451">Y919+Y1006+Y1051+Y1056</f>
        <v>374981.87100000004</v>
      </c>
      <c r="Z918" s="17">
        <f t="shared" si="1451"/>
        <v>-156108.10000000003</v>
      </c>
      <c r="AA918" s="17">
        <f t="shared" si="1451"/>
        <v>116780.50000000003</v>
      </c>
      <c r="AB918" s="17">
        <f t="shared" si="1438"/>
        <v>1363290.9420000003</v>
      </c>
      <c r="AC918" s="17">
        <f t="shared" si="1439"/>
        <v>1283413.8099999996</v>
      </c>
      <c r="AD918" s="17">
        <f t="shared" si="1440"/>
        <v>1315482.4000000001</v>
      </c>
      <c r="AE918" s="17">
        <f t="shared" si="1449"/>
        <v>0</v>
      </c>
      <c r="AF918" s="30"/>
      <c r="AG918" s="25"/>
    </row>
    <row r="919" spans="1:34" ht="63" x14ac:dyDescent="0.25">
      <c r="A919" s="36" t="s">
        <v>228</v>
      </c>
      <c r="B919" s="32"/>
      <c r="C919" s="36"/>
      <c r="D919" s="36"/>
      <c r="E919" s="14" t="s">
        <v>1117</v>
      </c>
      <c r="F919" s="18">
        <f>F920+F928+F936+F964+F968+F974+F978+F944+F948+F952+F956+F982+F986+F990</f>
        <v>823923.10000000009</v>
      </c>
      <c r="G919" s="18">
        <f t="shared" ref="G919:H919" si="1452">G920+G928+G936+G964+G968+G974+G978+G944+G948+G952+G956+G982+G986+G990</f>
        <v>963540.69999999972</v>
      </c>
      <c r="H919" s="18">
        <f t="shared" si="1452"/>
        <v>884927.6</v>
      </c>
      <c r="I919" s="18">
        <f t="shared" ref="I919:K919" si="1453">I920+I928+I936+I964+I968+I974+I978+I944+I948+I952+I956+I982+I986+I990</f>
        <v>0</v>
      </c>
      <c r="J919" s="18">
        <f t="shared" si="1453"/>
        <v>0</v>
      </c>
      <c r="K919" s="18">
        <f t="shared" si="1453"/>
        <v>0</v>
      </c>
      <c r="L919" s="18">
        <f t="shared" si="1405"/>
        <v>823923.10000000009</v>
      </c>
      <c r="M919" s="18">
        <f t="shared" si="1406"/>
        <v>963540.69999999972</v>
      </c>
      <c r="N919" s="18">
        <f t="shared" si="1407"/>
        <v>884927.6</v>
      </c>
      <c r="O919" s="18">
        <f>O920+O928+O936+O964+O968+O974+O978+O944+O948+O952+O956+O982+O986+O990+O940+O924+O932</f>
        <v>-61321.02900000001</v>
      </c>
      <c r="P919" s="18">
        <f t="shared" ref="P919:Q919" si="1454">P920+P928+P936+P964+P968+P974+P978+P944+P948+P952+P956+P982+P986+P990+P940+P924+P932</f>
        <v>101803.7</v>
      </c>
      <c r="Q919" s="18">
        <f t="shared" si="1454"/>
        <v>-70490.2</v>
      </c>
      <c r="R919" s="18">
        <f t="shared" si="1442"/>
        <v>762602.07100000011</v>
      </c>
      <c r="S919" s="18">
        <f t="shared" si="1443"/>
        <v>1065344.3999999997</v>
      </c>
      <c r="T919" s="18">
        <f t="shared" si="1444"/>
        <v>814437.4</v>
      </c>
      <c r="U919" s="18">
        <f t="shared" ref="U919" si="1455">U920+U928+U936+U964+U968+U974+U978+U944+U948+U952+U956+U982+U986+U990+U940+U924+U932</f>
        <v>0</v>
      </c>
      <c r="V919" s="18">
        <f t="shared" si="1445"/>
        <v>762602.07100000011</v>
      </c>
      <c r="W919" s="18">
        <f t="shared" si="1446"/>
        <v>1065344.3999999997</v>
      </c>
      <c r="X919" s="18">
        <f t="shared" si="1447"/>
        <v>814437.4</v>
      </c>
      <c r="Y919" s="18">
        <f>Y920+Y928+Y936+Y964+Y968+Y974+Y978+Y944+Y948+Y952+Y956+Y982+Y986+Y990+Y940+Y924+Y932+Y960+Y994+Y998+Y1002</f>
        <v>374981.87100000004</v>
      </c>
      <c r="Z919" s="18">
        <f t="shared" ref="Z919:AE919" si="1456">Z920+Z928+Z936+Z964+Z968+Z974+Z978+Z944+Z948+Z952+Z956+Z982+Z986+Z990+Z940+Z924+Z932+Z960+Z994+Z998+Z1002</f>
        <v>-156108.10000000003</v>
      </c>
      <c r="AA919" s="18">
        <f t="shared" si="1456"/>
        <v>116780.40000000002</v>
      </c>
      <c r="AB919" s="18">
        <f t="shared" si="1438"/>
        <v>1137583.9420000003</v>
      </c>
      <c r="AC919" s="18">
        <f t="shared" si="1439"/>
        <v>909236.29999999958</v>
      </c>
      <c r="AD919" s="18">
        <f t="shared" si="1440"/>
        <v>931217.8</v>
      </c>
      <c r="AE919" s="18">
        <f t="shared" si="1456"/>
        <v>0</v>
      </c>
      <c r="AF919" s="31"/>
      <c r="AG919" s="22"/>
      <c r="AH919" s="2"/>
    </row>
    <row r="920" spans="1:34" ht="47.25" x14ac:dyDescent="0.25">
      <c r="A920" s="36" t="s">
        <v>223</v>
      </c>
      <c r="B920" s="32"/>
      <c r="C920" s="36"/>
      <c r="D920" s="36"/>
      <c r="E920" s="14" t="s">
        <v>858</v>
      </c>
      <c r="F920" s="18">
        <f t="shared" ref="F920:K922" si="1457">F921</f>
        <v>160630.9</v>
      </c>
      <c r="G920" s="18">
        <f t="shared" si="1457"/>
        <v>50000</v>
      </c>
      <c r="H920" s="18">
        <f t="shared" si="1457"/>
        <v>0</v>
      </c>
      <c r="I920" s="18">
        <f t="shared" si="1457"/>
        <v>0</v>
      </c>
      <c r="J920" s="18">
        <f t="shared" si="1457"/>
        <v>0</v>
      </c>
      <c r="K920" s="18">
        <f t="shared" si="1457"/>
        <v>0</v>
      </c>
      <c r="L920" s="18">
        <f t="shared" si="1405"/>
        <v>160630.9</v>
      </c>
      <c r="M920" s="18">
        <f t="shared" si="1406"/>
        <v>50000</v>
      </c>
      <c r="N920" s="18">
        <f t="shared" si="1407"/>
        <v>0</v>
      </c>
      <c r="O920" s="18">
        <f t="shared" ref="O920:Q922" si="1458">O921</f>
        <v>-100000</v>
      </c>
      <c r="P920" s="18">
        <f t="shared" si="1458"/>
        <v>100000</v>
      </c>
      <c r="Q920" s="18">
        <f t="shared" si="1458"/>
        <v>0</v>
      </c>
      <c r="R920" s="18">
        <f t="shared" si="1442"/>
        <v>60630.899999999994</v>
      </c>
      <c r="S920" s="18">
        <f t="shared" si="1443"/>
        <v>150000</v>
      </c>
      <c r="T920" s="18">
        <f t="shared" si="1444"/>
        <v>0</v>
      </c>
      <c r="U920" s="18">
        <f t="shared" ref="U920:AE922" si="1459">U921</f>
        <v>0</v>
      </c>
      <c r="V920" s="18">
        <f t="shared" si="1445"/>
        <v>60630.899999999994</v>
      </c>
      <c r="W920" s="18">
        <f t="shared" si="1446"/>
        <v>150000</v>
      </c>
      <c r="X920" s="18">
        <f t="shared" si="1447"/>
        <v>0</v>
      </c>
      <c r="Y920" s="18">
        <f t="shared" si="1459"/>
        <v>-37101.300000000003</v>
      </c>
      <c r="Z920" s="18">
        <f t="shared" si="1459"/>
        <v>-43450.7</v>
      </c>
      <c r="AA920" s="18">
        <f t="shared" si="1459"/>
        <v>0</v>
      </c>
      <c r="AB920" s="18">
        <f t="shared" si="1438"/>
        <v>23529.599999999991</v>
      </c>
      <c r="AC920" s="18">
        <f t="shared" si="1439"/>
        <v>106549.3</v>
      </c>
      <c r="AD920" s="18">
        <f t="shared" si="1440"/>
        <v>0</v>
      </c>
      <c r="AE920" s="18">
        <f t="shared" si="1459"/>
        <v>0</v>
      </c>
      <c r="AF920" s="31"/>
      <c r="AG920" s="22"/>
      <c r="AH920" s="2"/>
    </row>
    <row r="921" spans="1:34" ht="47.25" x14ac:dyDescent="0.25">
      <c r="A921" s="36" t="s">
        <v>223</v>
      </c>
      <c r="B921" s="32">
        <v>400</v>
      </c>
      <c r="C921" s="36"/>
      <c r="D921" s="36"/>
      <c r="E921" s="14" t="s">
        <v>580</v>
      </c>
      <c r="F921" s="18">
        <f t="shared" si="1457"/>
        <v>160630.9</v>
      </c>
      <c r="G921" s="18">
        <f t="shared" si="1457"/>
        <v>50000</v>
      </c>
      <c r="H921" s="18">
        <f t="shared" si="1457"/>
        <v>0</v>
      </c>
      <c r="I921" s="18">
        <f t="shared" si="1457"/>
        <v>0</v>
      </c>
      <c r="J921" s="18">
        <f t="shared" si="1457"/>
        <v>0</v>
      </c>
      <c r="K921" s="18">
        <f t="shared" si="1457"/>
        <v>0</v>
      </c>
      <c r="L921" s="18">
        <f t="shared" si="1405"/>
        <v>160630.9</v>
      </c>
      <c r="M921" s="18">
        <f t="shared" si="1406"/>
        <v>50000</v>
      </c>
      <c r="N921" s="18">
        <f t="shared" si="1407"/>
        <v>0</v>
      </c>
      <c r="O921" s="18">
        <f t="shared" si="1458"/>
        <v>-100000</v>
      </c>
      <c r="P921" s="18">
        <f t="shared" si="1458"/>
        <v>100000</v>
      </c>
      <c r="Q921" s="18">
        <f t="shared" si="1458"/>
        <v>0</v>
      </c>
      <c r="R921" s="18">
        <f t="shared" si="1442"/>
        <v>60630.899999999994</v>
      </c>
      <c r="S921" s="18">
        <f t="shared" si="1443"/>
        <v>150000</v>
      </c>
      <c r="T921" s="18">
        <f t="shared" si="1444"/>
        <v>0</v>
      </c>
      <c r="U921" s="18">
        <f t="shared" si="1459"/>
        <v>0</v>
      </c>
      <c r="V921" s="18">
        <f t="shared" si="1445"/>
        <v>60630.899999999994</v>
      </c>
      <c r="W921" s="18">
        <f t="shared" si="1446"/>
        <v>150000</v>
      </c>
      <c r="X921" s="18">
        <f t="shared" si="1447"/>
        <v>0</v>
      </c>
      <c r="Y921" s="18">
        <f t="shared" si="1459"/>
        <v>-37101.300000000003</v>
      </c>
      <c r="Z921" s="18">
        <f t="shared" si="1459"/>
        <v>-43450.7</v>
      </c>
      <c r="AA921" s="18">
        <f t="shared" si="1459"/>
        <v>0</v>
      </c>
      <c r="AB921" s="18">
        <f t="shared" si="1438"/>
        <v>23529.599999999991</v>
      </c>
      <c r="AC921" s="18">
        <f t="shared" si="1439"/>
        <v>106549.3</v>
      </c>
      <c r="AD921" s="18">
        <f t="shared" si="1440"/>
        <v>0</v>
      </c>
      <c r="AE921" s="18">
        <f t="shared" si="1459"/>
        <v>0</v>
      </c>
      <c r="AF921" s="31"/>
      <c r="AG921" s="22"/>
      <c r="AH921" s="2"/>
    </row>
    <row r="922" spans="1:34" x14ac:dyDescent="0.25">
      <c r="A922" s="36" t="s">
        <v>223</v>
      </c>
      <c r="B922" s="32">
        <v>410</v>
      </c>
      <c r="C922" s="36"/>
      <c r="D922" s="36"/>
      <c r="E922" s="14" t="s">
        <v>593</v>
      </c>
      <c r="F922" s="18">
        <f t="shared" si="1457"/>
        <v>160630.9</v>
      </c>
      <c r="G922" s="18">
        <f t="shared" si="1457"/>
        <v>50000</v>
      </c>
      <c r="H922" s="18">
        <f t="shared" si="1457"/>
        <v>0</v>
      </c>
      <c r="I922" s="18">
        <f t="shared" si="1457"/>
        <v>0</v>
      </c>
      <c r="J922" s="18">
        <f t="shared" si="1457"/>
        <v>0</v>
      </c>
      <c r="K922" s="18">
        <f t="shared" si="1457"/>
        <v>0</v>
      </c>
      <c r="L922" s="18">
        <f t="shared" si="1405"/>
        <v>160630.9</v>
      </c>
      <c r="M922" s="18">
        <f t="shared" si="1406"/>
        <v>50000</v>
      </c>
      <c r="N922" s="18">
        <f t="shared" si="1407"/>
        <v>0</v>
      </c>
      <c r="O922" s="18">
        <f t="shared" si="1458"/>
        <v>-100000</v>
      </c>
      <c r="P922" s="18">
        <f t="shared" si="1458"/>
        <v>100000</v>
      </c>
      <c r="Q922" s="18">
        <f t="shared" si="1458"/>
        <v>0</v>
      </c>
      <c r="R922" s="18">
        <f t="shared" si="1442"/>
        <v>60630.899999999994</v>
      </c>
      <c r="S922" s="18">
        <f t="shared" si="1443"/>
        <v>150000</v>
      </c>
      <c r="T922" s="18">
        <f t="shared" si="1444"/>
        <v>0</v>
      </c>
      <c r="U922" s="18">
        <f t="shared" si="1459"/>
        <v>0</v>
      </c>
      <c r="V922" s="18">
        <f t="shared" si="1445"/>
        <v>60630.899999999994</v>
      </c>
      <c r="W922" s="18">
        <f t="shared" si="1446"/>
        <v>150000</v>
      </c>
      <c r="X922" s="18">
        <f t="shared" si="1447"/>
        <v>0</v>
      </c>
      <c r="Y922" s="18">
        <f t="shared" si="1459"/>
        <v>-37101.300000000003</v>
      </c>
      <c r="Z922" s="18">
        <f t="shared" si="1459"/>
        <v>-43450.7</v>
      </c>
      <c r="AA922" s="18">
        <f t="shared" si="1459"/>
        <v>0</v>
      </c>
      <c r="AB922" s="18">
        <f t="shared" si="1438"/>
        <v>23529.599999999991</v>
      </c>
      <c r="AC922" s="18">
        <f t="shared" si="1439"/>
        <v>106549.3</v>
      </c>
      <c r="AD922" s="18">
        <f t="shared" si="1440"/>
        <v>0</v>
      </c>
      <c r="AE922" s="18">
        <f t="shared" si="1459"/>
        <v>0</v>
      </c>
      <c r="AF922" s="31"/>
      <c r="AG922" s="22"/>
      <c r="AH922" s="2"/>
    </row>
    <row r="923" spans="1:34" x14ac:dyDescent="0.25">
      <c r="A923" s="36" t="s">
        <v>223</v>
      </c>
      <c r="B923" s="32">
        <v>410</v>
      </c>
      <c r="C923" s="36" t="s">
        <v>28</v>
      </c>
      <c r="D923" s="36" t="s">
        <v>112</v>
      </c>
      <c r="E923" s="14" t="s">
        <v>558</v>
      </c>
      <c r="F923" s="18">
        <v>160630.9</v>
      </c>
      <c r="G923" s="18">
        <v>50000</v>
      </c>
      <c r="H923" s="18">
        <v>0</v>
      </c>
      <c r="I923" s="18"/>
      <c r="J923" s="18"/>
      <c r="K923" s="18"/>
      <c r="L923" s="18">
        <f t="shared" si="1405"/>
        <v>160630.9</v>
      </c>
      <c r="M923" s="18">
        <f t="shared" si="1406"/>
        <v>50000</v>
      </c>
      <c r="N923" s="18">
        <f t="shared" si="1407"/>
        <v>0</v>
      </c>
      <c r="O923" s="18">
        <v>-100000</v>
      </c>
      <c r="P923" s="18">
        <v>100000</v>
      </c>
      <c r="Q923" s="18"/>
      <c r="R923" s="18">
        <f t="shared" si="1442"/>
        <v>60630.899999999994</v>
      </c>
      <c r="S923" s="18">
        <f t="shared" si="1443"/>
        <v>150000</v>
      </c>
      <c r="T923" s="18">
        <f t="shared" si="1444"/>
        <v>0</v>
      </c>
      <c r="U923" s="18"/>
      <c r="V923" s="18">
        <f t="shared" si="1445"/>
        <v>60630.899999999994</v>
      </c>
      <c r="W923" s="18">
        <f t="shared" si="1446"/>
        <v>150000</v>
      </c>
      <c r="X923" s="18">
        <f t="shared" si="1447"/>
        <v>0</v>
      </c>
      <c r="Y923" s="18">
        <f>23529.6-60630.9</f>
        <v>-37101.300000000003</v>
      </c>
      <c r="Z923" s="18">
        <f>-43450.7</f>
        <v>-43450.7</v>
      </c>
      <c r="AA923" s="18"/>
      <c r="AB923" s="18">
        <f t="shared" si="1438"/>
        <v>23529.599999999991</v>
      </c>
      <c r="AC923" s="18">
        <f t="shared" si="1439"/>
        <v>106549.3</v>
      </c>
      <c r="AD923" s="18">
        <f t="shared" si="1440"/>
        <v>0</v>
      </c>
      <c r="AE923" s="18"/>
      <c r="AF923" s="31"/>
      <c r="AG923" s="22"/>
      <c r="AH923" s="2"/>
    </row>
    <row r="924" spans="1:34" ht="31.5" x14ac:dyDescent="0.25">
      <c r="A924" s="36" t="s">
        <v>1407</v>
      </c>
      <c r="B924" s="32"/>
      <c r="C924" s="36"/>
      <c r="D924" s="36"/>
      <c r="E924" s="14" t="s">
        <v>1408</v>
      </c>
      <c r="F924" s="18"/>
      <c r="G924" s="18"/>
      <c r="H924" s="18"/>
      <c r="I924" s="18"/>
      <c r="J924" s="18"/>
      <c r="K924" s="18"/>
      <c r="L924" s="18"/>
      <c r="M924" s="18"/>
      <c r="N924" s="18"/>
      <c r="O924" s="18">
        <f>O925</f>
        <v>9206.1419999999998</v>
      </c>
      <c r="P924" s="18">
        <f t="shared" ref="P924:AE926" si="1460">P925</f>
        <v>0</v>
      </c>
      <c r="Q924" s="18">
        <f t="shared" si="1460"/>
        <v>0</v>
      </c>
      <c r="R924" s="18">
        <f t="shared" si="1442"/>
        <v>9206.1419999999998</v>
      </c>
      <c r="S924" s="18">
        <f t="shared" si="1443"/>
        <v>0</v>
      </c>
      <c r="T924" s="18">
        <f t="shared" si="1444"/>
        <v>0</v>
      </c>
      <c r="U924" s="18">
        <f t="shared" si="1460"/>
        <v>0</v>
      </c>
      <c r="V924" s="18">
        <f t="shared" si="1445"/>
        <v>9206.1419999999998</v>
      </c>
      <c r="W924" s="18">
        <f t="shared" si="1446"/>
        <v>0</v>
      </c>
      <c r="X924" s="18">
        <f t="shared" si="1447"/>
        <v>0</v>
      </c>
      <c r="Y924" s="18">
        <f t="shared" si="1460"/>
        <v>0</v>
      </c>
      <c r="Z924" s="18">
        <f t="shared" si="1460"/>
        <v>0</v>
      </c>
      <c r="AA924" s="18">
        <f t="shared" si="1460"/>
        <v>0</v>
      </c>
      <c r="AB924" s="18">
        <f t="shared" si="1438"/>
        <v>9206.1419999999998</v>
      </c>
      <c r="AC924" s="18">
        <f t="shared" si="1439"/>
        <v>0</v>
      </c>
      <c r="AD924" s="18">
        <f t="shared" si="1440"/>
        <v>0</v>
      </c>
      <c r="AE924" s="18">
        <f t="shared" si="1460"/>
        <v>0</v>
      </c>
      <c r="AF924" s="31"/>
      <c r="AG924" s="22"/>
      <c r="AH924" s="2"/>
    </row>
    <row r="925" spans="1:34" ht="47.25" x14ac:dyDescent="0.25">
      <c r="A925" s="36" t="s">
        <v>1407</v>
      </c>
      <c r="B925" s="32">
        <v>400</v>
      </c>
      <c r="C925" s="36"/>
      <c r="D925" s="36"/>
      <c r="E925" s="14" t="s">
        <v>580</v>
      </c>
      <c r="F925" s="18"/>
      <c r="G925" s="18"/>
      <c r="H925" s="18"/>
      <c r="I925" s="18"/>
      <c r="J925" s="18"/>
      <c r="K925" s="18"/>
      <c r="L925" s="18"/>
      <c r="M925" s="18"/>
      <c r="N925" s="18"/>
      <c r="O925" s="18">
        <f>O926</f>
        <v>9206.1419999999998</v>
      </c>
      <c r="P925" s="18">
        <f t="shared" si="1460"/>
        <v>0</v>
      </c>
      <c r="Q925" s="18">
        <f t="shared" si="1460"/>
        <v>0</v>
      </c>
      <c r="R925" s="18">
        <f t="shared" si="1442"/>
        <v>9206.1419999999998</v>
      </c>
      <c r="S925" s="18">
        <f t="shared" si="1443"/>
        <v>0</v>
      </c>
      <c r="T925" s="18">
        <f t="shared" si="1444"/>
        <v>0</v>
      </c>
      <c r="U925" s="18">
        <f t="shared" si="1460"/>
        <v>0</v>
      </c>
      <c r="V925" s="18">
        <f t="shared" si="1445"/>
        <v>9206.1419999999998</v>
      </c>
      <c r="W925" s="18">
        <f t="shared" si="1446"/>
        <v>0</v>
      </c>
      <c r="X925" s="18">
        <f t="shared" si="1447"/>
        <v>0</v>
      </c>
      <c r="Y925" s="18">
        <f t="shared" si="1460"/>
        <v>0</v>
      </c>
      <c r="Z925" s="18">
        <f t="shared" si="1460"/>
        <v>0</v>
      </c>
      <c r="AA925" s="18">
        <f t="shared" si="1460"/>
        <v>0</v>
      </c>
      <c r="AB925" s="18">
        <f t="shared" si="1438"/>
        <v>9206.1419999999998</v>
      </c>
      <c r="AC925" s="18">
        <f t="shared" si="1439"/>
        <v>0</v>
      </c>
      <c r="AD925" s="18">
        <f t="shared" si="1440"/>
        <v>0</v>
      </c>
      <c r="AE925" s="18">
        <f t="shared" si="1460"/>
        <v>0</v>
      </c>
      <c r="AF925" s="31"/>
      <c r="AG925" s="22"/>
      <c r="AH925" s="2"/>
    </row>
    <row r="926" spans="1:34" x14ac:dyDescent="0.25">
      <c r="A926" s="36" t="s">
        <v>1407</v>
      </c>
      <c r="B926" s="32">
        <v>410</v>
      </c>
      <c r="C926" s="36"/>
      <c r="D926" s="36"/>
      <c r="E926" s="14" t="s">
        <v>593</v>
      </c>
      <c r="F926" s="18"/>
      <c r="G926" s="18"/>
      <c r="H926" s="18"/>
      <c r="I926" s="18"/>
      <c r="J926" s="18"/>
      <c r="K926" s="18"/>
      <c r="L926" s="18"/>
      <c r="M926" s="18"/>
      <c r="N926" s="18"/>
      <c r="O926" s="18">
        <f>O927</f>
        <v>9206.1419999999998</v>
      </c>
      <c r="P926" s="18">
        <f t="shared" si="1460"/>
        <v>0</v>
      </c>
      <c r="Q926" s="18">
        <f t="shared" si="1460"/>
        <v>0</v>
      </c>
      <c r="R926" s="18">
        <f t="shared" si="1442"/>
        <v>9206.1419999999998</v>
      </c>
      <c r="S926" s="18">
        <f t="shared" si="1443"/>
        <v>0</v>
      </c>
      <c r="T926" s="18">
        <f t="shared" si="1444"/>
        <v>0</v>
      </c>
      <c r="U926" s="18">
        <f t="shared" si="1460"/>
        <v>0</v>
      </c>
      <c r="V926" s="18">
        <f t="shared" si="1445"/>
        <v>9206.1419999999998</v>
      </c>
      <c r="W926" s="18">
        <f t="shared" si="1446"/>
        <v>0</v>
      </c>
      <c r="X926" s="18">
        <f t="shared" si="1447"/>
        <v>0</v>
      </c>
      <c r="Y926" s="18">
        <f t="shared" si="1460"/>
        <v>0</v>
      </c>
      <c r="Z926" s="18">
        <f t="shared" si="1460"/>
        <v>0</v>
      </c>
      <c r="AA926" s="18">
        <f t="shared" si="1460"/>
        <v>0</v>
      </c>
      <c r="AB926" s="18">
        <f t="shared" si="1438"/>
        <v>9206.1419999999998</v>
      </c>
      <c r="AC926" s="18">
        <f t="shared" si="1439"/>
        <v>0</v>
      </c>
      <c r="AD926" s="18">
        <f t="shared" si="1440"/>
        <v>0</v>
      </c>
      <c r="AE926" s="18">
        <f t="shared" si="1460"/>
        <v>0</v>
      </c>
      <c r="AF926" s="31"/>
      <c r="AG926" s="22"/>
      <c r="AH926" s="2"/>
    </row>
    <row r="927" spans="1:34" x14ac:dyDescent="0.25">
      <c r="A927" s="36" t="s">
        <v>1407</v>
      </c>
      <c r="B927" s="32">
        <v>410</v>
      </c>
      <c r="C927" s="36" t="s">
        <v>28</v>
      </c>
      <c r="D927" s="36" t="s">
        <v>112</v>
      </c>
      <c r="E927" s="14" t="s">
        <v>558</v>
      </c>
      <c r="F927" s="18"/>
      <c r="G927" s="18"/>
      <c r="H927" s="18"/>
      <c r="I927" s="18"/>
      <c r="J927" s="18"/>
      <c r="K927" s="18"/>
      <c r="L927" s="18"/>
      <c r="M927" s="18"/>
      <c r="N927" s="18"/>
      <c r="O927" s="18">
        <v>9206.1419999999998</v>
      </c>
      <c r="P927" s="18"/>
      <c r="Q927" s="18"/>
      <c r="R927" s="18">
        <f t="shared" si="1442"/>
        <v>9206.1419999999998</v>
      </c>
      <c r="S927" s="18">
        <f t="shared" si="1443"/>
        <v>0</v>
      </c>
      <c r="T927" s="18">
        <f t="shared" si="1444"/>
        <v>0</v>
      </c>
      <c r="U927" s="18"/>
      <c r="V927" s="18">
        <f t="shared" si="1445"/>
        <v>9206.1419999999998</v>
      </c>
      <c r="W927" s="18">
        <f t="shared" si="1446"/>
        <v>0</v>
      </c>
      <c r="X927" s="18">
        <f t="shared" si="1447"/>
        <v>0</v>
      </c>
      <c r="Y927" s="18"/>
      <c r="Z927" s="18"/>
      <c r="AA927" s="18"/>
      <c r="AB927" s="18">
        <f t="shared" si="1438"/>
        <v>9206.1419999999998</v>
      </c>
      <c r="AC927" s="18">
        <f t="shared" si="1439"/>
        <v>0</v>
      </c>
      <c r="AD927" s="18">
        <f t="shared" si="1440"/>
        <v>0</v>
      </c>
      <c r="AE927" s="18"/>
      <c r="AF927" s="31"/>
      <c r="AG927" s="22"/>
      <c r="AH927" s="2"/>
    </row>
    <row r="928" spans="1:34" ht="31.5" x14ac:dyDescent="0.25">
      <c r="A928" s="36" t="s">
        <v>224</v>
      </c>
      <c r="B928" s="32"/>
      <c r="C928" s="36"/>
      <c r="D928" s="36"/>
      <c r="E928" s="14" t="s">
        <v>1118</v>
      </c>
      <c r="F928" s="18">
        <f t="shared" ref="F928:K930" si="1461">F929</f>
        <v>0</v>
      </c>
      <c r="G928" s="18">
        <f t="shared" si="1461"/>
        <v>39792.400000000001</v>
      </c>
      <c r="H928" s="18">
        <f t="shared" si="1461"/>
        <v>58995.4</v>
      </c>
      <c r="I928" s="18">
        <f t="shared" si="1461"/>
        <v>0</v>
      </c>
      <c r="J928" s="18">
        <f t="shared" si="1461"/>
        <v>0</v>
      </c>
      <c r="K928" s="18">
        <f t="shared" si="1461"/>
        <v>0</v>
      </c>
      <c r="L928" s="18">
        <f t="shared" si="1405"/>
        <v>0</v>
      </c>
      <c r="M928" s="18">
        <f t="shared" si="1406"/>
        <v>39792.400000000001</v>
      </c>
      <c r="N928" s="18">
        <f t="shared" si="1407"/>
        <v>58995.4</v>
      </c>
      <c r="O928" s="18">
        <f t="shared" ref="O928:Q930" si="1462">O929</f>
        <v>5800.2259999999997</v>
      </c>
      <c r="P928" s="18">
        <f t="shared" si="1462"/>
        <v>0</v>
      </c>
      <c r="Q928" s="18">
        <f t="shared" si="1462"/>
        <v>0</v>
      </c>
      <c r="R928" s="18">
        <f t="shared" si="1442"/>
        <v>5800.2259999999997</v>
      </c>
      <c r="S928" s="18">
        <f t="shared" si="1443"/>
        <v>39792.400000000001</v>
      </c>
      <c r="T928" s="18">
        <f t="shared" si="1444"/>
        <v>58995.4</v>
      </c>
      <c r="U928" s="18">
        <f t="shared" ref="U928:AE930" si="1463">U929</f>
        <v>0</v>
      </c>
      <c r="V928" s="18">
        <f t="shared" si="1445"/>
        <v>5800.2259999999997</v>
      </c>
      <c r="W928" s="18">
        <f t="shared" si="1446"/>
        <v>39792.400000000001</v>
      </c>
      <c r="X928" s="18">
        <f t="shared" si="1447"/>
        <v>58995.4</v>
      </c>
      <c r="Y928" s="18">
        <f t="shared" si="1463"/>
        <v>0</v>
      </c>
      <c r="Z928" s="18">
        <f t="shared" si="1463"/>
        <v>0</v>
      </c>
      <c r="AA928" s="18">
        <f t="shared" si="1463"/>
        <v>0</v>
      </c>
      <c r="AB928" s="18">
        <f t="shared" si="1438"/>
        <v>5800.2259999999997</v>
      </c>
      <c r="AC928" s="18">
        <f t="shared" si="1439"/>
        <v>39792.400000000001</v>
      </c>
      <c r="AD928" s="18">
        <f t="shared" si="1440"/>
        <v>58995.4</v>
      </c>
      <c r="AE928" s="18">
        <f t="shared" si="1463"/>
        <v>0</v>
      </c>
      <c r="AF928" s="31"/>
      <c r="AG928" s="22"/>
      <c r="AH928" s="2"/>
    </row>
    <row r="929" spans="1:34" ht="47.25" x14ac:dyDescent="0.25">
      <c r="A929" s="36" t="s">
        <v>224</v>
      </c>
      <c r="B929" s="32">
        <v>400</v>
      </c>
      <c r="C929" s="36"/>
      <c r="D929" s="36"/>
      <c r="E929" s="14" t="s">
        <v>580</v>
      </c>
      <c r="F929" s="18">
        <f t="shared" si="1461"/>
        <v>0</v>
      </c>
      <c r="G929" s="18">
        <f t="shared" si="1461"/>
        <v>39792.400000000001</v>
      </c>
      <c r="H929" s="18">
        <f t="shared" si="1461"/>
        <v>58995.4</v>
      </c>
      <c r="I929" s="18">
        <f t="shared" si="1461"/>
        <v>0</v>
      </c>
      <c r="J929" s="18">
        <f t="shared" si="1461"/>
        <v>0</v>
      </c>
      <c r="K929" s="18">
        <f t="shared" si="1461"/>
        <v>0</v>
      </c>
      <c r="L929" s="18">
        <f t="shared" si="1405"/>
        <v>0</v>
      </c>
      <c r="M929" s="18">
        <f t="shared" si="1406"/>
        <v>39792.400000000001</v>
      </c>
      <c r="N929" s="18">
        <f t="shared" si="1407"/>
        <v>58995.4</v>
      </c>
      <c r="O929" s="18">
        <f t="shared" si="1462"/>
        <v>5800.2259999999997</v>
      </c>
      <c r="P929" s="18">
        <f t="shared" si="1462"/>
        <v>0</v>
      </c>
      <c r="Q929" s="18">
        <f t="shared" si="1462"/>
        <v>0</v>
      </c>
      <c r="R929" s="18">
        <f t="shared" si="1442"/>
        <v>5800.2259999999997</v>
      </c>
      <c r="S929" s="18">
        <f t="shared" si="1443"/>
        <v>39792.400000000001</v>
      </c>
      <c r="T929" s="18">
        <f t="shared" si="1444"/>
        <v>58995.4</v>
      </c>
      <c r="U929" s="18">
        <f t="shared" si="1463"/>
        <v>0</v>
      </c>
      <c r="V929" s="18">
        <f t="shared" si="1445"/>
        <v>5800.2259999999997</v>
      </c>
      <c r="W929" s="18">
        <f t="shared" si="1446"/>
        <v>39792.400000000001</v>
      </c>
      <c r="X929" s="18">
        <f t="shared" si="1447"/>
        <v>58995.4</v>
      </c>
      <c r="Y929" s="18">
        <f t="shared" si="1463"/>
        <v>0</v>
      </c>
      <c r="Z929" s="18">
        <f t="shared" si="1463"/>
        <v>0</v>
      </c>
      <c r="AA929" s="18">
        <f t="shared" si="1463"/>
        <v>0</v>
      </c>
      <c r="AB929" s="18">
        <f t="shared" si="1438"/>
        <v>5800.2259999999997</v>
      </c>
      <c r="AC929" s="18">
        <f t="shared" si="1439"/>
        <v>39792.400000000001</v>
      </c>
      <c r="AD929" s="18">
        <f t="shared" si="1440"/>
        <v>58995.4</v>
      </c>
      <c r="AE929" s="18">
        <f t="shared" si="1463"/>
        <v>0</v>
      </c>
      <c r="AF929" s="31"/>
      <c r="AG929" s="22"/>
      <c r="AH929" s="2"/>
    </row>
    <row r="930" spans="1:34" x14ac:dyDescent="0.25">
      <c r="A930" s="36" t="s">
        <v>224</v>
      </c>
      <c r="B930" s="32">
        <v>410</v>
      </c>
      <c r="C930" s="36"/>
      <c r="D930" s="36"/>
      <c r="E930" s="14" t="s">
        <v>593</v>
      </c>
      <c r="F930" s="18">
        <f t="shared" si="1461"/>
        <v>0</v>
      </c>
      <c r="G930" s="18">
        <f t="shared" si="1461"/>
        <v>39792.400000000001</v>
      </c>
      <c r="H930" s="18">
        <f t="shared" si="1461"/>
        <v>58995.4</v>
      </c>
      <c r="I930" s="18">
        <f t="shared" si="1461"/>
        <v>0</v>
      </c>
      <c r="J930" s="18">
        <f t="shared" si="1461"/>
        <v>0</v>
      </c>
      <c r="K930" s="18">
        <f t="shared" si="1461"/>
        <v>0</v>
      </c>
      <c r="L930" s="18">
        <f t="shared" si="1405"/>
        <v>0</v>
      </c>
      <c r="M930" s="18">
        <f t="shared" si="1406"/>
        <v>39792.400000000001</v>
      </c>
      <c r="N930" s="18">
        <f t="shared" si="1407"/>
        <v>58995.4</v>
      </c>
      <c r="O930" s="18">
        <f t="shared" si="1462"/>
        <v>5800.2259999999997</v>
      </c>
      <c r="P930" s="18">
        <f t="shared" si="1462"/>
        <v>0</v>
      </c>
      <c r="Q930" s="18">
        <f t="shared" si="1462"/>
        <v>0</v>
      </c>
      <c r="R930" s="18">
        <f t="shared" si="1442"/>
        <v>5800.2259999999997</v>
      </c>
      <c r="S930" s="18">
        <f t="shared" si="1443"/>
        <v>39792.400000000001</v>
      </c>
      <c r="T930" s="18">
        <f t="shared" si="1444"/>
        <v>58995.4</v>
      </c>
      <c r="U930" s="18">
        <f t="shared" si="1463"/>
        <v>0</v>
      </c>
      <c r="V930" s="18">
        <f t="shared" si="1445"/>
        <v>5800.2259999999997</v>
      </c>
      <c r="W930" s="18">
        <f t="shared" si="1446"/>
        <v>39792.400000000001</v>
      </c>
      <c r="X930" s="18">
        <f t="shared" si="1447"/>
        <v>58995.4</v>
      </c>
      <c r="Y930" s="18">
        <f t="shared" si="1463"/>
        <v>0</v>
      </c>
      <c r="Z930" s="18">
        <f t="shared" si="1463"/>
        <v>0</v>
      </c>
      <c r="AA930" s="18">
        <f t="shared" si="1463"/>
        <v>0</v>
      </c>
      <c r="AB930" s="18">
        <f t="shared" si="1438"/>
        <v>5800.2259999999997</v>
      </c>
      <c r="AC930" s="18">
        <f t="shared" si="1439"/>
        <v>39792.400000000001</v>
      </c>
      <c r="AD930" s="18">
        <f t="shared" si="1440"/>
        <v>58995.4</v>
      </c>
      <c r="AE930" s="18">
        <f t="shared" si="1463"/>
        <v>0</v>
      </c>
      <c r="AF930" s="31"/>
      <c r="AG930" s="22"/>
      <c r="AH930" s="2"/>
    </row>
    <row r="931" spans="1:34" x14ac:dyDescent="0.25">
      <c r="A931" s="36" t="s">
        <v>224</v>
      </c>
      <c r="B931" s="32">
        <v>410</v>
      </c>
      <c r="C931" s="36" t="s">
        <v>28</v>
      </c>
      <c r="D931" s="36" t="s">
        <v>20</v>
      </c>
      <c r="E931" s="14" t="s">
        <v>559</v>
      </c>
      <c r="F931" s="18">
        <v>0</v>
      </c>
      <c r="G931" s="18">
        <v>39792.400000000001</v>
      </c>
      <c r="H931" s="18">
        <v>58995.4</v>
      </c>
      <c r="I931" s="18"/>
      <c r="J931" s="18"/>
      <c r="K931" s="18"/>
      <c r="L931" s="18">
        <f t="shared" si="1405"/>
        <v>0</v>
      </c>
      <c r="M931" s="18">
        <f t="shared" si="1406"/>
        <v>39792.400000000001</v>
      </c>
      <c r="N931" s="18">
        <f t="shared" si="1407"/>
        <v>58995.4</v>
      </c>
      <c r="O931" s="18">
        <v>5800.2259999999997</v>
      </c>
      <c r="P931" s="18"/>
      <c r="Q931" s="18"/>
      <c r="R931" s="18">
        <f t="shared" si="1442"/>
        <v>5800.2259999999997</v>
      </c>
      <c r="S931" s="18">
        <f t="shared" si="1443"/>
        <v>39792.400000000001</v>
      </c>
      <c r="T931" s="18">
        <f t="shared" si="1444"/>
        <v>58995.4</v>
      </c>
      <c r="U931" s="18"/>
      <c r="V931" s="18">
        <f t="shared" si="1445"/>
        <v>5800.2259999999997</v>
      </c>
      <c r="W931" s="18">
        <f t="shared" si="1446"/>
        <v>39792.400000000001</v>
      </c>
      <c r="X931" s="18">
        <f t="shared" si="1447"/>
        <v>58995.4</v>
      </c>
      <c r="Y931" s="18"/>
      <c r="Z931" s="18"/>
      <c r="AA931" s="18"/>
      <c r="AB931" s="18">
        <f t="shared" si="1438"/>
        <v>5800.2259999999997</v>
      </c>
      <c r="AC931" s="18">
        <f t="shared" si="1439"/>
        <v>39792.400000000001</v>
      </c>
      <c r="AD931" s="18">
        <f t="shared" si="1440"/>
        <v>58995.4</v>
      </c>
      <c r="AE931" s="18"/>
      <c r="AF931" s="31"/>
      <c r="AG931" s="22"/>
      <c r="AH931" s="2"/>
    </row>
    <row r="932" spans="1:34" ht="31.5" x14ac:dyDescent="0.25">
      <c r="A932" s="19" t="s">
        <v>1409</v>
      </c>
      <c r="B932" s="32"/>
      <c r="C932" s="36"/>
      <c r="D932" s="36"/>
      <c r="E932" s="14" t="s">
        <v>1410</v>
      </c>
      <c r="F932" s="18"/>
      <c r="G932" s="18"/>
      <c r="H932" s="18"/>
      <c r="I932" s="18"/>
      <c r="J932" s="18"/>
      <c r="K932" s="18"/>
      <c r="L932" s="18"/>
      <c r="M932" s="18"/>
      <c r="N932" s="18"/>
      <c r="O932" s="18">
        <f>O933</f>
        <v>8574.4240000000009</v>
      </c>
      <c r="P932" s="18">
        <f t="shared" ref="P932:AE934" si="1464">P933</f>
        <v>0</v>
      </c>
      <c r="Q932" s="18">
        <f t="shared" si="1464"/>
        <v>0</v>
      </c>
      <c r="R932" s="18">
        <f t="shared" si="1442"/>
        <v>8574.4240000000009</v>
      </c>
      <c r="S932" s="18">
        <f t="shared" si="1443"/>
        <v>0</v>
      </c>
      <c r="T932" s="18">
        <f t="shared" si="1444"/>
        <v>0</v>
      </c>
      <c r="U932" s="18">
        <f t="shared" si="1464"/>
        <v>0</v>
      </c>
      <c r="V932" s="18">
        <f t="shared" si="1445"/>
        <v>8574.4240000000009</v>
      </c>
      <c r="W932" s="18">
        <f t="shared" si="1446"/>
        <v>0</v>
      </c>
      <c r="X932" s="18">
        <f t="shared" si="1447"/>
        <v>0</v>
      </c>
      <c r="Y932" s="18">
        <f t="shared" si="1464"/>
        <v>0</v>
      </c>
      <c r="Z932" s="18">
        <f t="shared" si="1464"/>
        <v>0</v>
      </c>
      <c r="AA932" s="18">
        <f t="shared" si="1464"/>
        <v>0</v>
      </c>
      <c r="AB932" s="18">
        <f t="shared" si="1438"/>
        <v>8574.4240000000009</v>
      </c>
      <c r="AC932" s="18">
        <f t="shared" si="1439"/>
        <v>0</v>
      </c>
      <c r="AD932" s="18">
        <f t="shared" si="1440"/>
        <v>0</v>
      </c>
      <c r="AE932" s="18">
        <f t="shared" si="1464"/>
        <v>0</v>
      </c>
      <c r="AF932" s="31"/>
      <c r="AG932" s="22"/>
      <c r="AH932" s="2"/>
    </row>
    <row r="933" spans="1:34" ht="47.25" x14ac:dyDescent="0.25">
      <c r="A933" s="19" t="s">
        <v>1409</v>
      </c>
      <c r="B933" s="32">
        <v>200</v>
      </c>
      <c r="C933" s="36"/>
      <c r="D933" s="36"/>
      <c r="E933" s="14" t="s">
        <v>578</v>
      </c>
      <c r="F933" s="18"/>
      <c r="G933" s="18"/>
      <c r="H933" s="18"/>
      <c r="I933" s="18"/>
      <c r="J933" s="18"/>
      <c r="K933" s="18"/>
      <c r="L933" s="18"/>
      <c r="M933" s="18"/>
      <c r="N933" s="18"/>
      <c r="O933" s="18">
        <f>O934</f>
        <v>8574.4240000000009</v>
      </c>
      <c r="P933" s="18">
        <f t="shared" si="1464"/>
        <v>0</v>
      </c>
      <c r="Q933" s="18">
        <f t="shared" si="1464"/>
        <v>0</v>
      </c>
      <c r="R933" s="18">
        <f t="shared" si="1442"/>
        <v>8574.4240000000009</v>
      </c>
      <c r="S933" s="18">
        <f t="shared" si="1443"/>
        <v>0</v>
      </c>
      <c r="T933" s="18">
        <f t="shared" si="1444"/>
        <v>0</v>
      </c>
      <c r="U933" s="18">
        <f t="shared" si="1464"/>
        <v>0</v>
      </c>
      <c r="V933" s="18">
        <f t="shared" si="1445"/>
        <v>8574.4240000000009</v>
      </c>
      <c r="W933" s="18">
        <f t="shared" si="1446"/>
        <v>0</v>
      </c>
      <c r="X933" s="18">
        <f t="shared" si="1447"/>
        <v>0</v>
      </c>
      <c r="Y933" s="18">
        <f t="shared" si="1464"/>
        <v>0</v>
      </c>
      <c r="Z933" s="18">
        <f t="shared" si="1464"/>
        <v>0</v>
      </c>
      <c r="AA933" s="18">
        <f t="shared" si="1464"/>
        <v>0</v>
      </c>
      <c r="AB933" s="18">
        <f t="shared" si="1438"/>
        <v>8574.4240000000009</v>
      </c>
      <c r="AC933" s="18">
        <f t="shared" si="1439"/>
        <v>0</v>
      </c>
      <c r="AD933" s="18">
        <f t="shared" si="1440"/>
        <v>0</v>
      </c>
      <c r="AE933" s="18">
        <f t="shared" si="1464"/>
        <v>0</v>
      </c>
      <c r="AF933" s="31"/>
      <c r="AG933" s="22"/>
      <c r="AH933" s="2"/>
    </row>
    <row r="934" spans="1:34" ht="47.25" x14ac:dyDescent="0.25">
      <c r="A934" s="19" t="s">
        <v>1409</v>
      </c>
      <c r="B934" s="32">
        <v>240</v>
      </c>
      <c r="C934" s="36"/>
      <c r="D934" s="36"/>
      <c r="E934" s="14" t="s">
        <v>586</v>
      </c>
      <c r="F934" s="18"/>
      <c r="G934" s="18"/>
      <c r="H934" s="18"/>
      <c r="I934" s="18"/>
      <c r="J934" s="18"/>
      <c r="K934" s="18"/>
      <c r="L934" s="18"/>
      <c r="M934" s="18"/>
      <c r="N934" s="18"/>
      <c r="O934" s="18">
        <f>O935</f>
        <v>8574.4240000000009</v>
      </c>
      <c r="P934" s="18">
        <f t="shared" si="1464"/>
        <v>0</v>
      </c>
      <c r="Q934" s="18">
        <f t="shared" si="1464"/>
        <v>0</v>
      </c>
      <c r="R934" s="18">
        <f t="shared" si="1442"/>
        <v>8574.4240000000009</v>
      </c>
      <c r="S934" s="18">
        <f t="shared" si="1443"/>
        <v>0</v>
      </c>
      <c r="T934" s="18">
        <f t="shared" si="1444"/>
        <v>0</v>
      </c>
      <c r="U934" s="18">
        <f t="shared" si="1464"/>
        <v>0</v>
      </c>
      <c r="V934" s="18">
        <f t="shared" si="1445"/>
        <v>8574.4240000000009</v>
      </c>
      <c r="W934" s="18">
        <f t="shared" si="1446"/>
        <v>0</v>
      </c>
      <c r="X934" s="18">
        <f t="shared" si="1447"/>
        <v>0</v>
      </c>
      <c r="Y934" s="18">
        <f t="shared" si="1464"/>
        <v>0</v>
      </c>
      <c r="Z934" s="18">
        <f t="shared" si="1464"/>
        <v>0</v>
      </c>
      <c r="AA934" s="18">
        <f t="shared" si="1464"/>
        <v>0</v>
      </c>
      <c r="AB934" s="18">
        <f t="shared" si="1438"/>
        <v>8574.4240000000009</v>
      </c>
      <c r="AC934" s="18">
        <f t="shared" si="1439"/>
        <v>0</v>
      </c>
      <c r="AD934" s="18">
        <f t="shared" si="1440"/>
        <v>0</v>
      </c>
      <c r="AE934" s="18">
        <f t="shared" si="1464"/>
        <v>0</v>
      </c>
      <c r="AF934" s="31"/>
      <c r="AG934" s="22"/>
      <c r="AH934" s="2"/>
    </row>
    <row r="935" spans="1:34" x14ac:dyDescent="0.25">
      <c r="A935" s="19" t="s">
        <v>1409</v>
      </c>
      <c r="B935" s="32">
        <v>240</v>
      </c>
      <c r="C935" s="36" t="s">
        <v>28</v>
      </c>
      <c r="D935" s="36" t="s">
        <v>112</v>
      </c>
      <c r="E935" s="14" t="s">
        <v>558</v>
      </c>
      <c r="F935" s="18"/>
      <c r="G935" s="18"/>
      <c r="H935" s="18"/>
      <c r="I935" s="18"/>
      <c r="J935" s="18"/>
      <c r="K935" s="18"/>
      <c r="L935" s="18"/>
      <c r="M935" s="18"/>
      <c r="N935" s="18"/>
      <c r="O935" s="18">
        <v>8574.4240000000009</v>
      </c>
      <c r="P935" s="18"/>
      <c r="Q935" s="18"/>
      <c r="R935" s="18">
        <f t="shared" si="1442"/>
        <v>8574.4240000000009</v>
      </c>
      <c r="S935" s="18">
        <f t="shared" si="1443"/>
        <v>0</v>
      </c>
      <c r="T935" s="18">
        <f t="shared" si="1444"/>
        <v>0</v>
      </c>
      <c r="U935" s="18"/>
      <c r="V935" s="18">
        <f t="shared" si="1445"/>
        <v>8574.4240000000009</v>
      </c>
      <c r="W935" s="18">
        <f t="shared" si="1446"/>
        <v>0</v>
      </c>
      <c r="X935" s="18">
        <f t="shared" si="1447"/>
        <v>0</v>
      </c>
      <c r="Y935" s="18"/>
      <c r="Z935" s="18"/>
      <c r="AA935" s="18"/>
      <c r="AB935" s="18">
        <f t="shared" si="1438"/>
        <v>8574.4240000000009</v>
      </c>
      <c r="AC935" s="18">
        <f t="shared" si="1439"/>
        <v>0</v>
      </c>
      <c r="AD935" s="18">
        <f t="shared" si="1440"/>
        <v>0</v>
      </c>
      <c r="AE935" s="18"/>
      <c r="AF935" s="31"/>
      <c r="AG935" s="22"/>
      <c r="AH935" s="2"/>
    </row>
    <row r="936" spans="1:34" ht="31.5" x14ac:dyDescent="0.25">
      <c r="A936" s="36" t="s">
        <v>225</v>
      </c>
      <c r="B936" s="32"/>
      <c r="C936" s="36"/>
      <c r="D936" s="36"/>
      <c r="E936" s="14" t="s">
        <v>1119</v>
      </c>
      <c r="F936" s="18">
        <f t="shared" ref="F936:K938" si="1465">F937</f>
        <v>110949.4</v>
      </c>
      <c r="G936" s="18">
        <f t="shared" si="1465"/>
        <v>36123.5</v>
      </c>
      <c r="H936" s="18">
        <f t="shared" si="1465"/>
        <v>0</v>
      </c>
      <c r="I936" s="18">
        <f t="shared" si="1465"/>
        <v>0</v>
      </c>
      <c r="J936" s="18">
        <f t="shared" si="1465"/>
        <v>0</v>
      </c>
      <c r="K936" s="18">
        <f t="shared" si="1465"/>
        <v>0</v>
      </c>
      <c r="L936" s="18">
        <f t="shared" si="1405"/>
        <v>110949.4</v>
      </c>
      <c r="M936" s="18">
        <f t="shared" si="1406"/>
        <v>36123.5</v>
      </c>
      <c r="N936" s="18">
        <f t="shared" si="1407"/>
        <v>0</v>
      </c>
      <c r="O936" s="18">
        <f t="shared" ref="O936:Q938" si="1466">O937</f>
        <v>11477.304</v>
      </c>
      <c r="P936" s="18">
        <f t="shared" si="1466"/>
        <v>0</v>
      </c>
      <c r="Q936" s="18">
        <f t="shared" si="1466"/>
        <v>0</v>
      </c>
      <c r="R936" s="18">
        <f t="shared" si="1442"/>
        <v>122426.704</v>
      </c>
      <c r="S936" s="18">
        <f t="shared" si="1443"/>
        <v>36123.5</v>
      </c>
      <c r="T936" s="18">
        <f t="shared" si="1444"/>
        <v>0</v>
      </c>
      <c r="U936" s="18">
        <f t="shared" ref="U936:AE938" si="1467">U937</f>
        <v>0</v>
      </c>
      <c r="V936" s="18">
        <f t="shared" si="1445"/>
        <v>122426.704</v>
      </c>
      <c r="W936" s="18">
        <f t="shared" si="1446"/>
        <v>36123.5</v>
      </c>
      <c r="X936" s="18">
        <f t="shared" si="1447"/>
        <v>0</v>
      </c>
      <c r="Y936" s="18">
        <f t="shared" si="1467"/>
        <v>34923.800000000003</v>
      </c>
      <c r="Z936" s="18">
        <f t="shared" si="1467"/>
        <v>0</v>
      </c>
      <c r="AA936" s="18">
        <f t="shared" si="1467"/>
        <v>0</v>
      </c>
      <c r="AB936" s="18">
        <f t="shared" si="1438"/>
        <v>157350.50400000002</v>
      </c>
      <c r="AC936" s="18">
        <f t="shared" si="1439"/>
        <v>36123.5</v>
      </c>
      <c r="AD936" s="18">
        <f t="shared" si="1440"/>
        <v>0</v>
      </c>
      <c r="AE936" s="18">
        <f t="shared" si="1467"/>
        <v>0</v>
      </c>
      <c r="AF936" s="31"/>
      <c r="AG936" s="22"/>
      <c r="AH936" s="2"/>
    </row>
    <row r="937" spans="1:34" ht="47.25" x14ac:dyDescent="0.25">
      <c r="A937" s="36" t="s">
        <v>225</v>
      </c>
      <c r="B937" s="32">
        <v>400</v>
      </c>
      <c r="C937" s="36"/>
      <c r="D937" s="36"/>
      <c r="E937" s="14" t="s">
        <v>580</v>
      </c>
      <c r="F937" s="18">
        <f t="shared" si="1465"/>
        <v>110949.4</v>
      </c>
      <c r="G937" s="18">
        <f t="shared" si="1465"/>
        <v>36123.5</v>
      </c>
      <c r="H937" s="18">
        <f t="shared" si="1465"/>
        <v>0</v>
      </c>
      <c r="I937" s="18">
        <f t="shared" si="1465"/>
        <v>0</v>
      </c>
      <c r="J937" s="18">
        <f t="shared" si="1465"/>
        <v>0</v>
      </c>
      <c r="K937" s="18">
        <f t="shared" si="1465"/>
        <v>0</v>
      </c>
      <c r="L937" s="18">
        <f t="shared" si="1405"/>
        <v>110949.4</v>
      </c>
      <c r="M937" s="18">
        <f t="shared" si="1406"/>
        <v>36123.5</v>
      </c>
      <c r="N937" s="18">
        <f t="shared" si="1407"/>
        <v>0</v>
      </c>
      <c r="O937" s="18">
        <f t="shared" si="1466"/>
        <v>11477.304</v>
      </c>
      <c r="P937" s="18">
        <f t="shared" si="1466"/>
        <v>0</v>
      </c>
      <c r="Q937" s="18">
        <f t="shared" si="1466"/>
        <v>0</v>
      </c>
      <c r="R937" s="18">
        <f t="shared" si="1442"/>
        <v>122426.704</v>
      </c>
      <c r="S937" s="18">
        <f t="shared" si="1443"/>
        <v>36123.5</v>
      </c>
      <c r="T937" s="18">
        <f t="shared" si="1444"/>
        <v>0</v>
      </c>
      <c r="U937" s="18">
        <f t="shared" si="1467"/>
        <v>0</v>
      </c>
      <c r="V937" s="18">
        <f t="shared" si="1445"/>
        <v>122426.704</v>
      </c>
      <c r="W937" s="18">
        <f t="shared" si="1446"/>
        <v>36123.5</v>
      </c>
      <c r="X937" s="18">
        <f t="shared" si="1447"/>
        <v>0</v>
      </c>
      <c r="Y937" s="18">
        <f t="shared" si="1467"/>
        <v>34923.800000000003</v>
      </c>
      <c r="Z937" s="18">
        <f t="shared" si="1467"/>
        <v>0</v>
      </c>
      <c r="AA937" s="18">
        <f t="shared" si="1467"/>
        <v>0</v>
      </c>
      <c r="AB937" s="18">
        <f t="shared" si="1438"/>
        <v>157350.50400000002</v>
      </c>
      <c r="AC937" s="18">
        <f t="shared" si="1439"/>
        <v>36123.5</v>
      </c>
      <c r="AD937" s="18">
        <f t="shared" si="1440"/>
        <v>0</v>
      </c>
      <c r="AE937" s="18">
        <f t="shared" si="1467"/>
        <v>0</v>
      </c>
      <c r="AF937" s="31"/>
      <c r="AG937" s="22"/>
      <c r="AH937" s="2"/>
    </row>
    <row r="938" spans="1:34" x14ac:dyDescent="0.25">
      <c r="A938" s="36" t="s">
        <v>225</v>
      </c>
      <c r="B938" s="32">
        <v>410</v>
      </c>
      <c r="C938" s="36"/>
      <c r="D938" s="36"/>
      <c r="E938" s="14" t="s">
        <v>593</v>
      </c>
      <c r="F938" s="18">
        <f t="shared" si="1465"/>
        <v>110949.4</v>
      </c>
      <c r="G938" s="18">
        <f t="shared" si="1465"/>
        <v>36123.5</v>
      </c>
      <c r="H938" s="18">
        <f t="shared" si="1465"/>
        <v>0</v>
      </c>
      <c r="I938" s="18">
        <f t="shared" si="1465"/>
        <v>0</v>
      </c>
      <c r="J938" s="18">
        <f t="shared" si="1465"/>
        <v>0</v>
      </c>
      <c r="K938" s="18">
        <f t="shared" si="1465"/>
        <v>0</v>
      </c>
      <c r="L938" s="18">
        <f t="shared" si="1405"/>
        <v>110949.4</v>
      </c>
      <c r="M938" s="18">
        <f t="shared" si="1406"/>
        <v>36123.5</v>
      </c>
      <c r="N938" s="18">
        <f t="shared" si="1407"/>
        <v>0</v>
      </c>
      <c r="O938" s="18">
        <f t="shared" si="1466"/>
        <v>11477.304</v>
      </c>
      <c r="P938" s="18">
        <f t="shared" si="1466"/>
        <v>0</v>
      </c>
      <c r="Q938" s="18">
        <f t="shared" si="1466"/>
        <v>0</v>
      </c>
      <c r="R938" s="18">
        <f t="shared" si="1442"/>
        <v>122426.704</v>
      </c>
      <c r="S938" s="18">
        <f t="shared" si="1443"/>
        <v>36123.5</v>
      </c>
      <c r="T938" s="18">
        <f t="shared" si="1444"/>
        <v>0</v>
      </c>
      <c r="U938" s="18">
        <f t="shared" si="1467"/>
        <v>0</v>
      </c>
      <c r="V938" s="18">
        <f t="shared" si="1445"/>
        <v>122426.704</v>
      </c>
      <c r="W938" s="18">
        <f t="shared" si="1446"/>
        <v>36123.5</v>
      </c>
      <c r="X938" s="18">
        <f t="shared" si="1447"/>
        <v>0</v>
      </c>
      <c r="Y938" s="18">
        <f t="shared" si="1467"/>
        <v>34923.800000000003</v>
      </c>
      <c r="Z938" s="18">
        <f t="shared" si="1467"/>
        <v>0</v>
      </c>
      <c r="AA938" s="18">
        <f t="shared" si="1467"/>
        <v>0</v>
      </c>
      <c r="AB938" s="18">
        <f t="shared" si="1438"/>
        <v>157350.50400000002</v>
      </c>
      <c r="AC938" s="18">
        <f t="shared" si="1439"/>
        <v>36123.5</v>
      </c>
      <c r="AD938" s="18">
        <f t="shared" si="1440"/>
        <v>0</v>
      </c>
      <c r="AE938" s="18">
        <f t="shared" si="1467"/>
        <v>0</v>
      </c>
      <c r="AF938" s="31"/>
      <c r="AG938" s="22"/>
      <c r="AH938" s="2"/>
    </row>
    <row r="939" spans="1:34" x14ac:dyDescent="0.25">
      <c r="A939" s="36" t="s">
        <v>225</v>
      </c>
      <c r="B939" s="32">
        <v>410</v>
      </c>
      <c r="C939" s="36" t="s">
        <v>28</v>
      </c>
      <c r="D939" s="36" t="s">
        <v>112</v>
      </c>
      <c r="E939" s="14" t="s">
        <v>558</v>
      </c>
      <c r="F939" s="18">
        <v>110949.4</v>
      </c>
      <c r="G939" s="18">
        <v>36123.5</v>
      </c>
      <c r="H939" s="18">
        <v>0</v>
      </c>
      <c r="I939" s="18"/>
      <c r="J939" s="18"/>
      <c r="K939" s="18"/>
      <c r="L939" s="18">
        <f t="shared" si="1405"/>
        <v>110949.4</v>
      </c>
      <c r="M939" s="18">
        <f t="shared" si="1406"/>
        <v>36123.5</v>
      </c>
      <c r="N939" s="18">
        <f t="shared" si="1407"/>
        <v>0</v>
      </c>
      <c r="O939" s="18">
        <v>11477.304</v>
      </c>
      <c r="P939" s="18"/>
      <c r="Q939" s="18"/>
      <c r="R939" s="18">
        <f t="shared" si="1442"/>
        <v>122426.704</v>
      </c>
      <c r="S939" s="18">
        <f t="shared" si="1443"/>
        <v>36123.5</v>
      </c>
      <c r="T939" s="18">
        <f t="shared" si="1444"/>
        <v>0</v>
      </c>
      <c r="U939" s="18"/>
      <c r="V939" s="18">
        <f t="shared" si="1445"/>
        <v>122426.704</v>
      </c>
      <c r="W939" s="18">
        <f t="shared" si="1446"/>
        <v>36123.5</v>
      </c>
      <c r="X939" s="18">
        <f t="shared" si="1447"/>
        <v>0</v>
      </c>
      <c r="Y939" s="18">
        <f>34923.8</f>
        <v>34923.800000000003</v>
      </c>
      <c r="Z939" s="18"/>
      <c r="AA939" s="18"/>
      <c r="AB939" s="18">
        <f t="shared" si="1438"/>
        <v>157350.50400000002</v>
      </c>
      <c r="AC939" s="18">
        <f t="shared" si="1439"/>
        <v>36123.5</v>
      </c>
      <c r="AD939" s="18">
        <f t="shared" si="1440"/>
        <v>0</v>
      </c>
      <c r="AE939" s="18"/>
      <c r="AF939" s="31"/>
      <c r="AG939" s="22"/>
      <c r="AH939" s="2"/>
    </row>
    <row r="940" spans="1:34" ht="31.5" x14ac:dyDescent="0.25">
      <c r="A940" s="36" t="s">
        <v>1392</v>
      </c>
      <c r="B940" s="32"/>
      <c r="C940" s="36"/>
      <c r="D940" s="36"/>
      <c r="E940" s="14" t="s">
        <v>1393</v>
      </c>
      <c r="F940" s="18"/>
      <c r="G940" s="18"/>
      <c r="H940" s="18"/>
      <c r="I940" s="18"/>
      <c r="J940" s="18"/>
      <c r="K940" s="18"/>
      <c r="L940" s="18"/>
      <c r="M940" s="18"/>
      <c r="N940" s="18"/>
      <c r="O940" s="18">
        <f>O941</f>
        <v>47</v>
      </c>
      <c r="P940" s="18">
        <f t="shared" ref="P940:AE942" si="1468">P941</f>
        <v>0</v>
      </c>
      <c r="Q940" s="18">
        <f t="shared" si="1468"/>
        <v>0</v>
      </c>
      <c r="R940" s="18">
        <f t="shared" si="1442"/>
        <v>47</v>
      </c>
      <c r="S940" s="18">
        <f t="shared" si="1443"/>
        <v>0</v>
      </c>
      <c r="T940" s="18">
        <f t="shared" si="1444"/>
        <v>0</v>
      </c>
      <c r="U940" s="18">
        <f t="shared" si="1468"/>
        <v>0</v>
      </c>
      <c r="V940" s="18">
        <f t="shared" si="1445"/>
        <v>47</v>
      </c>
      <c r="W940" s="18">
        <f t="shared" si="1446"/>
        <v>0</v>
      </c>
      <c r="X940" s="18">
        <f t="shared" si="1447"/>
        <v>0</v>
      </c>
      <c r="Y940" s="18">
        <f t="shared" si="1468"/>
        <v>0</v>
      </c>
      <c r="Z940" s="18">
        <f t="shared" si="1468"/>
        <v>0</v>
      </c>
      <c r="AA940" s="18">
        <f t="shared" si="1468"/>
        <v>0</v>
      </c>
      <c r="AB940" s="18">
        <f t="shared" si="1438"/>
        <v>47</v>
      </c>
      <c r="AC940" s="18">
        <f t="shared" si="1439"/>
        <v>0</v>
      </c>
      <c r="AD940" s="18">
        <f t="shared" si="1440"/>
        <v>0</v>
      </c>
      <c r="AE940" s="18">
        <f t="shared" si="1468"/>
        <v>0</v>
      </c>
      <c r="AF940" s="31"/>
      <c r="AG940" s="22"/>
      <c r="AH940" s="2"/>
    </row>
    <row r="941" spans="1:34" ht="47.25" x14ac:dyDescent="0.25">
      <c r="A941" s="36" t="s">
        <v>1392</v>
      </c>
      <c r="B941" s="32">
        <v>400</v>
      </c>
      <c r="C941" s="36"/>
      <c r="D941" s="36"/>
      <c r="E941" s="14" t="s">
        <v>580</v>
      </c>
      <c r="F941" s="18"/>
      <c r="G941" s="18"/>
      <c r="H941" s="18"/>
      <c r="I941" s="18"/>
      <c r="J941" s="18"/>
      <c r="K941" s="18"/>
      <c r="L941" s="18"/>
      <c r="M941" s="18"/>
      <c r="N941" s="18"/>
      <c r="O941" s="18">
        <f>O942</f>
        <v>47</v>
      </c>
      <c r="P941" s="18">
        <f t="shared" si="1468"/>
        <v>0</v>
      </c>
      <c r="Q941" s="18">
        <f t="shared" si="1468"/>
        <v>0</v>
      </c>
      <c r="R941" s="18">
        <f t="shared" si="1442"/>
        <v>47</v>
      </c>
      <c r="S941" s="18">
        <f t="shared" si="1443"/>
        <v>0</v>
      </c>
      <c r="T941" s="18">
        <f t="shared" si="1444"/>
        <v>0</v>
      </c>
      <c r="U941" s="18">
        <f t="shared" si="1468"/>
        <v>0</v>
      </c>
      <c r="V941" s="18">
        <f t="shared" si="1445"/>
        <v>47</v>
      </c>
      <c r="W941" s="18">
        <f t="shared" si="1446"/>
        <v>0</v>
      </c>
      <c r="X941" s="18">
        <f t="shared" si="1447"/>
        <v>0</v>
      </c>
      <c r="Y941" s="18">
        <f t="shared" si="1468"/>
        <v>0</v>
      </c>
      <c r="Z941" s="18">
        <f t="shared" si="1468"/>
        <v>0</v>
      </c>
      <c r="AA941" s="18">
        <f t="shared" si="1468"/>
        <v>0</v>
      </c>
      <c r="AB941" s="18">
        <f t="shared" si="1438"/>
        <v>47</v>
      </c>
      <c r="AC941" s="18">
        <f t="shared" si="1439"/>
        <v>0</v>
      </c>
      <c r="AD941" s="18">
        <f t="shared" si="1440"/>
        <v>0</v>
      </c>
      <c r="AE941" s="18">
        <f t="shared" si="1468"/>
        <v>0</v>
      </c>
      <c r="AF941" s="31"/>
      <c r="AG941" s="22"/>
      <c r="AH941" s="2"/>
    </row>
    <row r="942" spans="1:34" x14ac:dyDescent="0.25">
      <c r="A942" s="36" t="s">
        <v>1392</v>
      </c>
      <c r="B942" s="32">
        <v>410</v>
      </c>
      <c r="C942" s="36"/>
      <c r="D942" s="36"/>
      <c r="E942" s="14" t="s">
        <v>593</v>
      </c>
      <c r="F942" s="18"/>
      <c r="G942" s="18"/>
      <c r="H942" s="18"/>
      <c r="I942" s="18"/>
      <c r="J942" s="18"/>
      <c r="K942" s="18"/>
      <c r="L942" s="18"/>
      <c r="M942" s="18"/>
      <c r="N942" s="18"/>
      <c r="O942" s="18">
        <f>O943</f>
        <v>47</v>
      </c>
      <c r="P942" s="18">
        <f t="shared" si="1468"/>
        <v>0</v>
      </c>
      <c r="Q942" s="18">
        <f t="shared" si="1468"/>
        <v>0</v>
      </c>
      <c r="R942" s="18">
        <f t="shared" si="1442"/>
        <v>47</v>
      </c>
      <c r="S942" s="18">
        <f t="shared" si="1443"/>
        <v>0</v>
      </c>
      <c r="T942" s="18">
        <f t="shared" si="1444"/>
        <v>0</v>
      </c>
      <c r="U942" s="18">
        <f t="shared" si="1468"/>
        <v>0</v>
      </c>
      <c r="V942" s="18">
        <f t="shared" si="1445"/>
        <v>47</v>
      </c>
      <c r="W942" s="18">
        <f t="shared" si="1446"/>
        <v>0</v>
      </c>
      <c r="X942" s="18">
        <f t="shared" si="1447"/>
        <v>0</v>
      </c>
      <c r="Y942" s="18">
        <f t="shared" si="1468"/>
        <v>0</v>
      </c>
      <c r="Z942" s="18">
        <f t="shared" si="1468"/>
        <v>0</v>
      </c>
      <c r="AA942" s="18">
        <f t="shared" si="1468"/>
        <v>0</v>
      </c>
      <c r="AB942" s="18">
        <f t="shared" si="1438"/>
        <v>47</v>
      </c>
      <c r="AC942" s="18">
        <f t="shared" si="1439"/>
        <v>0</v>
      </c>
      <c r="AD942" s="18">
        <f t="shared" si="1440"/>
        <v>0</v>
      </c>
      <c r="AE942" s="18">
        <f t="shared" si="1468"/>
        <v>0</v>
      </c>
      <c r="AF942" s="31"/>
      <c r="AG942" s="22"/>
      <c r="AH942" s="2"/>
    </row>
    <row r="943" spans="1:34" x14ac:dyDescent="0.25">
      <c r="A943" s="36" t="s">
        <v>1392</v>
      </c>
      <c r="B943" s="32">
        <v>410</v>
      </c>
      <c r="C943" s="36" t="s">
        <v>28</v>
      </c>
      <c r="D943" s="36" t="s">
        <v>112</v>
      </c>
      <c r="E943" s="14" t="s">
        <v>558</v>
      </c>
      <c r="F943" s="18"/>
      <c r="G943" s="18"/>
      <c r="H943" s="18"/>
      <c r="I943" s="18"/>
      <c r="J943" s="18"/>
      <c r="K943" s="18"/>
      <c r="L943" s="18"/>
      <c r="M943" s="18"/>
      <c r="N943" s="18"/>
      <c r="O943" s="18">
        <v>47</v>
      </c>
      <c r="P943" s="18"/>
      <c r="Q943" s="18"/>
      <c r="R943" s="18">
        <f t="shared" si="1442"/>
        <v>47</v>
      </c>
      <c r="S943" s="18">
        <f t="shared" si="1443"/>
        <v>0</v>
      </c>
      <c r="T943" s="18">
        <f t="shared" si="1444"/>
        <v>0</v>
      </c>
      <c r="U943" s="18"/>
      <c r="V943" s="18">
        <f t="shared" si="1445"/>
        <v>47</v>
      </c>
      <c r="W943" s="18">
        <f t="shared" si="1446"/>
        <v>0</v>
      </c>
      <c r="X943" s="18">
        <f t="shared" si="1447"/>
        <v>0</v>
      </c>
      <c r="Y943" s="18"/>
      <c r="Z943" s="18"/>
      <c r="AA943" s="18"/>
      <c r="AB943" s="18">
        <f t="shared" si="1438"/>
        <v>47</v>
      </c>
      <c r="AC943" s="18">
        <f t="shared" si="1439"/>
        <v>0</v>
      </c>
      <c r="AD943" s="18">
        <f t="shared" si="1440"/>
        <v>0</v>
      </c>
      <c r="AE943" s="18"/>
      <c r="AF943" s="31"/>
      <c r="AG943" s="22"/>
      <c r="AH943" s="2"/>
    </row>
    <row r="944" spans="1:34" ht="63" hidden="1" x14ac:dyDescent="0.25">
      <c r="A944" s="36" t="s">
        <v>885</v>
      </c>
      <c r="B944" s="32"/>
      <c r="C944" s="36"/>
      <c r="D944" s="36"/>
      <c r="E944" s="14" t="s">
        <v>928</v>
      </c>
      <c r="F944" s="18">
        <f t="shared" ref="F944:K946" si="1469">F945</f>
        <v>0</v>
      </c>
      <c r="G944" s="18">
        <f t="shared" si="1469"/>
        <v>29410.6</v>
      </c>
      <c r="H944" s="18">
        <f t="shared" si="1469"/>
        <v>124668</v>
      </c>
      <c r="I944" s="18">
        <f t="shared" si="1469"/>
        <v>0</v>
      </c>
      <c r="J944" s="18">
        <f t="shared" si="1469"/>
        <v>0</v>
      </c>
      <c r="K944" s="18">
        <f t="shared" si="1469"/>
        <v>0</v>
      </c>
      <c r="L944" s="18">
        <f t="shared" si="1405"/>
        <v>0</v>
      </c>
      <c r="M944" s="18">
        <f t="shared" si="1406"/>
        <v>29410.6</v>
      </c>
      <c r="N944" s="18">
        <f t="shared" si="1407"/>
        <v>124668</v>
      </c>
      <c r="O944" s="18">
        <f t="shared" ref="O944:Q946" si="1470">O945</f>
        <v>0</v>
      </c>
      <c r="P944" s="18">
        <f t="shared" si="1470"/>
        <v>0</v>
      </c>
      <c r="Q944" s="18">
        <f t="shared" si="1470"/>
        <v>0</v>
      </c>
      <c r="R944" s="18">
        <f t="shared" si="1442"/>
        <v>0</v>
      </c>
      <c r="S944" s="18">
        <f t="shared" si="1443"/>
        <v>29410.6</v>
      </c>
      <c r="T944" s="18">
        <f t="shared" si="1444"/>
        <v>124668</v>
      </c>
      <c r="U944" s="18">
        <f t="shared" ref="U944:AE946" si="1471">U945</f>
        <v>0</v>
      </c>
      <c r="V944" s="18">
        <f t="shared" si="1445"/>
        <v>0</v>
      </c>
      <c r="W944" s="18">
        <f t="shared" si="1446"/>
        <v>29410.6</v>
      </c>
      <c r="X944" s="18">
        <f t="shared" si="1447"/>
        <v>124668</v>
      </c>
      <c r="Y944" s="18">
        <f t="shared" si="1471"/>
        <v>0</v>
      </c>
      <c r="Z944" s="18">
        <f t="shared" si="1471"/>
        <v>-29410.6</v>
      </c>
      <c r="AA944" s="18">
        <f t="shared" si="1471"/>
        <v>-124668</v>
      </c>
      <c r="AB944" s="18">
        <f t="shared" si="1438"/>
        <v>0</v>
      </c>
      <c r="AC944" s="18">
        <f t="shared" si="1439"/>
        <v>0</v>
      </c>
      <c r="AD944" s="18">
        <f t="shared" si="1440"/>
        <v>0</v>
      </c>
      <c r="AE944" s="18">
        <f t="shared" si="1471"/>
        <v>0</v>
      </c>
      <c r="AF944" s="31">
        <v>0</v>
      </c>
      <c r="AG944" s="22"/>
      <c r="AH944" s="2"/>
    </row>
    <row r="945" spans="1:34" ht="47.25" hidden="1" x14ac:dyDescent="0.25">
      <c r="A945" s="36" t="s">
        <v>885</v>
      </c>
      <c r="B945" s="32">
        <v>400</v>
      </c>
      <c r="C945" s="36"/>
      <c r="D945" s="36"/>
      <c r="E945" s="14" t="s">
        <v>580</v>
      </c>
      <c r="F945" s="18">
        <f t="shared" si="1469"/>
        <v>0</v>
      </c>
      <c r="G945" s="18">
        <f t="shared" si="1469"/>
        <v>29410.6</v>
      </c>
      <c r="H945" s="18">
        <f t="shared" si="1469"/>
        <v>124668</v>
      </c>
      <c r="I945" s="18">
        <f t="shared" si="1469"/>
        <v>0</v>
      </c>
      <c r="J945" s="18">
        <f t="shared" si="1469"/>
        <v>0</v>
      </c>
      <c r="K945" s="18">
        <f t="shared" si="1469"/>
        <v>0</v>
      </c>
      <c r="L945" s="18">
        <f t="shared" si="1405"/>
        <v>0</v>
      </c>
      <c r="M945" s="18">
        <f t="shared" si="1406"/>
        <v>29410.6</v>
      </c>
      <c r="N945" s="18">
        <f t="shared" si="1407"/>
        <v>124668</v>
      </c>
      <c r="O945" s="18">
        <f t="shared" si="1470"/>
        <v>0</v>
      </c>
      <c r="P945" s="18">
        <f t="shared" si="1470"/>
        <v>0</v>
      </c>
      <c r="Q945" s="18">
        <f t="shared" si="1470"/>
        <v>0</v>
      </c>
      <c r="R945" s="18">
        <f t="shared" si="1442"/>
        <v>0</v>
      </c>
      <c r="S945" s="18">
        <f t="shared" si="1443"/>
        <v>29410.6</v>
      </c>
      <c r="T945" s="18">
        <f t="shared" si="1444"/>
        <v>124668</v>
      </c>
      <c r="U945" s="18">
        <f t="shared" si="1471"/>
        <v>0</v>
      </c>
      <c r="V945" s="18">
        <f t="shared" si="1445"/>
        <v>0</v>
      </c>
      <c r="W945" s="18">
        <f t="shared" si="1446"/>
        <v>29410.6</v>
      </c>
      <c r="X945" s="18">
        <f t="shared" si="1447"/>
        <v>124668</v>
      </c>
      <c r="Y945" s="18">
        <f t="shared" si="1471"/>
        <v>0</v>
      </c>
      <c r="Z945" s="18">
        <f t="shared" si="1471"/>
        <v>-29410.6</v>
      </c>
      <c r="AA945" s="18">
        <f t="shared" si="1471"/>
        <v>-124668</v>
      </c>
      <c r="AB945" s="18">
        <f t="shared" si="1438"/>
        <v>0</v>
      </c>
      <c r="AC945" s="18">
        <f t="shared" si="1439"/>
        <v>0</v>
      </c>
      <c r="AD945" s="18">
        <f t="shared" si="1440"/>
        <v>0</v>
      </c>
      <c r="AE945" s="18">
        <f t="shared" si="1471"/>
        <v>0</v>
      </c>
      <c r="AF945" s="31">
        <v>0</v>
      </c>
      <c r="AG945" s="22"/>
      <c r="AH945" s="2"/>
    </row>
    <row r="946" spans="1:34" hidden="1" x14ac:dyDescent="0.25">
      <c r="A946" s="36" t="s">
        <v>885</v>
      </c>
      <c r="B946" s="32">
        <v>410</v>
      </c>
      <c r="C946" s="36"/>
      <c r="D946" s="36"/>
      <c r="E946" s="14" t="s">
        <v>593</v>
      </c>
      <c r="F946" s="18">
        <f t="shared" si="1469"/>
        <v>0</v>
      </c>
      <c r="G946" s="18">
        <f t="shared" si="1469"/>
        <v>29410.6</v>
      </c>
      <c r="H946" s="18">
        <f t="shared" si="1469"/>
        <v>124668</v>
      </c>
      <c r="I946" s="18">
        <f t="shared" si="1469"/>
        <v>0</v>
      </c>
      <c r="J946" s="18">
        <f t="shared" si="1469"/>
        <v>0</v>
      </c>
      <c r="K946" s="18">
        <f t="shared" si="1469"/>
        <v>0</v>
      </c>
      <c r="L946" s="18">
        <f t="shared" si="1405"/>
        <v>0</v>
      </c>
      <c r="M946" s="18">
        <f t="shared" si="1406"/>
        <v>29410.6</v>
      </c>
      <c r="N946" s="18">
        <f t="shared" si="1407"/>
        <v>124668</v>
      </c>
      <c r="O946" s="18">
        <f t="shared" si="1470"/>
        <v>0</v>
      </c>
      <c r="P946" s="18">
        <f t="shared" si="1470"/>
        <v>0</v>
      </c>
      <c r="Q946" s="18">
        <f t="shared" si="1470"/>
        <v>0</v>
      </c>
      <c r="R946" s="18">
        <f t="shared" si="1442"/>
        <v>0</v>
      </c>
      <c r="S946" s="18">
        <f t="shared" si="1443"/>
        <v>29410.6</v>
      </c>
      <c r="T946" s="18">
        <f t="shared" si="1444"/>
        <v>124668</v>
      </c>
      <c r="U946" s="18">
        <f t="shared" si="1471"/>
        <v>0</v>
      </c>
      <c r="V946" s="18">
        <f t="shared" si="1445"/>
        <v>0</v>
      </c>
      <c r="W946" s="18">
        <f t="shared" si="1446"/>
        <v>29410.6</v>
      </c>
      <c r="X946" s="18">
        <f t="shared" si="1447"/>
        <v>124668</v>
      </c>
      <c r="Y946" s="18">
        <f t="shared" si="1471"/>
        <v>0</v>
      </c>
      <c r="Z946" s="18">
        <f t="shared" si="1471"/>
        <v>-29410.6</v>
      </c>
      <c r="AA946" s="18">
        <f t="shared" si="1471"/>
        <v>-124668</v>
      </c>
      <c r="AB946" s="18">
        <f t="shared" si="1438"/>
        <v>0</v>
      </c>
      <c r="AC946" s="18">
        <f t="shared" si="1439"/>
        <v>0</v>
      </c>
      <c r="AD946" s="18">
        <f t="shared" si="1440"/>
        <v>0</v>
      </c>
      <c r="AE946" s="18">
        <f t="shared" si="1471"/>
        <v>0</v>
      </c>
      <c r="AF946" s="31">
        <v>0</v>
      </c>
      <c r="AG946" s="22"/>
      <c r="AH946" s="2"/>
    </row>
    <row r="947" spans="1:34" hidden="1" x14ac:dyDescent="0.25">
      <c r="A947" s="36" t="s">
        <v>885</v>
      </c>
      <c r="B947" s="32">
        <v>410</v>
      </c>
      <c r="C947" s="36" t="s">
        <v>28</v>
      </c>
      <c r="D947" s="36" t="s">
        <v>112</v>
      </c>
      <c r="E947" s="14" t="s">
        <v>558</v>
      </c>
      <c r="F947" s="18">
        <v>0</v>
      </c>
      <c r="G947" s="18">
        <v>29410.6</v>
      </c>
      <c r="H947" s="18">
        <v>124668</v>
      </c>
      <c r="I947" s="18"/>
      <c r="J947" s="18"/>
      <c r="K947" s="18"/>
      <c r="L947" s="18">
        <f t="shared" si="1405"/>
        <v>0</v>
      </c>
      <c r="M947" s="18">
        <f t="shared" si="1406"/>
        <v>29410.6</v>
      </c>
      <c r="N947" s="18">
        <f t="shared" si="1407"/>
        <v>124668</v>
      </c>
      <c r="O947" s="18"/>
      <c r="P947" s="18"/>
      <c r="Q947" s="18"/>
      <c r="R947" s="18">
        <f t="shared" si="1442"/>
        <v>0</v>
      </c>
      <c r="S947" s="18">
        <f t="shared" si="1443"/>
        <v>29410.6</v>
      </c>
      <c r="T947" s="18">
        <f t="shared" si="1444"/>
        <v>124668</v>
      </c>
      <c r="U947" s="18"/>
      <c r="V947" s="18">
        <f t="shared" si="1445"/>
        <v>0</v>
      </c>
      <c r="W947" s="18">
        <f t="shared" si="1446"/>
        <v>29410.6</v>
      </c>
      <c r="X947" s="18">
        <f t="shared" si="1447"/>
        <v>124668</v>
      </c>
      <c r="Y947" s="18"/>
      <c r="Z947" s="18">
        <f>-29410.6</f>
        <v>-29410.6</v>
      </c>
      <c r="AA947" s="18">
        <f>-124668</f>
        <v>-124668</v>
      </c>
      <c r="AB947" s="18">
        <f t="shared" si="1438"/>
        <v>0</v>
      </c>
      <c r="AC947" s="18">
        <f t="shared" si="1439"/>
        <v>0</v>
      </c>
      <c r="AD947" s="18">
        <f t="shared" si="1440"/>
        <v>0</v>
      </c>
      <c r="AE947" s="18"/>
      <c r="AF947" s="31">
        <v>0</v>
      </c>
      <c r="AG947" s="22"/>
      <c r="AH947" s="2"/>
    </row>
    <row r="948" spans="1:34" ht="31.5" x14ac:dyDescent="0.25">
      <c r="A948" s="36" t="s">
        <v>890</v>
      </c>
      <c r="B948" s="32"/>
      <c r="C948" s="36"/>
      <c r="D948" s="36"/>
      <c r="E948" s="14" t="s">
        <v>1425</v>
      </c>
      <c r="F948" s="18">
        <f t="shared" ref="F948:K950" si="1472">F949</f>
        <v>0</v>
      </c>
      <c r="G948" s="18">
        <f t="shared" si="1472"/>
        <v>15359.2</v>
      </c>
      <c r="H948" s="18">
        <f t="shared" si="1472"/>
        <v>0</v>
      </c>
      <c r="I948" s="18">
        <f t="shared" si="1472"/>
        <v>0</v>
      </c>
      <c r="J948" s="18">
        <f t="shared" si="1472"/>
        <v>0</v>
      </c>
      <c r="K948" s="18">
        <f t="shared" si="1472"/>
        <v>0</v>
      </c>
      <c r="L948" s="18">
        <f t="shared" si="1405"/>
        <v>0</v>
      </c>
      <c r="M948" s="18">
        <f t="shared" si="1406"/>
        <v>15359.2</v>
      </c>
      <c r="N948" s="18">
        <f t="shared" si="1407"/>
        <v>0</v>
      </c>
      <c r="O948" s="18">
        <f t="shared" ref="O948:Q950" si="1473">O949</f>
        <v>0</v>
      </c>
      <c r="P948" s="18">
        <f t="shared" si="1473"/>
        <v>0</v>
      </c>
      <c r="Q948" s="18">
        <f t="shared" si="1473"/>
        <v>0</v>
      </c>
      <c r="R948" s="18">
        <f t="shared" si="1442"/>
        <v>0</v>
      </c>
      <c r="S948" s="18">
        <f t="shared" si="1443"/>
        <v>15359.2</v>
      </c>
      <c r="T948" s="18">
        <f t="shared" si="1444"/>
        <v>0</v>
      </c>
      <c r="U948" s="18">
        <f t="shared" ref="U948:AE950" si="1474">U949</f>
        <v>0</v>
      </c>
      <c r="V948" s="18">
        <f t="shared" si="1445"/>
        <v>0</v>
      </c>
      <c r="W948" s="18">
        <f t="shared" si="1446"/>
        <v>15359.2</v>
      </c>
      <c r="X948" s="18">
        <f t="shared" si="1447"/>
        <v>0</v>
      </c>
      <c r="Y948" s="18">
        <f t="shared" si="1474"/>
        <v>0</v>
      </c>
      <c r="Z948" s="18">
        <f t="shared" si="1474"/>
        <v>0</v>
      </c>
      <c r="AA948" s="18">
        <f t="shared" si="1474"/>
        <v>0</v>
      </c>
      <c r="AB948" s="18">
        <f t="shared" si="1438"/>
        <v>0</v>
      </c>
      <c r="AC948" s="18">
        <f t="shared" si="1439"/>
        <v>15359.2</v>
      </c>
      <c r="AD948" s="18">
        <f t="shared" si="1440"/>
        <v>0</v>
      </c>
      <c r="AE948" s="18">
        <f t="shared" si="1474"/>
        <v>0</v>
      </c>
      <c r="AF948" s="31"/>
      <c r="AG948" s="22"/>
      <c r="AH948" s="2"/>
    </row>
    <row r="949" spans="1:34" ht="47.25" x14ac:dyDescent="0.25">
      <c r="A949" s="36" t="s">
        <v>890</v>
      </c>
      <c r="B949" s="32">
        <v>400</v>
      </c>
      <c r="C949" s="36"/>
      <c r="D949" s="36"/>
      <c r="E949" s="14" t="s">
        <v>580</v>
      </c>
      <c r="F949" s="18">
        <f t="shared" si="1472"/>
        <v>0</v>
      </c>
      <c r="G949" s="18">
        <f t="shared" si="1472"/>
        <v>15359.2</v>
      </c>
      <c r="H949" s="18">
        <f t="shared" si="1472"/>
        <v>0</v>
      </c>
      <c r="I949" s="18">
        <f t="shared" si="1472"/>
        <v>0</v>
      </c>
      <c r="J949" s="18">
        <f t="shared" si="1472"/>
        <v>0</v>
      </c>
      <c r="K949" s="18">
        <f t="shared" si="1472"/>
        <v>0</v>
      </c>
      <c r="L949" s="18">
        <f t="shared" si="1405"/>
        <v>0</v>
      </c>
      <c r="M949" s="18">
        <f t="shared" si="1406"/>
        <v>15359.2</v>
      </c>
      <c r="N949" s="18">
        <f t="shared" si="1407"/>
        <v>0</v>
      </c>
      <c r="O949" s="18">
        <f t="shared" si="1473"/>
        <v>0</v>
      </c>
      <c r="P949" s="18">
        <f t="shared" si="1473"/>
        <v>0</v>
      </c>
      <c r="Q949" s="18">
        <f t="shared" si="1473"/>
        <v>0</v>
      </c>
      <c r="R949" s="18">
        <f t="shared" si="1442"/>
        <v>0</v>
      </c>
      <c r="S949" s="18">
        <f t="shared" si="1443"/>
        <v>15359.2</v>
      </c>
      <c r="T949" s="18">
        <f t="shared" si="1444"/>
        <v>0</v>
      </c>
      <c r="U949" s="18">
        <f t="shared" si="1474"/>
        <v>0</v>
      </c>
      <c r="V949" s="18">
        <f t="shared" si="1445"/>
        <v>0</v>
      </c>
      <c r="W949" s="18">
        <f t="shared" si="1446"/>
        <v>15359.2</v>
      </c>
      <c r="X949" s="18">
        <f t="shared" si="1447"/>
        <v>0</v>
      </c>
      <c r="Y949" s="18">
        <f t="shared" si="1474"/>
        <v>0</v>
      </c>
      <c r="Z949" s="18">
        <f t="shared" si="1474"/>
        <v>0</v>
      </c>
      <c r="AA949" s="18">
        <f t="shared" si="1474"/>
        <v>0</v>
      </c>
      <c r="AB949" s="18">
        <f t="shared" si="1438"/>
        <v>0</v>
      </c>
      <c r="AC949" s="18">
        <f t="shared" si="1439"/>
        <v>15359.2</v>
      </c>
      <c r="AD949" s="18">
        <f t="shared" si="1440"/>
        <v>0</v>
      </c>
      <c r="AE949" s="18">
        <f t="shared" si="1474"/>
        <v>0</v>
      </c>
      <c r="AF949" s="31"/>
      <c r="AG949" s="22"/>
      <c r="AH949" s="2"/>
    </row>
    <row r="950" spans="1:34" x14ac:dyDescent="0.25">
      <c r="A950" s="36" t="s">
        <v>890</v>
      </c>
      <c r="B950" s="32">
        <v>410</v>
      </c>
      <c r="C950" s="36"/>
      <c r="D950" s="36"/>
      <c r="E950" s="14" t="s">
        <v>593</v>
      </c>
      <c r="F950" s="18">
        <f t="shared" si="1472"/>
        <v>0</v>
      </c>
      <c r="G950" s="18">
        <f t="shared" si="1472"/>
        <v>15359.2</v>
      </c>
      <c r="H950" s="18">
        <f t="shared" si="1472"/>
        <v>0</v>
      </c>
      <c r="I950" s="18">
        <f t="shared" si="1472"/>
        <v>0</v>
      </c>
      <c r="J950" s="18">
        <f t="shared" si="1472"/>
        <v>0</v>
      </c>
      <c r="K950" s="18">
        <f t="shared" si="1472"/>
        <v>0</v>
      </c>
      <c r="L950" s="18">
        <f t="shared" si="1405"/>
        <v>0</v>
      </c>
      <c r="M950" s="18">
        <f t="shared" si="1406"/>
        <v>15359.2</v>
      </c>
      <c r="N950" s="18">
        <f t="shared" si="1407"/>
        <v>0</v>
      </c>
      <c r="O950" s="18">
        <f t="shared" si="1473"/>
        <v>0</v>
      </c>
      <c r="P950" s="18">
        <f t="shared" si="1473"/>
        <v>0</v>
      </c>
      <c r="Q950" s="18">
        <f t="shared" si="1473"/>
        <v>0</v>
      </c>
      <c r="R950" s="18">
        <f t="shared" si="1442"/>
        <v>0</v>
      </c>
      <c r="S950" s="18">
        <f t="shared" si="1443"/>
        <v>15359.2</v>
      </c>
      <c r="T950" s="18">
        <f t="shared" si="1444"/>
        <v>0</v>
      </c>
      <c r="U950" s="18">
        <f t="shared" si="1474"/>
        <v>0</v>
      </c>
      <c r="V950" s="18">
        <f t="shared" si="1445"/>
        <v>0</v>
      </c>
      <c r="W950" s="18">
        <f t="shared" si="1446"/>
        <v>15359.2</v>
      </c>
      <c r="X950" s="18">
        <f t="shared" si="1447"/>
        <v>0</v>
      </c>
      <c r="Y950" s="18">
        <f t="shared" si="1474"/>
        <v>0</v>
      </c>
      <c r="Z950" s="18">
        <f t="shared" si="1474"/>
        <v>0</v>
      </c>
      <c r="AA950" s="18">
        <f t="shared" si="1474"/>
        <v>0</v>
      </c>
      <c r="AB950" s="18">
        <f t="shared" si="1438"/>
        <v>0</v>
      </c>
      <c r="AC950" s="18">
        <f t="shared" si="1439"/>
        <v>15359.2</v>
      </c>
      <c r="AD950" s="18">
        <f t="shared" si="1440"/>
        <v>0</v>
      </c>
      <c r="AE950" s="18">
        <f t="shared" si="1474"/>
        <v>0</v>
      </c>
      <c r="AF950" s="31"/>
      <c r="AG950" s="22"/>
      <c r="AH950" s="2"/>
    </row>
    <row r="951" spans="1:34" x14ac:dyDescent="0.25">
      <c r="A951" s="36" t="s">
        <v>890</v>
      </c>
      <c r="B951" s="32">
        <v>410</v>
      </c>
      <c r="C951" s="36" t="s">
        <v>28</v>
      </c>
      <c r="D951" s="36" t="s">
        <v>112</v>
      </c>
      <c r="E951" s="14" t="s">
        <v>558</v>
      </c>
      <c r="F951" s="18">
        <v>0</v>
      </c>
      <c r="G951" s="18">
        <v>15359.2</v>
      </c>
      <c r="H951" s="18">
        <v>0</v>
      </c>
      <c r="I951" s="18"/>
      <c r="J951" s="18"/>
      <c r="K951" s="18"/>
      <c r="L951" s="18">
        <f t="shared" si="1405"/>
        <v>0</v>
      </c>
      <c r="M951" s="18">
        <f t="shared" si="1406"/>
        <v>15359.2</v>
      </c>
      <c r="N951" s="18">
        <f t="shared" si="1407"/>
        <v>0</v>
      </c>
      <c r="O951" s="18"/>
      <c r="P951" s="18"/>
      <c r="Q951" s="18"/>
      <c r="R951" s="18">
        <f t="shared" si="1442"/>
        <v>0</v>
      </c>
      <c r="S951" s="18">
        <f t="shared" si="1443"/>
        <v>15359.2</v>
      </c>
      <c r="T951" s="18">
        <f t="shared" si="1444"/>
        <v>0</v>
      </c>
      <c r="U951" s="18"/>
      <c r="V951" s="18">
        <f t="shared" si="1445"/>
        <v>0</v>
      </c>
      <c r="W951" s="18">
        <f t="shared" si="1446"/>
        <v>15359.2</v>
      </c>
      <c r="X951" s="18">
        <f t="shared" si="1447"/>
        <v>0</v>
      </c>
      <c r="Y951" s="18"/>
      <c r="Z951" s="18"/>
      <c r="AA951" s="18"/>
      <c r="AB951" s="18">
        <f t="shared" si="1438"/>
        <v>0</v>
      </c>
      <c r="AC951" s="18">
        <f t="shared" si="1439"/>
        <v>15359.2</v>
      </c>
      <c r="AD951" s="18">
        <f t="shared" si="1440"/>
        <v>0</v>
      </c>
      <c r="AE951" s="18"/>
      <c r="AF951" s="31"/>
      <c r="AG951" s="22"/>
      <c r="AH951" s="2"/>
    </row>
    <row r="952" spans="1:34" ht="31.5" x14ac:dyDescent="0.25">
      <c r="A952" s="36" t="s">
        <v>891</v>
      </c>
      <c r="B952" s="32"/>
      <c r="C952" s="36"/>
      <c r="D952" s="36"/>
      <c r="E952" s="14" t="s">
        <v>892</v>
      </c>
      <c r="F952" s="18">
        <f t="shared" ref="F952:K954" si="1475">F953</f>
        <v>0</v>
      </c>
      <c r="G952" s="18">
        <f t="shared" si="1475"/>
        <v>4717.3999999999996</v>
      </c>
      <c r="H952" s="18">
        <f t="shared" si="1475"/>
        <v>0</v>
      </c>
      <c r="I952" s="18">
        <f t="shared" si="1475"/>
        <v>0</v>
      </c>
      <c r="J952" s="18">
        <f t="shared" si="1475"/>
        <v>0</v>
      </c>
      <c r="K952" s="18">
        <f t="shared" si="1475"/>
        <v>0</v>
      </c>
      <c r="L952" s="18">
        <f t="shared" si="1405"/>
        <v>0</v>
      </c>
      <c r="M952" s="18">
        <f t="shared" si="1406"/>
        <v>4717.3999999999996</v>
      </c>
      <c r="N952" s="18">
        <f t="shared" si="1407"/>
        <v>0</v>
      </c>
      <c r="O952" s="18">
        <f t="shared" ref="O952:Q954" si="1476">O953</f>
        <v>15</v>
      </c>
      <c r="P952" s="18">
        <f t="shared" si="1476"/>
        <v>0</v>
      </c>
      <c r="Q952" s="18">
        <f t="shared" si="1476"/>
        <v>0</v>
      </c>
      <c r="R952" s="18">
        <f t="shared" si="1442"/>
        <v>15</v>
      </c>
      <c r="S952" s="18">
        <f t="shared" si="1443"/>
        <v>4717.3999999999996</v>
      </c>
      <c r="T952" s="18">
        <f t="shared" si="1444"/>
        <v>0</v>
      </c>
      <c r="U952" s="18">
        <f t="shared" ref="U952:AE954" si="1477">U953</f>
        <v>0</v>
      </c>
      <c r="V952" s="18">
        <f t="shared" si="1445"/>
        <v>15</v>
      </c>
      <c r="W952" s="18">
        <f t="shared" si="1446"/>
        <v>4717.3999999999996</v>
      </c>
      <c r="X952" s="18">
        <f t="shared" si="1447"/>
        <v>0</v>
      </c>
      <c r="Y952" s="18">
        <f t="shared" si="1477"/>
        <v>0</v>
      </c>
      <c r="Z952" s="18">
        <f t="shared" si="1477"/>
        <v>0</v>
      </c>
      <c r="AA952" s="18">
        <f t="shared" si="1477"/>
        <v>0</v>
      </c>
      <c r="AB952" s="18">
        <f t="shared" si="1438"/>
        <v>15</v>
      </c>
      <c r="AC952" s="18">
        <f t="shared" si="1439"/>
        <v>4717.3999999999996</v>
      </c>
      <c r="AD952" s="18">
        <f t="shared" si="1440"/>
        <v>0</v>
      </c>
      <c r="AE952" s="18">
        <f t="shared" si="1477"/>
        <v>0</v>
      </c>
      <c r="AF952" s="31"/>
      <c r="AG952" s="22"/>
      <c r="AH952" s="2"/>
    </row>
    <row r="953" spans="1:34" ht="47.25" x14ac:dyDescent="0.25">
      <c r="A953" s="36" t="s">
        <v>891</v>
      </c>
      <c r="B953" s="32">
        <v>400</v>
      </c>
      <c r="C953" s="36"/>
      <c r="D953" s="36"/>
      <c r="E953" s="14" t="s">
        <v>580</v>
      </c>
      <c r="F953" s="18">
        <f t="shared" si="1475"/>
        <v>0</v>
      </c>
      <c r="G953" s="18">
        <f t="shared" si="1475"/>
        <v>4717.3999999999996</v>
      </c>
      <c r="H953" s="18">
        <f t="shared" si="1475"/>
        <v>0</v>
      </c>
      <c r="I953" s="18">
        <f t="shared" si="1475"/>
        <v>0</v>
      </c>
      <c r="J953" s="18">
        <f t="shared" si="1475"/>
        <v>0</v>
      </c>
      <c r="K953" s="18">
        <f t="shared" si="1475"/>
        <v>0</v>
      </c>
      <c r="L953" s="18">
        <f t="shared" ref="L953:L1032" si="1478">F953+I953</f>
        <v>0</v>
      </c>
      <c r="M953" s="18">
        <f t="shared" ref="M953:M1032" si="1479">G953+J953</f>
        <v>4717.3999999999996</v>
      </c>
      <c r="N953" s="18">
        <f t="shared" ref="N953:N1032" si="1480">H953+K953</f>
        <v>0</v>
      </c>
      <c r="O953" s="18">
        <f t="shared" si="1476"/>
        <v>15</v>
      </c>
      <c r="P953" s="18">
        <f t="shared" si="1476"/>
        <v>0</v>
      </c>
      <c r="Q953" s="18">
        <f t="shared" si="1476"/>
        <v>0</v>
      </c>
      <c r="R953" s="18">
        <f t="shared" si="1442"/>
        <v>15</v>
      </c>
      <c r="S953" s="18">
        <f t="shared" si="1443"/>
        <v>4717.3999999999996</v>
      </c>
      <c r="T953" s="18">
        <f t="shared" si="1444"/>
        <v>0</v>
      </c>
      <c r="U953" s="18">
        <f t="shared" si="1477"/>
        <v>0</v>
      </c>
      <c r="V953" s="18">
        <f t="shared" si="1445"/>
        <v>15</v>
      </c>
      <c r="W953" s="18">
        <f t="shared" si="1446"/>
        <v>4717.3999999999996</v>
      </c>
      <c r="X953" s="18">
        <f t="shared" si="1447"/>
        <v>0</v>
      </c>
      <c r="Y953" s="18">
        <f t="shared" si="1477"/>
        <v>0</v>
      </c>
      <c r="Z953" s="18">
        <f t="shared" si="1477"/>
        <v>0</v>
      </c>
      <c r="AA953" s="18">
        <f t="shared" si="1477"/>
        <v>0</v>
      </c>
      <c r="AB953" s="18">
        <f t="shared" si="1438"/>
        <v>15</v>
      </c>
      <c r="AC953" s="18">
        <f t="shared" si="1439"/>
        <v>4717.3999999999996</v>
      </c>
      <c r="AD953" s="18">
        <f t="shared" si="1440"/>
        <v>0</v>
      </c>
      <c r="AE953" s="18">
        <f t="shared" si="1477"/>
        <v>0</v>
      </c>
      <c r="AF953" s="31"/>
      <c r="AG953" s="22"/>
      <c r="AH953" s="2"/>
    </row>
    <row r="954" spans="1:34" x14ac:dyDescent="0.25">
      <c r="A954" s="36" t="s">
        <v>891</v>
      </c>
      <c r="B954" s="32">
        <v>410</v>
      </c>
      <c r="C954" s="36"/>
      <c r="D954" s="36"/>
      <c r="E954" s="14" t="s">
        <v>593</v>
      </c>
      <c r="F954" s="18">
        <f t="shared" si="1475"/>
        <v>0</v>
      </c>
      <c r="G954" s="18">
        <f t="shared" si="1475"/>
        <v>4717.3999999999996</v>
      </c>
      <c r="H954" s="18">
        <f t="shared" si="1475"/>
        <v>0</v>
      </c>
      <c r="I954" s="18">
        <f t="shared" si="1475"/>
        <v>0</v>
      </c>
      <c r="J954" s="18">
        <f t="shared" si="1475"/>
        <v>0</v>
      </c>
      <c r="K954" s="18">
        <f t="shared" si="1475"/>
        <v>0</v>
      </c>
      <c r="L954" s="18">
        <f t="shared" si="1478"/>
        <v>0</v>
      </c>
      <c r="M954" s="18">
        <f t="shared" si="1479"/>
        <v>4717.3999999999996</v>
      </c>
      <c r="N954" s="18">
        <f t="shared" si="1480"/>
        <v>0</v>
      </c>
      <c r="O954" s="18">
        <f t="shared" si="1476"/>
        <v>15</v>
      </c>
      <c r="P954" s="18">
        <f t="shared" si="1476"/>
        <v>0</v>
      </c>
      <c r="Q954" s="18">
        <f t="shared" si="1476"/>
        <v>0</v>
      </c>
      <c r="R954" s="18">
        <f t="shared" si="1442"/>
        <v>15</v>
      </c>
      <c r="S954" s="18">
        <f t="shared" si="1443"/>
        <v>4717.3999999999996</v>
      </c>
      <c r="T954" s="18">
        <f t="shared" si="1444"/>
        <v>0</v>
      </c>
      <c r="U954" s="18">
        <f t="shared" si="1477"/>
        <v>0</v>
      </c>
      <c r="V954" s="18">
        <f t="shared" si="1445"/>
        <v>15</v>
      </c>
      <c r="W954" s="18">
        <f t="shared" si="1446"/>
        <v>4717.3999999999996</v>
      </c>
      <c r="X954" s="18">
        <f t="shared" si="1447"/>
        <v>0</v>
      </c>
      <c r="Y954" s="18">
        <f t="shared" si="1477"/>
        <v>0</v>
      </c>
      <c r="Z954" s="18">
        <f t="shared" si="1477"/>
        <v>0</v>
      </c>
      <c r="AA954" s="18">
        <f t="shared" si="1477"/>
        <v>0</v>
      </c>
      <c r="AB954" s="18">
        <f t="shared" si="1438"/>
        <v>15</v>
      </c>
      <c r="AC954" s="18">
        <f t="shared" si="1439"/>
        <v>4717.3999999999996</v>
      </c>
      <c r="AD954" s="18">
        <f t="shared" si="1440"/>
        <v>0</v>
      </c>
      <c r="AE954" s="18">
        <f t="shared" si="1477"/>
        <v>0</v>
      </c>
      <c r="AF954" s="31"/>
      <c r="AG954" s="22"/>
      <c r="AH954" s="2"/>
    </row>
    <row r="955" spans="1:34" x14ac:dyDescent="0.25">
      <c r="A955" s="36" t="s">
        <v>891</v>
      </c>
      <c r="B955" s="32">
        <v>410</v>
      </c>
      <c r="C955" s="36" t="s">
        <v>28</v>
      </c>
      <c r="D955" s="36" t="s">
        <v>112</v>
      </c>
      <c r="E955" s="14" t="s">
        <v>558</v>
      </c>
      <c r="F955" s="18">
        <v>0</v>
      </c>
      <c r="G955" s="18">
        <v>4717.3999999999996</v>
      </c>
      <c r="H955" s="18">
        <v>0</v>
      </c>
      <c r="I955" s="18"/>
      <c r="J955" s="18"/>
      <c r="K955" s="18"/>
      <c r="L955" s="18">
        <f t="shared" si="1478"/>
        <v>0</v>
      </c>
      <c r="M955" s="18">
        <f t="shared" si="1479"/>
        <v>4717.3999999999996</v>
      </c>
      <c r="N955" s="18">
        <f t="shared" si="1480"/>
        <v>0</v>
      </c>
      <c r="O955" s="18">
        <v>15</v>
      </c>
      <c r="P955" s="18"/>
      <c r="Q955" s="18"/>
      <c r="R955" s="18">
        <f t="shared" si="1442"/>
        <v>15</v>
      </c>
      <c r="S955" s="18">
        <f t="shared" si="1443"/>
        <v>4717.3999999999996</v>
      </c>
      <c r="T955" s="18">
        <f t="shared" si="1444"/>
        <v>0</v>
      </c>
      <c r="U955" s="18"/>
      <c r="V955" s="18">
        <f t="shared" si="1445"/>
        <v>15</v>
      </c>
      <c r="W955" s="18">
        <f t="shared" si="1446"/>
        <v>4717.3999999999996</v>
      </c>
      <c r="X955" s="18">
        <f t="shared" si="1447"/>
        <v>0</v>
      </c>
      <c r="Y955" s="18"/>
      <c r="Z955" s="18"/>
      <c r="AA955" s="18"/>
      <c r="AB955" s="18">
        <f t="shared" si="1438"/>
        <v>15</v>
      </c>
      <c r="AC955" s="18">
        <f t="shared" si="1439"/>
        <v>4717.3999999999996</v>
      </c>
      <c r="AD955" s="18">
        <f t="shared" si="1440"/>
        <v>0</v>
      </c>
      <c r="AE955" s="18"/>
      <c r="AF955" s="31"/>
      <c r="AG955" s="22"/>
      <c r="AH955" s="2"/>
    </row>
    <row r="956" spans="1:34" ht="63" x14ac:dyDescent="0.25">
      <c r="A956" s="36" t="s">
        <v>907</v>
      </c>
      <c r="B956" s="32"/>
      <c r="C956" s="36"/>
      <c r="D956" s="36"/>
      <c r="E956" s="14" t="s">
        <v>1348</v>
      </c>
      <c r="F956" s="18">
        <f t="shared" ref="F956:K958" si="1481">F957</f>
        <v>27628.400000000001</v>
      </c>
      <c r="G956" s="18">
        <f t="shared" si="1481"/>
        <v>59852</v>
      </c>
      <c r="H956" s="18">
        <f t="shared" si="1481"/>
        <v>0</v>
      </c>
      <c r="I956" s="18">
        <f t="shared" si="1481"/>
        <v>0</v>
      </c>
      <c r="J956" s="18">
        <f t="shared" si="1481"/>
        <v>0</v>
      </c>
      <c r="K956" s="18">
        <f t="shared" si="1481"/>
        <v>0</v>
      </c>
      <c r="L956" s="18">
        <f t="shared" si="1478"/>
        <v>27628.400000000001</v>
      </c>
      <c r="M956" s="18">
        <f t="shared" si="1479"/>
        <v>59852</v>
      </c>
      <c r="N956" s="18">
        <f t="shared" si="1480"/>
        <v>0</v>
      </c>
      <c r="O956" s="18">
        <f t="shared" ref="O956:Q958" si="1482">O957</f>
        <v>0</v>
      </c>
      <c r="P956" s="18">
        <f t="shared" si="1482"/>
        <v>0</v>
      </c>
      <c r="Q956" s="18">
        <f t="shared" si="1482"/>
        <v>0</v>
      </c>
      <c r="R956" s="18">
        <f t="shared" si="1442"/>
        <v>27628.400000000001</v>
      </c>
      <c r="S956" s="18">
        <f t="shared" si="1443"/>
        <v>59852</v>
      </c>
      <c r="T956" s="18">
        <f t="shared" si="1444"/>
        <v>0</v>
      </c>
      <c r="U956" s="18">
        <f t="shared" ref="U956:AE958" si="1483">U957</f>
        <v>0</v>
      </c>
      <c r="V956" s="18">
        <f t="shared" si="1445"/>
        <v>27628.400000000001</v>
      </c>
      <c r="W956" s="18">
        <f t="shared" si="1446"/>
        <v>59852</v>
      </c>
      <c r="X956" s="18">
        <f t="shared" si="1447"/>
        <v>0</v>
      </c>
      <c r="Y956" s="18">
        <f t="shared" si="1483"/>
        <v>0</v>
      </c>
      <c r="Z956" s="18">
        <f t="shared" si="1483"/>
        <v>0</v>
      </c>
      <c r="AA956" s="18">
        <f t="shared" si="1483"/>
        <v>0</v>
      </c>
      <c r="AB956" s="18">
        <f t="shared" si="1438"/>
        <v>27628.400000000001</v>
      </c>
      <c r="AC956" s="18">
        <f t="shared" si="1439"/>
        <v>59852</v>
      </c>
      <c r="AD956" s="18">
        <f t="shared" si="1440"/>
        <v>0</v>
      </c>
      <c r="AE956" s="18">
        <f t="shared" si="1483"/>
        <v>0</v>
      </c>
      <c r="AF956" s="31"/>
      <c r="AG956" s="22" t="s">
        <v>1349</v>
      </c>
      <c r="AH956" s="2"/>
    </row>
    <row r="957" spans="1:34" ht="47.25" x14ac:dyDescent="0.25">
      <c r="A957" s="36" t="s">
        <v>907</v>
      </c>
      <c r="B957" s="32">
        <v>400</v>
      </c>
      <c r="C957" s="36"/>
      <c r="D957" s="36"/>
      <c r="E957" s="14" t="s">
        <v>580</v>
      </c>
      <c r="F957" s="18">
        <f t="shared" si="1481"/>
        <v>27628.400000000001</v>
      </c>
      <c r="G957" s="18">
        <f t="shared" si="1481"/>
        <v>59852</v>
      </c>
      <c r="H957" s="18">
        <f t="shared" si="1481"/>
        <v>0</v>
      </c>
      <c r="I957" s="18">
        <f t="shared" si="1481"/>
        <v>0</v>
      </c>
      <c r="J957" s="18">
        <f t="shared" si="1481"/>
        <v>0</v>
      </c>
      <c r="K957" s="18">
        <f t="shared" si="1481"/>
        <v>0</v>
      </c>
      <c r="L957" s="18">
        <f t="shared" si="1478"/>
        <v>27628.400000000001</v>
      </c>
      <c r="M957" s="18">
        <f t="shared" si="1479"/>
        <v>59852</v>
      </c>
      <c r="N957" s="18">
        <f t="shared" si="1480"/>
        <v>0</v>
      </c>
      <c r="O957" s="18">
        <f t="shared" si="1482"/>
        <v>0</v>
      </c>
      <c r="P957" s="18">
        <f t="shared" si="1482"/>
        <v>0</v>
      </c>
      <c r="Q957" s="18">
        <f t="shared" si="1482"/>
        <v>0</v>
      </c>
      <c r="R957" s="18">
        <f t="shared" si="1442"/>
        <v>27628.400000000001</v>
      </c>
      <c r="S957" s="18">
        <f t="shared" si="1443"/>
        <v>59852</v>
      </c>
      <c r="T957" s="18">
        <f t="shared" si="1444"/>
        <v>0</v>
      </c>
      <c r="U957" s="18">
        <f t="shared" si="1483"/>
        <v>0</v>
      </c>
      <c r="V957" s="18">
        <f t="shared" si="1445"/>
        <v>27628.400000000001</v>
      </c>
      <c r="W957" s="18">
        <f t="shared" si="1446"/>
        <v>59852</v>
      </c>
      <c r="X957" s="18">
        <f t="shared" si="1447"/>
        <v>0</v>
      </c>
      <c r="Y957" s="18">
        <f t="shared" si="1483"/>
        <v>0</v>
      </c>
      <c r="Z957" s="18">
        <f t="shared" si="1483"/>
        <v>0</v>
      </c>
      <c r="AA957" s="18">
        <f t="shared" si="1483"/>
        <v>0</v>
      </c>
      <c r="AB957" s="18">
        <f t="shared" si="1438"/>
        <v>27628.400000000001</v>
      </c>
      <c r="AC957" s="18">
        <f t="shared" si="1439"/>
        <v>59852</v>
      </c>
      <c r="AD957" s="18">
        <f t="shared" si="1440"/>
        <v>0</v>
      </c>
      <c r="AE957" s="18">
        <f t="shared" si="1483"/>
        <v>0</v>
      </c>
      <c r="AF957" s="31"/>
      <c r="AG957" s="22"/>
      <c r="AH957" s="2"/>
    </row>
    <row r="958" spans="1:34" x14ac:dyDescent="0.25">
      <c r="A958" s="36" t="s">
        <v>907</v>
      </c>
      <c r="B958" s="32">
        <v>410</v>
      </c>
      <c r="C958" s="36"/>
      <c r="D958" s="36"/>
      <c r="E958" s="14" t="s">
        <v>593</v>
      </c>
      <c r="F958" s="18">
        <f t="shared" si="1481"/>
        <v>27628.400000000001</v>
      </c>
      <c r="G958" s="18">
        <f t="shared" si="1481"/>
        <v>59852</v>
      </c>
      <c r="H958" s="18">
        <f t="shared" si="1481"/>
        <v>0</v>
      </c>
      <c r="I958" s="18">
        <f t="shared" si="1481"/>
        <v>0</v>
      </c>
      <c r="J958" s="18">
        <f t="shared" si="1481"/>
        <v>0</v>
      </c>
      <c r="K958" s="18">
        <f t="shared" si="1481"/>
        <v>0</v>
      </c>
      <c r="L958" s="18">
        <f t="shared" si="1478"/>
        <v>27628.400000000001</v>
      </c>
      <c r="M958" s="18">
        <f t="shared" si="1479"/>
        <v>59852</v>
      </c>
      <c r="N958" s="18">
        <f t="shared" si="1480"/>
        <v>0</v>
      </c>
      <c r="O958" s="18">
        <f t="shared" si="1482"/>
        <v>0</v>
      </c>
      <c r="P958" s="18">
        <f t="shared" si="1482"/>
        <v>0</v>
      </c>
      <c r="Q958" s="18">
        <f t="shared" si="1482"/>
        <v>0</v>
      </c>
      <c r="R958" s="18">
        <f t="shared" si="1442"/>
        <v>27628.400000000001</v>
      </c>
      <c r="S958" s="18">
        <f t="shared" si="1443"/>
        <v>59852</v>
      </c>
      <c r="T958" s="18">
        <f t="shared" si="1444"/>
        <v>0</v>
      </c>
      <c r="U958" s="18">
        <f t="shared" si="1483"/>
        <v>0</v>
      </c>
      <c r="V958" s="18">
        <f t="shared" si="1445"/>
        <v>27628.400000000001</v>
      </c>
      <c r="W958" s="18">
        <f t="shared" si="1446"/>
        <v>59852</v>
      </c>
      <c r="X958" s="18">
        <f t="shared" si="1447"/>
        <v>0</v>
      </c>
      <c r="Y958" s="18">
        <f t="shared" si="1483"/>
        <v>0</v>
      </c>
      <c r="Z958" s="18">
        <f t="shared" si="1483"/>
        <v>0</v>
      </c>
      <c r="AA958" s="18">
        <f t="shared" si="1483"/>
        <v>0</v>
      </c>
      <c r="AB958" s="18">
        <f t="shared" si="1438"/>
        <v>27628.400000000001</v>
      </c>
      <c r="AC958" s="18">
        <f t="shared" si="1439"/>
        <v>59852</v>
      </c>
      <c r="AD958" s="18">
        <f t="shared" si="1440"/>
        <v>0</v>
      </c>
      <c r="AE958" s="18">
        <f t="shared" si="1483"/>
        <v>0</v>
      </c>
      <c r="AF958" s="31"/>
      <c r="AG958" s="22"/>
      <c r="AH958" s="2"/>
    </row>
    <row r="959" spans="1:34" x14ac:dyDescent="0.25">
      <c r="A959" s="36" t="s">
        <v>907</v>
      </c>
      <c r="B959" s="32">
        <v>410</v>
      </c>
      <c r="C959" s="36" t="s">
        <v>28</v>
      </c>
      <c r="D959" s="36" t="s">
        <v>112</v>
      </c>
      <c r="E959" s="14" t="s">
        <v>558</v>
      </c>
      <c r="F959" s="18">
        <v>27628.400000000001</v>
      </c>
      <c r="G959" s="18">
        <v>59852</v>
      </c>
      <c r="H959" s="18">
        <v>0</v>
      </c>
      <c r="I959" s="18"/>
      <c r="J959" s="18"/>
      <c r="K959" s="18"/>
      <c r="L959" s="18">
        <f t="shared" si="1478"/>
        <v>27628.400000000001</v>
      </c>
      <c r="M959" s="18">
        <f t="shared" si="1479"/>
        <v>59852</v>
      </c>
      <c r="N959" s="18">
        <f t="shared" si="1480"/>
        <v>0</v>
      </c>
      <c r="O959" s="18"/>
      <c r="P959" s="18"/>
      <c r="Q959" s="18"/>
      <c r="R959" s="18">
        <f t="shared" si="1442"/>
        <v>27628.400000000001</v>
      </c>
      <c r="S959" s="18">
        <f t="shared" si="1443"/>
        <v>59852</v>
      </c>
      <c r="T959" s="18">
        <f t="shared" si="1444"/>
        <v>0</v>
      </c>
      <c r="U959" s="18"/>
      <c r="V959" s="18">
        <f t="shared" si="1445"/>
        <v>27628.400000000001</v>
      </c>
      <c r="W959" s="18">
        <f t="shared" si="1446"/>
        <v>59852</v>
      </c>
      <c r="X959" s="18">
        <f t="shared" si="1447"/>
        <v>0</v>
      </c>
      <c r="Y959" s="18"/>
      <c r="Z959" s="18"/>
      <c r="AA959" s="18"/>
      <c r="AB959" s="18">
        <f t="shared" si="1438"/>
        <v>27628.400000000001</v>
      </c>
      <c r="AC959" s="18">
        <f t="shared" si="1439"/>
        <v>59852</v>
      </c>
      <c r="AD959" s="18">
        <f t="shared" si="1440"/>
        <v>0</v>
      </c>
      <c r="AE959" s="18"/>
      <c r="AF959" s="31"/>
      <c r="AG959" s="22"/>
      <c r="AH959" s="2"/>
    </row>
    <row r="960" spans="1:34" ht="78.75" x14ac:dyDescent="0.25">
      <c r="A960" s="36" t="s">
        <v>1423</v>
      </c>
      <c r="B960" s="32"/>
      <c r="C960" s="36"/>
      <c r="D960" s="36"/>
      <c r="E960" s="14" t="s">
        <v>1452</v>
      </c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>
        <f>V961</f>
        <v>0</v>
      </c>
      <c r="W960" s="18">
        <f t="shared" ref="W960:AE962" si="1484">W961</f>
        <v>0</v>
      </c>
      <c r="X960" s="18">
        <f t="shared" si="1484"/>
        <v>0</v>
      </c>
      <c r="Y960" s="18">
        <f t="shared" si="1484"/>
        <v>69106.292000000001</v>
      </c>
      <c r="Z960" s="18">
        <f t="shared" si="1484"/>
        <v>0</v>
      </c>
      <c r="AA960" s="18">
        <f t="shared" si="1484"/>
        <v>0</v>
      </c>
      <c r="AB960" s="18">
        <f t="shared" si="1438"/>
        <v>69106.292000000001</v>
      </c>
      <c r="AC960" s="18">
        <f t="shared" si="1439"/>
        <v>0</v>
      </c>
      <c r="AD960" s="18">
        <f t="shared" si="1440"/>
        <v>0</v>
      </c>
      <c r="AE960" s="18">
        <f t="shared" si="1484"/>
        <v>0</v>
      </c>
      <c r="AF960" s="31"/>
      <c r="AG960" s="22"/>
      <c r="AH960" s="2"/>
    </row>
    <row r="961" spans="1:34" ht="47.25" x14ac:dyDescent="0.25">
      <c r="A961" s="36" t="s">
        <v>1423</v>
      </c>
      <c r="B961" s="32">
        <v>400</v>
      </c>
      <c r="C961" s="36"/>
      <c r="D961" s="36"/>
      <c r="E961" s="14" t="s">
        <v>580</v>
      </c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>
        <f>V962</f>
        <v>0</v>
      </c>
      <c r="W961" s="18">
        <f t="shared" si="1484"/>
        <v>0</v>
      </c>
      <c r="X961" s="18">
        <f t="shared" si="1484"/>
        <v>0</v>
      </c>
      <c r="Y961" s="18">
        <f t="shared" si="1484"/>
        <v>69106.292000000001</v>
      </c>
      <c r="Z961" s="18">
        <f t="shared" si="1484"/>
        <v>0</v>
      </c>
      <c r="AA961" s="18">
        <f t="shared" si="1484"/>
        <v>0</v>
      </c>
      <c r="AB961" s="18">
        <f t="shared" si="1438"/>
        <v>69106.292000000001</v>
      </c>
      <c r="AC961" s="18">
        <f t="shared" si="1439"/>
        <v>0</v>
      </c>
      <c r="AD961" s="18">
        <f t="shared" si="1440"/>
        <v>0</v>
      </c>
      <c r="AE961" s="18">
        <f t="shared" si="1484"/>
        <v>0</v>
      </c>
      <c r="AF961" s="31"/>
      <c r="AG961" s="22"/>
      <c r="AH961" s="2"/>
    </row>
    <row r="962" spans="1:34" ht="141.75" x14ac:dyDescent="0.25">
      <c r="A962" s="36" t="s">
        <v>1423</v>
      </c>
      <c r="B962" s="32">
        <v>460</v>
      </c>
      <c r="C962" s="36"/>
      <c r="D962" s="36"/>
      <c r="E962" s="14" t="s">
        <v>594</v>
      </c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>
        <f>V963</f>
        <v>0</v>
      </c>
      <c r="W962" s="18">
        <f t="shared" si="1484"/>
        <v>0</v>
      </c>
      <c r="X962" s="18">
        <f t="shared" si="1484"/>
        <v>0</v>
      </c>
      <c r="Y962" s="18">
        <f t="shared" si="1484"/>
        <v>69106.292000000001</v>
      </c>
      <c r="Z962" s="18">
        <f t="shared" si="1484"/>
        <v>0</v>
      </c>
      <c r="AA962" s="18">
        <f t="shared" si="1484"/>
        <v>0</v>
      </c>
      <c r="AB962" s="18">
        <f t="shared" si="1438"/>
        <v>69106.292000000001</v>
      </c>
      <c r="AC962" s="18">
        <f t="shared" si="1439"/>
        <v>0</v>
      </c>
      <c r="AD962" s="18">
        <f t="shared" si="1440"/>
        <v>0</v>
      </c>
      <c r="AE962" s="18">
        <f t="shared" si="1484"/>
        <v>0</v>
      </c>
      <c r="AF962" s="31"/>
      <c r="AG962" s="22"/>
      <c r="AH962" s="2"/>
    </row>
    <row r="963" spans="1:34" x14ac:dyDescent="0.25">
      <c r="A963" s="36" t="s">
        <v>1423</v>
      </c>
      <c r="B963" s="32">
        <v>460</v>
      </c>
      <c r="C963" s="36" t="s">
        <v>28</v>
      </c>
      <c r="D963" s="36" t="s">
        <v>112</v>
      </c>
      <c r="E963" s="14" t="s">
        <v>558</v>
      </c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>
        <v>0</v>
      </c>
      <c r="W963" s="18">
        <v>0</v>
      </c>
      <c r="X963" s="18">
        <v>0</v>
      </c>
      <c r="Y963" s="18">
        <v>69106.292000000001</v>
      </c>
      <c r="Z963" s="18"/>
      <c r="AA963" s="18"/>
      <c r="AB963" s="18">
        <f t="shared" si="1438"/>
        <v>69106.292000000001</v>
      </c>
      <c r="AC963" s="18">
        <f t="shared" si="1439"/>
        <v>0</v>
      </c>
      <c r="AD963" s="18">
        <f t="shared" si="1440"/>
        <v>0</v>
      </c>
      <c r="AE963" s="18"/>
      <c r="AF963" s="31"/>
      <c r="AG963" s="22"/>
      <c r="AH963" s="2"/>
    </row>
    <row r="964" spans="1:34" ht="126" x14ac:dyDescent="0.25">
      <c r="A964" s="36" t="s">
        <v>226</v>
      </c>
      <c r="B964" s="32"/>
      <c r="C964" s="36"/>
      <c r="D964" s="36"/>
      <c r="E964" s="14" t="s">
        <v>814</v>
      </c>
      <c r="F964" s="18">
        <f t="shared" ref="F964:K966" si="1485">F965</f>
        <v>329002.3</v>
      </c>
      <c r="G964" s="18">
        <f t="shared" si="1485"/>
        <v>366616.8</v>
      </c>
      <c r="H964" s="18">
        <f t="shared" si="1485"/>
        <v>621631.19999999995</v>
      </c>
      <c r="I964" s="18">
        <f t="shared" si="1485"/>
        <v>0</v>
      </c>
      <c r="J964" s="18">
        <f t="shared" si="1485"/>
        <v>0</v>
      </c>
      <c r="K964" s="18">
        <f t="shared" si="1485"/>
        <v>0</v>
      </c>
      <c r="L964" s="18">
        <f t="shared" si="1478"/>
        <v>329002.3</v>
      </c>
      <c r="M964" s="18">
        <f t="shared" si="1479"/>
        <v>366616.8</v>
      </c>
      <c r="N964" s="18">
        <f t="shared" si="1480"/>
        <v>621631.19999999995</v>
      </c>
      <c r="O964" s="18">
        <f t="shared" ref="O964:Q966" si="1486">O965</f>
        <v>-10041.200000000001</v>
      </c>
      <c r="P964" s="18">
        <f t="shared" si="1486"/>
        <v>1803.7</v>
      </c>
      <c r="Q964" s="18">
        <f t="shared" si="1486"/>
        <v>-70490.2</v>
      </c>
      <c r="R964" s="18">
        <f t="shared" si="1442"/>
        <v>318961.09999999998</v>
      </c>
      <c r="S964" s="18">
        <f t="shared" si="1443"/>
        <v>368420.5</v>
      </c>
      <c r="T964" s="18">
        <f t="shared" si="1444"/>
        <v>551141</v>
      </c>
      <c r="U964" s="18">
        <f t="shared" ref="U964:AE965" si="1487">U965</f>
        <v>0</v>
      </c>
      <c r="V964" s="18">
        <f t="shared" si="1445"/>
        <v>318961.09999999998</v>
      </c>
      <c r="W964" s="18">
        <f t="shared" si="1446"/>
        <v>368420.5</v>
      </c>
      <c r="X964" s="18">
        <f t="shared" si="1447"/>
        <v>551141</v>
      </c>
      <c r="Y964" s="18">
        <f t="shared" si="1487"/>
        <v>234251.09999999998</v>
      </c>
      <c r="Z964" s="18">
        <f t="shared" si="1487"/>
        <v>78704.5</v>
      </c>
      <c r="AA964" s="18">
        <f t="shared" si="1487"/>
        <v>211814.40000000002</v>
      </c>
      <c r="AB964" s="18">
        <f t="shared" si="1438"/>
        <v>553212.19999999995</v>
      </c>
      <c r="AC964" s="18">
        <f t="shared" si="1439"/>
        <v>447125</v>
      </c>
      <c r="AD964" s="18">
        <f t="shared" si="1440"/>
        <v>762955.4</v>
      </c>
      <c r="AE964" s="18">
        <f t="shared" si="1487"/>
        <v>0</v>
      </c>
      <c r="AF964" s="31"/>
      <c r="AG964" s="22"/>
      <c r="AH964" s="2"/>
    </row>
    <row r="965" spans="1:34" ht="47.25" x14ac:dyDescent="0.25">
      <c r="A965" s="36" t="s">
        <v>226</v>
      </c>
      <c r="B965" s="32">
        <v>400</v>
      </c>
      <c r="C965" s="36"/>
      <c r="D965" s="36"/>
      <c r="E965" s="14" t="s">
        <v>580</v>
      </c>
      <c r="F965" s="18">
        <f>F966</f>
        <v>329002.3</v>
      </c>
      <c r="G965" s="18">
        <f t="shared" si="1485"/>
        <v>366616.8</v>
      </c>
      <c r="H965" s="18">
        <f t="shared" si="1485"/>
        <v>621631.19999999995</v>
      </c>
      <c r="I965" s="18">
        <f t="shared" si="1485"/>
        <v>0</v>
      </c>
      <c r="J965" s="18">
        <f t="shared" si="1485"/>
        <v>0</v>
      </c>
      <c r="K965" s="18">
        <f t="shared" si="1485"/>
        <v>0</v>
      </c>
      <c r="L965" s="18">
        <f t="shared" si="1478"/>
        <v>329002.3</v>
      </c>
      <c r="M965" s="18">
        <f t="shared" si="1479"/>
        <v>366616.8</v>
      </c>
      <c r="N965" s="18">
        <f t="shared" si="1480"/>
        <v>621631.19999999995</v>
      </c>
      <c r="O965" s="18">
        <f t="shared" si="1486"/>
        <v>-10041.200000000001</v>
      </c>
      <c r="P965" s="18">
        <f t="shared" si="1486"/>
        <v>1803.7</v>
      </c>
      <c r="Q965" s="18">
        <f t="shared" si="1486"/>
        <v>-70490.2</v>
      </c>
      <c r="R965" s="18">
        <f t="shared" si="1442"/>
        <v>318961.09999999998</v>
      </c>
      <c r="S965" s="18">
        <f t="shared" si="1443"/>
        <v>368420.5</v>
      </c>
      <c r="T965" s="18">
        <f t="shared" si="1444"/>
        <v>551141</v>
      </c>
      <c r="U965" s="18">
        <f t="shared" si="1487"/>
        <v>0</v>
      </c>
      <c r="V965" s="18">
        <f t="shared" si="1445"/>
        <v>318961.09999999998</v>
      </c>
      <c r="W965" s="18">
        <f t="shared" si="1446"/>
        <v>368420.5</v>
      </c>
      <c r="X965" s="18">
        <f t="shared" si="1447"/>
        <v>551141</v>
      </c>
      <c r="Y965" s="18">
        <f t="shared" si="1487"/>
        <v>234251.09999999998</v>
      </c>
      <c r="Z965" s="18">
        <f t="shared" si="1487"/>
        <v>78704.5</v>
      </c>
      <c r="AA965" s="18">
        <f t="shared" si="1487"/>
        <v>211814.40000000002</v>
      </c>
      <c r="AB965" s="18">
        <f t="shared" si="1438"/>
        <v>553212.19999999995</v>
      </c>
      <c r="AC965" s="18">
        <f t="shared" si="1439"/>
        <v>447125</v>
      </c>
      <c r="AD965" s="18">
        <f t="shared" si="1440"/>
        <v>762955.4</v>
      </c>
      <c r="AE965" s="18">
        <f t="shared" si="1487"/>
        <v>0</v>
      </c>
      <c r="AF965" s="31"/>
      <c r="AG965" s="22"/>
      <c r="AH965" s="2"/>
    </row>
    <row r="966" spans="1:34" x14ac:dyDescent="0.25">
      <c r="A966" s="36" t="s">
        <v>226</v>
      </c>
      <c r="B966" s="32">
        <v>410</v>
      </c>
      <c r="C966" s="36"/>
      <c r="D966" s="36"/>
      <c r="E966" s="14" t="s">
        <v>593</v>
      </c>
      <c r="F966" s="18">
        <f t="shared" ref="F966:H966" si="1488">F967</f>
        <v>329002.3</v>
      </c>
      <c r="G966" s="18">
        <f t="shared" si="1488"/>
        <v>366616.8</v>
      </c>
      <c r="H966" s="18">
        <f t="shared" si="1488"/>
        <v>621631.19999999995</v>
      </c>
      <c r="I966" s="18">
        <f t="shared" si="1485"/>
        <v>0</v>
      </c>
      <c r="J966" s="18">
        <f t="shared" si="1485"/>
        <v>0</v>
      </c>
      <c r="K966" s="18">
        <f t="shared" si="1485"/>
        <v>0</v>
      </c>
      <c r="L966" s="18">
        <f t="shared" si="1478"/>
        <v>329002.3</v>
      </c>
      <c r="M966" s="18">
        <f t="shared" si="1479"/>
        <v>366616.8</v>
      </c>
      <c r="N966" s="18">
        <f t="shared" si="1480"/>
        <v>621631.19999999995</v>
      </c>
      <c r="O966" s="18">
        <f t="shared" si="1486"/>
        <v>-10041.200000000001</v>
      </c>
      <c r="P966" s="18">
        <f t="shared" si="1486"/>
        <v>1803.7</v>
      </c>
      <c r="Q966" s="18">
        <f t="shared" si="1486"/>
        <v>-70490.2</v>
      </c>
      <c r="R966" s="18">
        <f t="shared" si="1442"/>
        <v>318961.09999999998</v>
      </c>
      <c r="S966" s="18">
        <f t="shared" si="1443"/>
        <v>368420.5</v>
      </c>
      <c r="T966" s="18">
        <f t="shared" si="1444"/>
        <v>551141</v>
      </c>
      <c r="U966" s="18">
        <f t="shared" ref="U966:AE966" si="1489">U967</f>
        <v>0</v>
      </c>
      <c r="V966" s="18">
        <f t="shared" si="1445"/>
        <v>318961.09999999998</v>
      </c>
      <c r="W966" s="18">
        <f t="shared" si="1446"/>
        <v>368420.5</v>
      </c>
      <c r="X966" s="18">
        <f t="shared" si="1447"/>
        <v>551141</v>
      </c>
      <c r="Y966" s="18">
        <f t="shared" si="1489"/>
        <v>234251.09999999998</v>
      </c>
      <c r="Z966" s="18">
        <f t="shared" si="1489"/>
        <v>78704.5</v>
      </c>
      <c r="AA966" s="18">
        <f t="shared" si="1489"/>
        <v>211814.40000000002</v>
      </c>
      <c r="AB966" s="18">
        <f t="shared" si="1438"/>
        <v>553212.19999999995</v>
      </c>
      <c r="AC966" s="18">
        <f t="shared" si="1439"/>
        <v>447125</v>
      </c>
      <c r="AD966" s="18">
        <f t="shared" si="1440"/>
        <v>762955.4</v>
      </c>
      <c r="AE966" s="18">
        <f t="shared" si="1489"/>
        <v>0</v>
      </c>
      <c r="AF966" s="31"/>
      <c r="AG966" s="22"/>
      <c r="AH966" s="2"/>
    </row>
    <row r="967" spans="1:34" x14ac:dyDescent="0.25">
      <c r="A967" s="36" t="s">
        <v>226</v>
      </c>
      <c r="B967" s="32">
        <v>410</v>
      </c>
      <c r="C967" s="36" t="s">
        <v>28</v>
      </c>
      <c r="D967" s="36" t="s">
        <v>112</v>
      </c>
      <c r="E967" s="14" t="s">
        <v>558</v>
      </c>
      <c r="F967" s="18">
        <v>329002.3</v>
      </c>
      <c r="G967" s="18">
        <v>366616.8</v>
      </c>
      <c r="H967" s="18">
        <v>621631.19999999995</v>
      </c>
      <c r="I967" s="18"/>
      <c r="J967" s="18"/>
      <c r="K967" s="18"/>
      <c r="L967" s="18">
        <f t="shared" si="1478"/>
        <v>329002.3</v>
      </c>
      <c r="M967" s="18">
        <f t="shared" si="1479"/>
        <v>366616.8</v>
      </c>
      <c r="N967" s="18">
        <f t="shared" si="1480"/>
        <v>621631.19999999995</v>
      </c>
      <c r="O967" s="18">
        <v>-10041.200000000001</v>
      </c>
      <c r="P967" s="18">
        <v>1803.7</v>
      </c>
      <c r="Q967" s="18">
        <v>-70490.2</v>
      </c>
      <c r="R967" s="18">
        <f t="shared" si="1442"/>
        <v>318961.09999999998</v>
      </c>
      <c r="S967" s="18">
        <f t="shared" si="1443"/>
        <v>368420.5</v>
      </c>
      <c r="T967" s="18">
        <f t="shared" si="1444"/>
        <v>551141</v>
      </c>
      <c r="U967" s="18"/>
      <c r="V967" s="18">
        <f t="shared" si="1445"/>
        <v>318961.09999999998</v>
      </c>
      <c r="W967" s="18">
        <f t="shared" si="1446"/>
        <v>368420.5</v>
      </c>
      <c r="X967" s="18">
        <f t="shared" si="1447"/>
        <v>551141</v>
      </c>
      <c r="Y967" s="18">
        <f>105266.5+63908.4-34923.8+100000</f>
        <v>234251.09999999998</v>
      </c>
      <c r="Z967" s="18">
        <f>40732-223.8+20000+20000-1803.7</f>
        <v>78704.5</v>
      </c>
      <c r="AA967" s="18">
        <f>-36199.8+166553.1+81461.1</f>
        <v>211814.40000000002</v>
      </c>
      <c r="AB967" s="18">
        <f t="shared" si="1438"/>
        <v>553212.19999999995</v>
      </c>
      <c r="AC967" s="18">
        <f t="shared" si="1439"/>
        <v>447125</v>
      </c>
      <c r="AD967" s="18">
        <f t="shared" si="1440"/>
        <v>762955.4</v>
      </c>
      <c r="AE967" s="18"/>
      <c r="AF967" s="31"/>
      <c r="AG967" s="22"/>
      <c r="AH967" s="2"/>
    </row>
    <row r="968" spans="1:34" ht="157.5" x14ac:dyDescent="0.25">
      <c r="A968" s="36" t="s">
        <v>822</v>
      </c>
      <c r="B968" s="32"/>
      <c r="C968" s="36"/>
      <c r="D968" s="36"/>
      <c r="E968" s="14" t="s">
        <v>1120</v>
      </c>
      <c r="F968" s="18">
        <f t="shared" ref="F968:K968" si="1490">F969</f>
        <v>63918.1</v>
      </c>
      <c r="G968" s="18">
        <f t="shared" si="1490"/>
        <v>0</v>
      </c>
      <c r="H968" s="18">
        <f t="shared" si="1490"/>
        <v>0</v>
      </c>
      <c r="I968" s="18">
        <f t="shared" si="1490"/>
        <v>0</v>
      </c>
      <c r="J968" s="18">
        <f t="shared" si="1490"/>
        <v>0</v>
      </c>
      <c r="K968" s="18">
        <f t="shared" si="1490"/>
        <v>0</v>
      </c>
      <c r="L968" s="18">
        <f t="shared" si="1478"/>
        <v>63918.1</v>
      </c>
      <c r="M968" s="18">
        <f t="shared" si="1479"/>
        <v>0</v>
      </c>
      <c r="N968" s="18">
        <f t="shared" si="1480"/>
        <v>0</v>
      </c>
      <c r="O968" s="18">
        <f t="shared" ref="O968:Q968" si="1491">O969</f>
        <v>4858.0069999999996</v>
      </c>
      <c r="P968" s="18">
        <f t="shared" si="1491"/>
        <v>0</v>
      </c>
      <c r="Q968" s="18">
        <f t="shared" si="1491"/>
        <v>0</v>
      </c>
      <c r="R968" s="18">
        <f t="shared" si="1442"/>
        <v>68776.107000000004</v>
      </c>
      <c r="S968" s="18">
        <f t="shared" si="1443"/>
        <v>0</v>
      </c>
      <c r="T968" s="18">
        <f t="shared" si="1444"/>
        <v>0</v>
      </c>
      <c r="U968" s="18">
        <f t="shared" ref="U968:AE968" si="1492">U969</f>
        <v>0</v>
      </c>
      <c r="V968" s="18">
        <f t="shared" si="1445"/>
        <v>68776.107000000004</v>
      </c>
      <c r="W968" s="18">
        <f t="shared" si="1446"/>
        <v>0</v>
      </c>
      <c r="X968" s="18">
        <f t="shared" si="1447"/>
        <v>0</v>
      </c>
      <c r="Y968" s="18">
        <f t="shared" si="1492"/>
        <v>-5553.5770000000002</v>
      </c>
      <c r="Z968" s="18">
        <f t="shared" si="1492"/>
        <v>0</v>
      </c>
      <c r="AA968" s="18">
        <f t="shared" si="1492"/>
        <v>0</v>
      </c>
      <c r="AB968" s="18">
        <f t="shared" si="1438"/>
        <v>63222.530000000006</v>
      </c>
      <c r="AC968" s="18">
        <f t="shared" si="1439"/>
        <v>0</v>
      </c>
      <c r="AD968" s="18">
        <f t="shared" si="1440"/>
        <v>0</v>
      </c>
      <c r="AE968" s="18">
        <f t="shared" si="1492"/>
        <v>0</v>
      </c>
      <c r="AF968" s="31"/>
      <c r="AG968" s="22"/>
      <c r="AH968" s="2"/>
    </row>
    <row r="969" spans="1:34" ht="47.25" x14ac:dyDescent="0.25">
      <c r="A969" s="36" t="s">
        <v>822</v>
      </c>
      <c r="B969" s="32">
        <v>400</v>
      </c>
      <c r="C969" s="36"/>
      <c r="D969" s="36"/>
      <c r="E969" s="14" t="s">
        <v>580</v>
      </c>
      <c r="F969" s="18">
        <f t="shared" ref="F969:K969" si="1493">F970+F972</f>
        <v>63918.1</v>
      </c>
      <c r="G969" s="18">
        <f t="shared" si="1493"/>
        <v>0</v>
      </c>
      <c r="H969" s="18">
        <f t="shared" si="1493"/>
        <v>0</v>
      </c>
      <c r="I969" s="18">
        <f t="shared" si="1493"/>
        <v>0</v>
      </c>
      <c r="J969" s="18">
        <f t="shared" si="1493"/>
        <v>0</v>
      </c>
      <c r="K969" s="18">
        <f t="shared" si="1493"/>
        <v>0</v>
      </c>
      <c r="L969" s="18">
        <f t="shared" si="1478"/>
        <v>63918.1</v>
      </c>
      <c r="M969" s="18">
        <f t="shared" si="1479"/>
        <v>0</v>
      </c>
      <c r="N969" s="18">
        <f t="shared" si="1480"/>
        <v>0</v>
      </c>
      <c r="O969" s="18">
        <f t="shared" ref="O969:Q969" si="1494">O970+O972</f>
        <v>4858.0069999999996</v>
      </c>
      <c r="P969" s="18">
        <f t="shared" si="1494"/>
        <v>0</v>
      </c>
      <c r="Q969" s="18">
        <f t="shared" si="1494"/>
        <v>0</v>
      </c>
      <c r="R969" s="18">
        <f t="shared" si="1442"/>
        <v>68776.107000000004</v>
      </c>
      <c r="S969" s="18">
        <f t="shared" si="1443"/>
        <v>0</v>
      </c>
      <c r="T969" s="18">
        <f t="shared" si="1444"/>
        <v>0</v>
      </c>
      <c r="U969" s="18">
        <f t="shared" ref="U969:AE969" si="1495">U970+U972</f>
        <v>0</v>
      </c>
      <c r="V969" s="18">
        <f t="shared" si="1445"/>
        <v>68776.107000000004</v>
      </c>
      <c r="W969" s="18">
        <f t="shared" si="1446"/>
        <v>0</v>
      </c>
      <c r="X969" s="18">
        <f t="shared" si="1447"/>
        <v>0</v>
      </c>
      <c r="Y969" s="18">
        <f t="shared" ref="Y969:AA969" si="1496">Y970+Y972</f>
        <v>-5553.5770000000002</v>
      </c>
      <c r="Z969" s="18">
        <f t="shared" si="1496"/>
        <v>0</v>
      </c>
      <c r="AA969" s="18">
        <f t="shared" si="1496"/>
        <v>0</v>
      </c>
      <c r="AB969" s="18">
        <f t="shared" si="1438"/>
        <v>63222.530000000006</v>
      </c>
      <c r="AC969" s="18">
        <f t="shared" si="1439"/>
        <v>0</v>
      </c>
      <c r="AD969" s="18">
        <f t="shared" si="1440"/>
        <v>0</v>
      </c>
      <c r="AE969" s="18">
        <f t="shared" si="1495"/>
        <v>0</v>
      </c>
      <c r="AF969" s="31"/>
      <c r="AG969" s="22"/>
      <c r="AH969" s="2"/>
    </row>
    <row r="970" spans="1:34" x14ac:dyDescent="0.25">
      <c r="A970" s="36" t="s">
        <v>822</v>
      </c>
      <c r="B970" s="32">
        <v>410</v>
      </c>
      <c r="C970" s="36"/>
      <c r="D970" s="36"/>
      <c r="E970" s="14" t="s">
        <v>593</v>
      </c>
      <c r="F970" s="18">
        <f t="shared" ref="F970:K970" si="1497">F971</f>
        <v>43110.2</v>
      </c>
      <c r="G970" s="18">
        <f t="shared" si="1497"/>
        <v>0</v>
      </c>
      <c r="H970" s="18">
        <f t="shared" si="1497"/>
        <v>0</v>
      </c>
      <c r="I970" s="18">
        <f t="shared" si="1497"/>
        <v>0</v>
      </c>
      <c r="J970" s="18">
        <f t="shared" si="1497"/>
        <v>0</v>
      </c>
      <c r="K970" s="18">
        <f t="shared" si="1497"/>
        <v>0</v>
      </c>
      <c r="L970" s="18">
        <f t="shared" si="1478"/>
        <v>43110.2</v>
      </c>
      <c r="M970" s="18">
        <f t="shared" si="1479"/>
        <v>0</v>
      </c>
      <c r="N970" s="18">
        <f t="shared" si="1480"/>
        <v>0</v>
      </c>
      <c r="O970" s="18">
        <f t="shared" ref="O970:Q970" si="1498">O971</f>
        <v>4858.0069999999996</v>
      </c>
      <c r="P970" s="18">
        <f t="shared" si="1498"/>
        <v>0</v>
      </c>
      <c r="Q970" s="18">
        <f t="shared" si="1498"/>
        <v>0</v>
      </c>
      <c r="R970" s="18">
        <f t="shared" si="1442"/>
        <v>47968.206999999995</v>
      </c>
      <c r="S970" s="18">
        <f t="shared" si="1443"/>
        <v>0</v>
      </c>
      <c r="T970" s="18">
        <f t="shared" si="1444"/>
        <v>0</v>
      </c>
      <c r="U970" s="18">
        <f t="shared" ref="U970:AE970" si="1499">U971</f>
        <v>0</v>
      </c>
      <c r="V970" s="18">
        <f t="shared" si="1445"/>
        <v>47968.206999999995</v>
      </c>
      <c r="W970" s="18">
        <f t="shared" si="1446"/>
        <v>0</v>
      </c>
      <c r="X970" s="18">
        <f t="shared" si="1447"/>
        <v>0</v>
      </c>
      <c r="Y970" s="18">
        <f t="shared" si="1499"/>
        <v>-5553.5770000000002</v>
      </c>
      <c r="Z970" s="18">
        <f t="shared" si="1499"/>
        <v>0</v>
      </c>
      <c r="AA970" s="18">
        <f t="shared" si="1499"/>
        <v>0</v>
      </c>
      <c r="AB970" s="18">
        <f t="shared" si="1438"/>
        <v>42414.63</v>
      </c>
      <c r="AC970" s="18">
        <f t="shared" si="1439"/>
        <v>0</v>
      </c>
      <c r="AD970" s="18">
        <f t="shared" si="1440"/>
        <v>0</v>
      </c>
      <c r="AE970" s="18">
        <f t="shared" si="1499"/>
        <v>0</v>
      </c>
      <c r="AF970" s="31"/>
      <c r="AG970" s="22"/>
      <c r="AH970" s="2"/>
    </row>
    <row r="971" spans="1:34" x14ac:dyDescent="0.25">
      <c r="A971" s="36" t="s">
        <v>822</v>
      </c>
      <c r="B971" s="32">
        <v>410</v>
      </c>
      <c r="C971" s="36" t="s">
        <v>28</v>
      </c>
      <c r="D971" s="36" t="s">
        <v>112</v>
      </c>
      <c r="E971" s="14" t="s">
        <v>558</v>
      </c>
      <c r="F971" s="18">
        <v>43110.2</v>
      </c>
      <c r="G971" s="18">
        <v>0</v>
      </c>
      <c r="H971" s="18">
        <v>0</v>
      </c>
      <c r="I971" s="18"/>
      <c r="J971" s="18"/>
      <c r="K971" s="18"/>
      <c r="L971" s="18">
        <f t="shared" si="1478"/>
        <v>43110.2</v>
      </c>
      <c r="M971" s="18">
        <f t="shared" si="1479"/>
        <v>0</v>
      </c>
      <c r="N971" s="18">
        <f t="shared" si="1480"/>
        <v>0</v>
      </c>
      <c r="O971" s="18">
        <v>4858.0069999999996</v>
      </c>
      <c r="P971" s="18"/>
      <c r="Q971" s="18"/>
      <c r="R971" s="18">
        <f t="shared" si="1442"/>
        <v>47968.206999999995</v>
      </c>
      <c r="S971" s="18">
        <f t="shared" si="1443"/>
        <v>0</v>
      </c>
      <c r="T971" s="18">
        <f t="shared" si="1444"/>
        <v>0</v>
      </c>
      <c r="U971" s="18"/>
      <c r="V971" s="18">
        <f t="shared" si="1445"/>
        <v>47968.206999999995</v>
      </c>
      <c r="W971" s="18">
        <f t="shared" si="1446"/>
        <v>0</v>
      </c>
      <c r="X971" s="18">
        <f t="shared" si="1447"/>
        <v>0</v>
      </c>
      <c r="Y971" s="18">
        <v>-5553.5770000000002</v>
      </c>
      <c r="Z971" s="18"/>
      <c r="AA971" s="18"/>
      <c r="AB971" s="18">
        <f t="shared" si="1438"/>
        <v>42414.63</v>
      </c>
      <c r="AC971" s="18">
        <f t="shared" si="1439"/>
        <v>0</v>
      </c>
      <c r="AD971" s="18">
        <f t="shared" si="1440"/>
        <v>0</v>
      </c>
      <c r="AE971" s="18"/>
      <c r="AF971" s="31"/>
      <c r="AG971" s="22"/>
      <c r="AH971" s="2"/>
    </row>
    <row r="972" spans="1:34" ht="141.75" x14ac:dyDescent="0.25">
      <c r="A972" s="36" t="s">
        <v>822</v>
      </c>
      <c r="B972" s="32">
        <v>460</v>
      </c>
      <c r="C972" s="36"/>
      <c r="D972" s="36"/>
      <c r="E972" s="14" t="s">
        <v>594</v>
      </c>
      <c r="F972" s="18">
        <f t="shared" ref="F972:K972" si="1500">F973</f>
        <v>20807.900000000001</v>
      </c>
      <c r="G972" s="18">
        <f t="shared" si="1500"/>
        <v>0</v>
      </c>
      <c r="H972" s="18">
        <f t="shared" si="1500"/>
        <v>0</v>
      </c>
      <c r="I972" s="18">
        <f t="shared" si="1500"/>
        <v>0</v>
      </c>
      <c r="J972" s="18">
        <f t="shared" si="1500"/>
        <v>0</v>
      </c>
      <c r="K972" s="18">
        <f t="shared" si="1500"/>
        <v>0</v>
      </c>
      <c r="L972" s="18">
        <f t="shared" si="1478"/>
        <v>20807.900000000001</v>
      </c>
      <c r="M972" s="18">
        <f t="shared" si="1479"/>
        <v>0</v>
      </c>
      <c r="N972" s="18">
        <f t="shared" si="1480"/>
        <v>0</v>
      </c>
      <c r="O972" s="18">
        <f t="shared" ref="O972:Q972" si="1501">O973</f>
        <v>0</v>
      </c>
      <c r="P972" s="18">
        <f t="shared" si="1501"/>
        <v>0</v>
      </c>
      <c r="Q972" s="18">
        <f t="shared" si="1501"/>
        <v>0</v>
      </c>
      <c r="R972" s="18">
        <f t="shared" si="1442"/>
        <v>20807.900000000001</v>
      </c>
      <c r="S972" s="18">
        <f t="shared" si="1443"/>
        <v>0</v>
      </c>
      <c r="T972" s="18">
        <f t="shared" si="1444"/>
        <v>0</v>
      </c>
      <c r="U972" s="18">
        <f t="shared" ref="U972:AE972" si="1502">U973</f>
        <v>0</v>
      </c>
      <c r="V972" s="18">
        <f t="shared" si="1445"/>
        <v>20807.900000000001</v>
      </c>
      <c r="W972" s="18">
        <f t="shared" si="1446"/>
        <v>0</v>
      </c>
      <c r="X972" s="18">
        <f t="shared" si="1447"/>
        <v>0</v>
      </c>
      <c r="Y972" s="18">
        <f t="shared" si="1502"/>
        <v>0</v>
      </c>
      <c r="Z972" s="18">
        <f t="shared" si="1502"/>
        <v>0</v>
      </c>
      <c r="AA972" s="18">
        <f t="shared" si="1502"/>
        <v>0</v>
      </c>
      <c r="AB972" s="18">
        <f t="shared" si="1438"/>
        <v>20807.900000000001</v>
      </c>
      <c r="AC972" s="18">
        <f t="shared" si="1439"/>
        <v>0</v>
      </c>
      <c r="AD972" s="18">
        <f t="shared" si="1440"/>
        <v>0</v>
      </c>
      <c r="AE972" s="18">
        <f t="shared" si="1502"/>
        <v>0</v>
      </c>
      <c r="AF972" s="31"/>
      <c r="AG972" s="22"/>
      <c r="AH972" s="2"/>
    </row>
    <row r="973" spans="1:34" x14ac:dyDescent="0.25">
      <c r="A973" s="36" t="s">
        <v>822</v>
      </c>
      <c r="B973" s="32">
        <v>460</v>
      </c>
      <c r="C973" s="36" t="s">
        <v>28</v>
      </c>
      <c r="D973" s="36" t="s">
        <v>112</v>
      </c>
      <c r="E973" s="14" t="s">
        <v>558</v>
      </c>
      <c r="F973" s="18">
        <v>20807.900000000001</v>
      </c>
      <c r="G973" s="18">
        <v>0</v>
      </c>
      <c r="H973" s="18">
        <v>0</v>
      </c>
      <c r="I973" s="18"/>
      <c r="J973" s="18"/>
      <c r="K973" s="18"/>
      <c r="L973" s="18">
        <f t="shared" si="1478"/>
        <v>20807.900000000001</v>
      </c>
      <c r="M973" s="18">
        <f t="shared" si="1479"/>
        <v>0</v>
      </c>
      <c r="N973" s="18">
        <f t="shared" si="1480"/>
        <v>0</v>
      </c>
      <c r="O973" s="18"/>
      <c r="P973" s="18"/>
      <c r="Q973" s="18"/>
      <c r="R973" s="18">
        <f t="shared" si="1442"/>
        <v>20807.900000000001</v>
      </c>
      <c r="S973" s="18">
        <f t="shared" si="1443"/>
        <v>0</v>
      </c>
      <c r="T973" s="18">
        <f t="shared" si="1444"/>
        <v>0</v>
      </c>
      <c r="U973" s="18"/>
      <c r="V973" s="18">
        <f t="shared" si="1445"/>
        <v>20807.900000000001</v>
      </c>
      <c r="W973" s="18">
        <f t="shared" si="1446"/>
        <v>0</v>
      </c>
      <c r="X973" s="18">
        <f t="shared" si="1447"/>
        <v>0</v>
      </c>
      <c r="Y973" s="18"/>
      <c r="Z973" s="18"/>
      <c r="AA973" s="18"/>
      <c r="AB973" s="18">
        <f t="shared" si="1438"/>
        <v>20807.900000000001</v>
      </c>
      <c r="AC973" s="18">
        <f t="shared" si="1439"/>
        <v>0</v>
      </c>
      <c r="AD973" s="18">
        <f t="shared" si="1440"/>
        <v>0</v>
      </c>
      <c r="AE973" s="18"/>
      <c r="AF973" s="31"/>
      <c r="AG973" s="22"/>
      <c r="AH973" s="2"/>
    </row>
    <row r="974" spans="1:34" ht="157.5" x14ac:dyDescent="0.25">
      <c r="A974" s="36" t="s">
        <v>823</v>
      </c>
      <c r="B974" s="32"/>
      <c r="C974" s="36"/>
      <c r="D974" s="36"/>
      <c r="E974" s="14" t="s">
        <v>826</v>
      </c>
      <c r="F974" s="18">
        <f t="shared" ref="F974:K976" si="1503">F975</f>
        <v>103095.29999999999</v>
      </c>
      <c r="G974" s="18">
        <f t="shared" si="1503"/>
        <v>112002.7</v>
      </c>
      <c r="H974" s="18">
        <f t="shared" si="1503"/>
        <v>0</v>
      </c>
      <c r="I974" s="18">
        <f t="shared" si="1503"/>
        <v>0</v>
      </c>
      <c r="J974" s="18">
        <f t="shared" si="1503"/>
        <v>0</v>
      </c>
      <c r="K974" s="18">
        <f t="shared" si="1503"/>
        <v>0</v>
      </c>
      <c r="L974" s="18">
        <f t="shared" si="1478"/>
        <v>103095.29999999999</v>
      </c>
      <c r="M974" s="18">
        <f t="shared" si="1479"/>
        <v>112002.7</v>
      </c>
      <c r="N974" s="18">
        <f t="shared" si="1480"/>
        <v>0</v>
      </c>
      <c r="O974" s="18">
        <f t="shared" ref="O974:Q976" si="1504">O975</f>
        <v>8742.0679999999993</v>
      </c>
      <c r="P974" s="18">
        <f t="shared" si="1504"/>
        <v>0</v>
      </c>
      <c r="Q974" s="18">
        <f t="shared" si="1504"/>
        <v>0</v>
      </c>
      <c r="R974" s="18">
        <f t="shared" si="1442"/>
        <v>111837.36799999999</v>
      </c>
      <c r="S974" s="18">
        <f t="shared" si="1443"/>
        <v>112002.7</v>
      </c>
      <c r="T974" s="18">
        <f t="shared" si="1444"/>
        <v>0</v>
      </c>
      <c r="U974" s="18">
        <f t="shared" ref="U974:AE976" si="1505">U975</f>
        <v>0</v>
      </c>
      <c r="V974" s="18">
        <f t="shared" si="1445"/>
        <v>111837.36799999999</v>
      </c>
      <c r="W974" s="18">
        <f t="shared" si="1446"/>
        <v>112002.7</v>
      </c>
      <c r="X974" s="18">
        <f t="shared" si="1447"/>
        <v>0</v>
      </c>
      <c r="Y974" s="18">
        <f t="shared" si="1505"/>
        <v>-94190.144</v>
      </c>
      <c r="Z974" s="18">
        <f t="shared" si="1505"/>
        <v>-96644</v>
      </c>
      <c r="AA974" s="18">
        <f t="shared" si="1505"/>
        <v>0</v>
      </c>
      <c r="AB974" s="18">
        <f t="shared" si="1438"/>
        <v>17647.223999999987</v>
      </c>
      <c r="AC974" s="18">
        <f t="shared" si="1439"/>
        <v>15358.699999999997</v>
      </c>
      <c r="AD974" s="18">
        <f t="shared" si="1440"/>
        <v>0</v>
      </c>
      <c r="AE974" s="18">
        <f t="shared" si="1505"/>
        <v>0</v>
      </c>
      <c r="AF974" s="31"/>
      <c r="AG974" s="22"/>
      <c r="AH974" s="2"/>
    </row>
    <row r="975" spans="1:34" ht="47.25" x14ac:dyDescent="0.25">
      <c r="A975" s="36" t="s">
        <v>823</v>
      </c>
      <c r="B975" s="32">
        <v>400</v>
      </c>
      <c r="C975" s="36"/>
      <c r="D975" s="36"/>
      <c r="E975" s="14" t="s">
        <v>580</v>
      </c>
      <c r="F975" s="18">
        <f t="shared" si="1503"/>
        <v>103095.29999999999</v>
      </c>
      <c r="G975" s="18">
        <f t="shared" si="1503"/>
        <v>112002.7</v>
      </c>
      <c r="H975" s="18">
        <f t="shared" si="1503"/>
        <v>0</v>
      </c>
      <c r="I975" s="18">
        <f t="shared" si="1503"/>
        <v>0</v>
      </c>
      <c r="J975" s="18">
        <f t="shared" si="1503"/>
        <v>0</v>
      </c>
      <c r="K975" s="18">
        <f t="shared" si="1503"/>
        <v>0</v>
      </c>
      <c r="L975" s="18">
        <f t="shared" si="1478"/>
        <v>103095.29999999999</v>
      </c>
      <c r="M975" s="18">
        <f t="shared" si="1479"/>
        <v>112002.7</v>
      </c>
      <c r="N975" s="18">
        <f t="shared" si="1480"/>
        <v>0</v>
      </c>
      <c r="O975" s="18">
        <f t="shared" si="1504"/>
        <v>8742.0679999999993</v>
      </c>
      <c r="P975" s="18">
        <f t="shared" si="1504"/>
        <v>0</v>
      </c>
      <c r="Q975" s="18">
        <f t="shared" si="1504"/>
        <v>0</v>
      </c>
      <c r="R975" s="18">
        <f t="shared" si="1442"/>
        <v>111837.36799999999</v>
      </c>
      <c r="S975" s="18">
        <f t="shared" si="1443"/>
        <v>112002.7</v>
      </c>
      <c r="T975" s="18">
        <f t="shared" si="1444"/>
        <v>0</v>
      </c>
      <c r="U975" s="18">
        <f t="shared" si="1505"/>
        <v>0</v>
      </c>
      <c r="V975" s="18">
        <f t="shared" si="1445"/>
        <v>111837.36799999999</v>
      </c>
      <c r="W975" s="18">
        <f t="shared" si="1446"/>
        <v>112002.7</v>
      </c>
      <c r="X975" s="18">
        <f t="shared" si="1447"/>
        <v>0</v>
      </c>
      <c r="Y975" s="18">
        <f t="shared" si="1505"/>
        <v>-94190.144</v>
      </c>
      <c r="Z975" s="18">
        <f t="shared" si="1505"/>
        <v>-96644</v>
      </c>
      <c r="AA975" s="18">
        <f t="shared" si="1505"/>
        <v>0</v>
      </c>
      <c r="AB975" s="18">
        <f t="shared" si="1438"/>
        <v>17647.223999999987</v>
      </c>
      <c r="AC975" s="18">
        <f t="shared" si="1439"/>
        <v>15358.699999999997</v>
      </c>
      <c r="AD975" s="18">
        <f t="shared" si="1440"/>
        <v>0</v>
      </c>
      <c r="AE975" s="18">
        <f t="shared" si="1505"/>
        <v>0</v>
      </c>
      <c r="AF975" s="31"/>
      <c r="AG975" s="22"/>
      <c r="AH975" s="2"/>
    </row>
    <row r="976" spans="1:34" x14ac:dyDescent="0.25">
      <c r="A976" s="36" t="s">
        <v>823</v>
      </c>
      <c r="B976" s="32">
        <v>410</v>
      </c>
      <c r="C976" s="36"/>
      <c r="D976" s="36"/>
      <c r="E976" s="14" t="s">
        <v>593</v>
      </c>
      <c r="F976" s="18">
        <f t="shared" si="1503"/>
        <v>103095.29999999999</v>
      </c>
      <c r="G976" s="18">
        <f t="shared" si="1503"/>
        <v>112002.7</v>
      </c>
      <c r="H976" s="18">
        <f t="shared" si="1503"/>
        <v>0</v>
      </c>
      <c r="I976" s="18">
        <f t="shared" si="1503"/>
        <v>0</v>
      </c>
      <c r="J976" s="18">
        <f t="shared" si="1503"/>
        <v>0</v>
      </c>
      <c r="K976" s="18">
        <f t="shared" si="1503"/>
        <v>0</v>
      </c>
      <c r="L976" s="18">
        <f t="shared" si="1478"/>
        <v>103095.29999999999</v>
      </c>
      <c r="M976" s="18">
        <f t="shared" si="1479"/>
        <v>112002.7</v>
      </c>
      <c r="N976" s="18">
        <f t="shared" si="1480"/>
        <v>0</v>
      </c>
      <c r="O976" s="18">
        <f t="shared" si="1504"/>
        <v>8742.0679999999993</v>
      </c>
      <c r="P976" s="18">
        <f t="shared" si="1504"/>
        <v>0</v>
      </c>
      <c r="Q976" s="18">
        <f t="shared" si="1504"/>
        <v>0</v>
      </c>
      <c r="R976" s="18">
        <f t="shared" si="1442"/>
        <v>111837.36799999999</v>
      </c>
      <c r="S976" s="18">
        <f t="shared" si="1443"/>
        <v>112002.7</v>
      </c>
      <c r="T976" s="18">
        <f t="shared" si="1444"/>
        <v>0</v>
      </c>
      <c r="U976" s="18">
        <f t="shared" si="1505"/>
        <v>0</v>
      </c>
      <c r="V976" s="18">
        <f t="shared" si="1445"/>
        <v>111837.36799999999</v>
      </c>
      <c r="W976" s="18">
        <f t="shared" si="1446"/>
        <v>112002.7</v>
      </c>
      <c r="X976" s="18">
        <f t="shared" si="1447"/>
        <v>0</v>
      </c>
      <c r="Y976" s="18">
        <f t="shared" si="1505"/>
        <v>-94190.144</v>
      </c>
      <c r="Z976" s="18">
        <f t="shared" si="1505"/>
        <v>-96644</v>
      </c>
      <c r="AA976" s="18">
        <f t="shared" si="1505"/>
        <v>0</v>
      </c>
      <c r="AB976" s="18">
        <f t="shared" ref="AB976:AB1039" si="1506">V976+Y976</f>
        <v>17647.223999999987</v>
      </c>
      <c r="AC976" s="18">
        <f t="shared" ref="AC976:AC1039" si="1507">W976+Z976</f>
        <v>15358.699999999997</v>
      </c>
      <c r="AD976" s="18">
        <f t="shared" ref="AD976:AD1039" si="1508">X976+AA976</f>
        <v>0</v>
      </c>
      <c r="AE976" s="18">
        <f t="shared" si="1505"/>
        <v>0</v>
      </c>
      <c r="AF976" s="31"/>
      <c r="AG976" s="22"/>
      <c r="AH976" s="2"/>
    </row>
    <row r="977" spans="1:34" x14ac:dyDescent="0.25">
      <c r="A977" s="36" t="s">
        <v>823</v>
      </c>
      <c r="B977" s="32">
        <v>410</v>
      </c>
      <c r="C977" s="36" t="s">
        <v>28</v>
      </c>
      <c r="D977" s="36" t="s">
        <v>112</v>
      </c>
      <c r="E977" s="14" t="s">
        <v>558</v>
      </c>
      <c r="F977" s="18">
        <f>103095.4-0.1</f>
        <v>103095.29999999999</v>
      </c>
      <c r="G977" s="18">
        <v>112002.7</v>
      </c>
      <c r="H977" s="18">
        <v>0</v>
      </c>
      <c r="I977" s="18"/>
      <c r="J977" s="18"/>
      <c r="K977" s="18"/>
      <c r="L977" s="18">
        <f t="shared" si="1478"/>
        <v>103095.29999999999</v>
      </c>
      <c r="M977" s="18">
        <f t="shared" si="1479"/>
        <v>112002.7</v>
      </c>
      <c r="N977" s="18">
        <f t="shared" si="1480"/>
        <v>0</v>
      </c>
      <c r="O977" s="18">
        <v>8742.0679999999993</v>
      </c>
      <c r="P977" s="18"/>
      <c r="Q977" s="18"/>
      <c r="R977" s="18">
        <f t="shared" si="1442"/>
        <v>111837.36799999999</v>
      </c>
      <c r="S977" s="18">
        <f t="shared" si="1443"/>
        <v>112002.7</v>
      </c>
      <c r="T977" s="18">
        <f t="shared" si="1444"/>
        <v>0</v>
      </c>
      <c r="U977" s="18"/>
      <c r="V977" s="18">
        <f t="shared" si="1445"/>
        <v>111837.36799999999</v>
      </c>
      <c r="W977" s="18">
        <f t="shared" si="1446"/>
        <v>112002.7</v>
      </c>
      <c r="X977" s="18">
        <f t="shared" si="1447"/>
        <v>0</v>
      </c>
      <c r="Y977" s="18">
        <f>-94190.144</f>
        <v>-94190.144</v>
      </c>
      <c r="Z977" s="18">
        <f>-96644</f>
        <v>-96644</v>
      </c>
      <c r="AA977" s="18"/>
      <c r="AB977" s="18">
        <f t="shared" si="1506"/>
        <v>17647.223999999987</v>
      </c>
      <c r="AC977" s="18">
        <f t="shared" si="1507"/>
        <v>15358.699999999997</v>
      </c>
      <c r="AD977" s="18">
        <f t="shared" si="1508"/>
        <v>0</v>
      </c>
      <c r="AE977" s="18"/>
      <c r="AF977" s="31"/>
      <c r="AG977" s="22"/>
      <c r="AH977" s="2"/>
    </row>
    <row r="978" spans="1:34" ht="141.75" x14ac:dyDescent="0.25">
      <c r="A978" s="36" t="s">
        <v>852</v>
      </c>
      <c r="B978" s="32"/>
      <c r="C978" s="36"/>
      <c r="D978" s="36"/>
      <c r="E978" s="14" t="s">
        <v>1121</v>
      </c>
      <c r="F978" s="18">
        <f t="shared" ref="F978:K980" si="1509">F979</f>
        <v>17057.400000000001</v>
      </c>
      <c r="G978" s="18">
        <f t="shared" si="1509"/>
        <v>150010.20000000001</v>
      </c>
      <c r="H978" s="18">
        <f t="shared" si="1509"/>
        <v>0</v>
      </c>
      <c r="I978" s="18">
        <f t="shared" si="1509"/>
        <v>0</v>
      </c>
      <c r="J978" s="18">
        <f t="shared" si="1509"/>
        <v>0</v>
      </c>
      <c r="K978" s="18">
        <f t="shared" si="1509"/>
        <v>0</v>
      </c>
      <c r="L978" s="18">
        <f t="shared" si="1478"/>
        <v>17057.400000000001</v>
      </c>
      <c r="M978" s="18">
        <f t="shared" si="1479"/>
        <v>150010.20000000001</v>
      </c>
      <c r="N978" s="18">
        <f t="shared" si="1480"/>
        <v>0</v>
      </c>
      <c r="O978" s="18">
        <f t="shared" ref="O978:Q980" si="1510">O979</f>
        <v>0</v>
      </c>
      <c r="P978" s="18">
        <f t="shared" si="1510"/>
        <v>0</v>
      </c>
      <c r="Q978" s="18">
        <f t="shared" si="1510"/>
        <v>0</v>
      </c>
      <c r="R978" s="18">
        <f t="shared" si="1442"/>
        <v>17057.400000000001</v>
      </c>
      <c r="S978" s="18">
        <f t="shared" si="1443"/>
        <v>150010.20000000001</v>
      </c>
      <c r="T978" s="18">
        <f t="shared" si="1444"/>
        <v>0</v>
      </c>
      <c r="U978" s="18">
        <f t="shared" ref="U978:AE980" si="1511">U979</f>
        <v>0</v>
      </c>
      <c r="V978" s="18">
        <f t="shared" si="1445"/>
        <v>17057.400000000001</v>
      </c>
      <c r="W978" s="18">
        <f t="shared" si="1446"/>
        <v>150010.20000000001</v>
      </c>
      <c r="X978" s="18">
        <f t="shared" si="1447"/>
        <v>0</v>
      </c>
      <c r="Y978" s="18">
        <f t="shared" si="1511"/>
        <v>112914.8</v>
      </c>
      <c r="Z978" s="18">
        <f t="shared" si="1511"/>
        <v>-149941</v>
      </c>
      <c r="AA978" s="18">
        <f t="shared" si="1511"/>
        <v>0</v>
      </c>
      <c r="AB978" s="18">
        <f t="shared" si="1506"/>
        <v>129972.20000000001</v>
      </c>
      <c r="AC978" s="18">
        <f t="shared" si="1507"/>
        <v>69.200000000011642</v>
      </c>
      <c r="AD978" s="18">
        <f t="shared" si="1508"/>
        <v>0</v>
      </c>
      <c r="AE978" s="18">
        <f t="shared" si="1511"/>
        <v>0</v>
      </c>
      <c r="AF978" s="31"/>
      <c r="AG978" s="22"/>
      <c r="AH978" s="2"/>
    </row>
    <row r="979" spans="1:34" ht="47.25" x14ac:dyDescent="0.25">
      <c r="A979" s="36" t="s">
        <v>852</v>
      </c>
      <c r="B979" s="32">
        <v>400</v>
      </c>
      <c r="C979" s="36"/>
      <c r="D979" s="36"/>
      <c r="E979" s="14" t="s">
        <v>580</v>
      </c>
      <c r="F979" s="18">
        <f t="shared" si="1509"/>
        <v>17057.400000000001</v>
      </c>
      <c r="G979" s="18">
        <f t="shared" si="1509"/>
        <v>150010.20000000001</v>
      </c>
      <c r="H979" s="18">
        <f t="shared" si="1509"/>
        <v>0</v>
      </c>
      <c r="I979" s="18">
        <f t="shared" si="1509"/>
        <v>0</v>
      </c>
      <c r="J979" s="18">
        <f t="shared" si="1509"/>
        <v>0</v>
      </c>
      <c r="K979" s="18">
        <f t="shared" si="1509"/>
        <v>0</v>
      </c>
      <c r="L979" s="18">
        <f t="shared" si="1478"/>
        <v>17057.400000000001</v>
      </c>
      <c r="M979" s="18">
        <f t="shared" si="1479"/>
        <v>150010.20000000001</v>
      </c>
      <c r="N979" s="18">
        <f t="shared" si="1480"/>
        <v>0</v>
      </c>
      <c r="O979" s="18">
        <f t="shared" si="1510"/>
        <v>0</v>
      </c>
      <c r="P979" s="18">
        <f t="shared" si="1510"/>
        <v>0</v>
      </c>
      <c r="Q979" s="18">
        <f t="shared" si="1510"/>
        <v>0</v>
      </c>
      <c r="R979" s="18">
        <f t="shared" si="1442"/>
        <v>17057.400000000001</v>
      </c>
      <c r="S979" s="18">
        <f t="shared" si="1443"/>
        <v>150010.20000000001</v>
      </c>
      <c r="T979" s="18">
        <f t="shared" si="1444"/>
        <v>0</v>
      </c>
      <c r="U979" s="18">
        <f t="shared" si="1511"/>
        <v>0</v>
      </c>
      <c r="V979" s="18">
        <f t="shared" si="1445"/>
        <v>17057.400000000001</v>
      </c>
      <c r="W979" s="18">
        <f t="shared" si="1446"/>
        <v>150010.20000000001</v>
      </c>
      <c r="X979" s="18">
        <f t="shared" si="1447"/>
        <v>0</v>
      </c>
      <c r="Y979" s="18">
        <f t="shared" si="1511"/>
        <v>112914.8</v>
      </c>
      <c r="Z979" s="18">
        <f t="shared" si="1511"/>
        <v>-149941</v>
      </c>
      <c r="AA979" s="18">
        <f t="shared" si="1511"/>
        <v>0</v>
      </c>
      <c r="AB979" s="18">
        <f t="shared" si="1506"/>
        <v>129972.20000000001</v>
      </c>
      <c r="AC979" s="18">
        <f t="shared" si="1507"/>
        <v>69.200000000011642</v>
      </c>
      <c r="AD979" s="18">
        <f t="shared" si="1508"/>
        <v>0</v>
      </c>
      <c r="AE979" s="18">
        <f t="shared" si="1511"/>
        <v>0</v>
      </c>
      <c r="AF979" s="31"/>
      <c r="AG979" s="22"/>
      <c r="AH979" s="2"/>
    </row>
    <row r="980" spans="1:34" x14ac:dyDescent="0.25">
      <c r="A980" s="36" t="s">
        <v>852</v>
      </c>
      <c r="B980" s="32">
        <v>410</v>
      </c>
      <c r="C980" s="36"/>
      <c r="D980" s="36"/>
      <c r="E980" s="14" t="s">
        <v>593</v>
      </c>
      <c r="F980" s="18">
        <f t="shared" si="1509"/>
        <v>17057.400000000001</v>
      </c>
      <c r="G980" s="18">
        <f t="shared" si="1509"/>
        <v>150010.20000000001</v>
      </c>
      <c r="H980" s="18">
        <f t="shared" si="1509"/>
        <v>0</v>
      </c>
      <c r="I980" s="18">
        <f t="shared" si="1509"/>
        <v>0</v>
      </c>
      <c r="J980" s="18">
        <f t="shared" si="1509"/>
        <v>0</v>
      </c>
      <c r="K980" s="18">
        <f t="shared" si="1509"/>
        <v>0</v>
      </c>
      <c r="L980" s="18">
        <f t="shared" si="1478"/>
        <v>17057.400000000001</v>
      </c>
      <c r="M980" s="18">
        <f t="shared" si="1479"/>
        <v>150010.20000000001</v>
      </c>
      <c r="N980" s="18">
        <f t="shared" si="1480"/>
        <v>0</v>
      </c>
      <c r="O980" s="18">
        <f t="shared" si="1510"/>
        <v>0</v>
      </c>
      <c r="P980" s="18">
        <f t="shared" si="1510"/>
        <v>0</v>
      </c>
      <c r="Q980" s="18">
        <f t="shared" si="1510"/>
        <v>0</v>
      </c>
      <c r="R980" s="18">
        <f t="shared" si="1442"/>
        <v>17057.400000000001</v>
      </c>
      <c r="S980" s="18">
        <f t="shared" si="1443"/>
        <v>150010.20000000001</v>
      </c>
      <c r="T980" s="18">
        <f t="shared" si="1444"/>
        <v>0</v>
      </c>
      <c r="U980" s="18">
        <f t="shared" si="1511"/>
        <v>0</v>
      </c>
      <c r="V980" s="18">
        <f t="shared" si="1445"/>
        <v>17057.400000000001</v>
      </c>
      <c r="W980" s="18">
        <f t="shared" si="1446"/>
        <v>150010.20000000001</v>
      </c>
      <c r="X980" s="18">
        <f t="shared" si="1447"/>
        <v>0</v>
      </c>
      <c r="Y980" s="18">
        <f t="shared" si="1511"/>
        <v>112914.8</v>
      </c>
      <c r="Z980" s="18">
        <f t="shared" si="1511"/>
        <v>-149941</v>
      </c>
      <c r="AA980" s="18">
        <f t="shared" si="1511"/>
        <v>0</v>
      </c>
      <c r="AB980" s="18">
        <f t="shared" si="1506"/>
        <v>129972.20000000001</v>
      </c>
      <c r="AC980" s="18">
        <f t="shared" si="1507"/>
        <v>69.200000000011642</v>
      </c>
      <c r="AD980" s="18">
        <f t="shared" si="1508"/>
        <v>0</v>
      </c>
      <c r="AE980" s="18">
        <f t="shared" si="1511"/>
        <v>0</v>
      </c>
      <c r="AF980" s="31"/>
      <c r="AG980" s="22"/>
      <c r="AH980" s="2"/>
    </row>
    <row r="981" spans="1:34" x14ac:dyDescent="0.25">
      <c r="A981" s="36" t="s">
        <v>852</v>
      </c>
      <c r="B981" s="32">
        <v>410</v>
      </c>
      <c r="C981" s="36" t="s">
        <v>28</v>
      </c>
      <c r="D981" s="36" t="s">
        <v>112</v>
      </c>
      <c r="E981" s="14" t="s">
        <v>558</v>
      </c>
      <c r="F981" s="18">
        <v>17057.400000000001</v>
      </c>
      <c r="G981" s="18">
        <v>150010.20000000001</v>
      </c>
      <c r="H981" s="18">
        <v>0</v>
      </c>
      <c r="I981" s="18"/>
      <c r="J981" s="18"/>
      <c r="K981" s="18"/>
      <c r="L981" s="18">
        <f t="shared" si="1478"/>
        <v>17057.400000000001</v>
      </c>
      <c r="M981" s="18">
        <f t="shared" si="1479"/>
        <v>150010.20000000001</v>
      </c>
      <c r="N981" s="18">
        <f t="shared" si="1480"/>
        <v>0</v>
      </c>
      <c r="O981" s="18"/>
      <c r="P981" s="18"/>
      <c r="Q981" s="18"/>
      <c r="R981" s="18">
        <f t="shared" si="1442"/>
        <v>17057.400000000001</v>
      </c>
      <c r="S981" s="18">
        <f t="shared" si="1443"/>
        <v>150010.20000000001</v>
      </c>
      <c r="T981" s="18">
        <f t="shared" si="1444"/>
        <v>0</v>
      </c>
      <c r="U981" s="18"/>
      <c r="V981" s="18">
        <f t="shared" si="1445"/>
        <v>17057.400000000001</v>
      </c>
      <c r="W981" s="18">
        <f t="shared" si="1446"/>
        <v>150010.20000000001</v>
      </c>
      <c r="X981" s="18">
        <f t="shared" si="1447"/>
        <v>0</v>
      </c>
      <c r="Y981" s="18">
        <f>95000+17914.8</f>
        <v>112914.8</v>
      </c>
      <c r="Z981" s="18">
        <f>-95000-54941</f>
        <v>-149941</v>
      </c>
      <c r="AA981" s="18"/>
      <c r="AB981" s="18">
        <f t="shared" si="1506"/>
        <v>129972.20000000001</v>
      </c>
      <c r="AC981" s="18">
        <f t="shared" si="1507"/>
        <v>69.200000000011642</v>
      </c>
      <c r="AD981" s="18">
        <f t="shared" si="1508"/>
        <v>0</v>
      </c>
      <c r="AE981" s="18"/>
      <c r="AF981" s="31"/>
      <c r="AG981" s="22"/>
      <c r="AH981" s="2"/>
    </row>
    <row r="982" spans="1:34" ht="157.5" x14ac:dyDescent="0.25">
      <c r="A982" s="36" t="s">
        <v>965</v>
      </c>
      <c r="B982" s="32"/>
      <c r="C982" s="36"/>
      <c r="D982" s="36"/>
      <c r="E982" s="14" t="s">
        <v>1453</v>
      </c>
      <c r="F982" s="18">
        <f>F983</f>
        <v>11641.3</v>
      </c>
      <c r="G982" s="18">
        <f t="shared" ref="G982:AE984" si="1512">G983</f>
        <v>89388.7</v>
      </c>
      <c r="H982" s="18">
        <f t="shared" si="1512"/>
        <v>0</v>
      </c>
      <c r="I982" s="18">
        <f t="shared" si="1512"/>
        <v>0</v>
      </c>
      <c r="J982" s="18">
        <f t="shared" si="1512"/>
        <v>0</v>
      </c>
      <c r="K982" s="18">
        <f t="shared" si="1512"/>
        <v>0</v>
      </c>
      <c r="L982" s="18">
        <f t="shared" si="1478"/>
        <v>11641.3</v>
      </c>
      <c r="M982" s="18">
        <f t="shared" si="1479"/>
        <v>89388.7</v>
      </c>
      <c r="N982" s="18">
        <f t="shared" si="1480"/>
        <v>0</v>
      </c>
      <c r="O982" s="18">
        <f t="shared" si="1512"/>
        <v>0</v>
      </c>
      <c r="P982" s="18">
        <f t="shared" si="1512"/>
        <v>0</v>
      </c>
      <c r="Q982" s="18">
        <f t="shared" si="1512"/>
        <v>0</v>
      </c>
      <c r="R982" s="18">
        <f t="shared" si="1442"/>
        <v>11641.3</v>
      </c>
      <c r="S982" s="18">
        <f t="shared" si="1443"/>
        <v>89388.7</v>
      </c>
      <c r="T982" s="18">
        <f t="shared" si="1444"/>
        <v>0</v>
      </c>
      <c r="U982" s="18">
        <f t="shared" si="1512"/>
        <v>0</v>
      </c>
      <c r="V982" s="18">
        <f t="shared" si="1445"/>
        <v>11641.3</v>
      </c>
      <c r="W982" s="18">
        <f t="shared" si="1446"/>
        <v>89388.7</v>
      </c>
      <c r="X982" s="18">
        <f t="shared" si="1447"/>
        <v>0</v>
      </c>
      <c r="Y982" s="18">
        <f t="shared" si="1512"/>
        <v>0</v>
      </c>
      <c r="Z982" s="18">
        <f t="shared" si="1512"/>
        <v>0</v>
      </c>
      <c r="AA982" s="18">
        <f t="shared" si="1512"/>
        <v>0</v>
      </c>
      <c r="AB982" s="18">
        <f t="shared" si="1506"/>
        <v>11641.3</v>
      </c>
      <c r="AC982" s="18">
        <f t="shared" si="1507"/>
        <v>89388.7</v>
      </c>
      <c r="AD982" s="18">
        <f t="shared" si="1508"/>
        <v>0</v>
      </c>
      <c r="AE982" s="18">
        <f t="shared" si="1512"/>
        <v>0</v>
      </c>
      <c r="AF982" s="31"/>
      <c r="AG982" s="22"/>
      <c r="AH982" s="2"/>
    </row>
    <row r="983" spans="1:34" ht="47.25" x14ac:dyDescent="0.25">
      <c r="A983" s="36" t="s">
        <v>965</v>
      </c>
      <c r="B983" s="32">
        <v>400</v>
      </c>
      <c r="C983" s="36"/>
      <c r="D983" s="36"/>
      <c r="E983" s="14" t="s">
        <v>580</v>
      </c>
      <c r="F983" s="18">
        <f>F984</f>
        <v>11641.3</v>
      </c>
      <c r="G983" s="18">
        <f t="shared" si="1512"/>
        <v>89388.7</v>
      </c>
      <c r="H983" s="18">
        <f t="shared" si="1512"/>
        <v>0</v>
      </c>
      <c r="I983" s="18">
        <f t="shared" si="1512"/>
        <v>0</v>
      </c>
      <c r="J983" s="18">
        <f t="shared" si="1512"/>
        <v>0</v>
      </c>
      <c r="K983" s="18">
        <f t="shared" si="1512"/>
        <v>0</v>
      </c>
      <c r="L983" s="18">
        <f t="shared" si="1478"/>
        <v>11641.3</v>
      </c>
      <c r="M983" s="18">
        <f t="shared" si="1479"/>
        <v>89388.7</v>
      </c>
      <c r="N983" s="18">
        <f t="shared" si="1480"/>
        <v>0</v>
      </c>
      <c r="O983" s="18">
        <f t="shared" si="1512"/>
        <v>0</v>
      </c>
      <c r="P983" s="18">
        <f t="shared" si="1512"/>
        <v>0</v>
      </c>
      <c r="Q983" s="18">
        <f t="shared" si="1512"/>
        <v>0</v>
      </c>
      <c r="R983" s="18">
        <f t="shared" si="1442"/>
        <v>11641.3</v>
      </c>
      <c r="S983" s="18">
        <f t="shared" si="1443"/>
        <v>89388.7</v>
      </c>
      <c r="T983" s="18">
        <f t="shared" si="1444"/>
        <v>0</v>
      </c>
      <c r="U983" s="18">
        <f t="shared" si="1512"/>
        <v>0</v>
      </c>
      <c r="V983" s="18">
        <f t="shared" si="1445"/>
        <v>11641.3</v>
      </c>
      <c r="W983" s="18">
        <f t="shared" si="1446"/>
        <v>89388.7</v>
      </c>
      <c r="X983" s="18">
        <f t="shared" si="1447"/>
        <v>0</v>
      </c>
      <c r="Y983" s="18">
        <f t="shared" si="1512"/>
        <v>0</v>
      </c>
      <c r="Z983" s="18">
        <f t="shared" si="1512"/>
        <v>0</v>
      </c>
      <c r="AA983" s="18">
        <f t="shared" si="1512"/>
        <v>0</v>
      </c>
      <c r="AB983" s="18">
        <f t="shared" si="1506"/>
        <v>11641.3</v>
      </c>
      <c r="AC983" s="18">
        <f t="shared" si="1507"/>
        <v>89388.7</v>
      </c>
      <c r="AD983" s="18">
        <f t="shared" si="1508"/>
        <v>0</v>
      </c>
      <c r="AE983" s="18">
        <f t="shared" si="1512"/>
        <v>0</v>
      </c>
      <c r="AF983" s="31"/>
      <c r="AG983" s="22"/>
      <c r="AH983" s="2"/>
    </row>
    <row r="984" spans="1:34" x14ac:dyDescent="0.25">
      <c r="A984" s="36" t="s">
        <v>965</v>
      </c>
      <c r="B984" s="32">
        <v>410</v>
      </c>
      <c r="C984" s="36"/>
      <c r="D984" s="36"/>
      <c r="E984" s="14" t="s">
        <v>593</v>
      </c>
      <c r="F984" s="18">
        <f>F985</f>
        <v>11641.3</v>
      </c>
      <c r="G984" s="18">
        <f t="shared" si="1512"/>
        <v>89388.7</v>
      </c>
      <c r="H984" s="18">
        <f t="shared" si="1512"/>
        <v>0</v>
      </c>
      <c r="I984" s="18">
        <f t="shared" si="1512"/>
        <v>0</v>
      </c>
      <c r="J984" s="18">
        <f t="shared" si="1512"/>
        <v>0</v>
      </c>
      <c r="K984" s="18">
        <f t="shared" si="1512"/>
        <v>0</v>
      </c>
      <c r="L984" s="18">
        <f t="shared" si="1478"/>
        <v>11641.3</v>
      </c>
      <c r="M984" s="18">
        <f t="shared" si="1479"/>
        <v>89388.7</v>
      </c>
      <c r="N984" s="18">
        <f t="shared" si="1480"/>
        <v>0</v>
      </c>
      <c r="O984" s="18">
        <f t="shared" si="1512"/>
        <v>0</v>
      </c>
      <c r="P984" s="18">
        <f t="shared" si="1512"/>
        <v>0</v>
      </c>
      <c r="Q984" s="18">
        <f t="shared" si="1512"/>
        <v>0</v>
      </c>
      <c r="R984" s="18">
        <f t="shared" si="1442"/>
        <v>11641.3</v>
      </c>
      <c r="S984" s="18">
        <f t="shared" si="1443"/>
        <v>89388.7</v>
      </c>
      <c r="T984" s="18">
        <f t="shared" si="1444"/>
        <v>0</v>
      </c>
      <c r="U984" s="18">
        <f t="shared" si="1512"/>
        <v>0</v>
      </c>
      <c r="V984" s="18">
        <f t="shared" si="1445"/>
        <v>11641.3</v>
      </c>
      <c r="W984" s="18">
        <f t="shared" si="1446"/>
        <v>89388.7</v>
      </c>
      <c r="X984" s="18">
        <f t="shared" si="1447"/>
        <v>0</v>
      </c>
      <c r="Y984" s="18">
        <f t="shared" si="1512"/>
        <v>0</v>
      </c>
      <c r="Z984" s="18">
        <f t="shared" si="1512"/>
        <v>0</v>
      </c>
      <c r="AA984" s="18">
        <f t="shared" si="1512"/>
        <v>0</v>
      </c>
      <c r="AB984" s="18">
        <f t="shared" si="1506"/>
        <v>11641.3</v>
      </c>
      <c r="AC984" s="18">
        <f t="shared" si="1507"/>
        <v>89388.7</v>
      </c>
      <c r="AD984" s="18">
        <f t="shared" si="1508"/>
        <v>0</v>
      </c>
      <c r="AE984" s="18">
        <f t="shared" si="1512"/>
        <v>0</v>
      </c>
      <c r="AF984" s="31"/>
      <c r="AG984" s="22"/>
      <c r="AH984" s="2"/>
    </row>
    <row r="985" spans="1:34" x14ac:dyDescent="0.25">
      <c r="A985" s="36" t="s">
        <v>965</v>
      </c>
      <c r="B985" s="32">
        <v>410</v>
      </c>
      <c r="C985" s="36" t="s">
        <v>28</v>
      </c>
      <c r="D985" s="36" t="s">
        <v>112</v>
      </c>
      <c r="E985" s="14" t="s">
        <v>558</v>
      </c>
      <c r="F985" s="18">
        <v>11641.3</v>
      </c>
      <c r="G985" s="18">
        <v>89388.7</v>
      </c>
      <c r="H985" s="18">
        <v>0</v>
      </c>
      <c r="I985" s="18"/>
      <c r="J985" s="18"/>
      <c r="K985" s="18"/>
      <c r="L985" s="18">
        <f t="shared" si="1478"/>
        <v>11641.3</v>
      </c>
      <c r="M985" s="18">
        <f t="shared" si="1479"/>
        <v>89388.7</v>
      </c>
      <c r="N985" s="18">
        <f t="shared" si="1480"/>
        <v>0</v>
      </c>
      <c r="O985" s="18"/>
      <c r="P985" s="18"/>
      <c r="Q985" s="18"/>
      <c r="R985" s="18">
        <f t="shared" ref="R985:R1060" si="1513">L985+O985</f>
        <v>11641.3</v>
      </c>
      <c r="S985" s="18">
        <f t="shared" ref="S985:S1060" si="1514">M985+P985</f>
        <v>89388.7</v>
      </c>
      <c r="T985" s="18">
        <f t="shared" ref="T985:T1060" si="1515">N985+Q985</f>
        <v>0</v>
      </c>
      <c r="U985" s="18"/>
      <c r="V985" s="18">
        <f t="shared" ref="V985:V1060" si="1516">R985+U985</f>
        <v>11641.3</v>
      </c>
      <c r="W985" s="18">
        <f t="shared" ref="W985:W1060" si="1517">S985</f>
        <v>89388.7</v>
      </c>
      <c r="X985" s="18">
        <f t="shared" ref="X985:X1060" si="1518">T985</f>
        <v>0</v>
      </c>
      <c r="Y985" s="18"/>
      <c r="Z985" s="18"/>
      <c r="AA985" s="18"/>
      <c r="AB985" s="18">
        <f t="shared" si="1506"/>
        <v>11641.3</v>
      </c>
      <c r="AC985" s="18">
        <f t="shared" si="1507"/>
        <v>89388.7</v>
      </c>
      <c r="AD985" s="18">
        <f t="shared" si="1508"/>
        <v>0</v>
      </c>
      <c r="AE985" s="18"/>
      <c r="AF985" s="31"/>
      <c r="AG985" s="22"/>
      <c r="AH985" s="2"/>
    </row>
    <row r="986" spans="1:34" ht="157.5" x14ac:dyDescent="0.25">
      <c r="A986" s="36" t="s">
        <v>966</v>
      </c>
      <c r="B986" s="32"/>
      <c r="C986" s="36"/>
      <c r="D986" s="36"/>
      <c r="E986" s="14" t="s">
        <v>1271</v>
      </c>
      <c r="F986" s="18">
        <f>F987</f>
        <v>0</v>
      </c>
      <c r="G986" s="18">
        <f t="shared" ref="G986:AE988" si="1519">G987</f>
        <v>2767.6</v>
      </c>
      <c r="H986" s="18">
        <f t="shared" si="1519"/>
        <v>33061</v>
      </c>
      <c r="I986" s="18">
        <f t="shared" si="1519"/>
        <v>0</v>
      </c>
      <c r="J986" s="18">
        <f t="shared" si="1519"/>
        <v>0</v>
      </c>
      <c r="K986" s="18">
        <f t="shared" si="1519"/>
        <v>0</v>
      </c>
      <c r="L986" s="18">
        <f t="shared" si="1478"/>
        <v>0</v>
      </c>
      <c r="M986" s="18">
        <f t="shared" si="1479"/>
        <v>2767.6</v>
      </c>
      <c r="N986" s="18">
        <f t="shared" si="1480"/>
        <v>33061</v>
      </c>
      <c r="O986" s="18">
        <f t="shared" si="1519"/>
        <v>0</v>
      </c>
      <c r="P986" s="18">
        <f t="shared" si="1519"/>
        <v>0</v>
      </c>
      <c r="Q986" s="18">
        <f t="shared" si="1519"/>
        <v>0</v>
      </c>
      <c r="R986" s="18">
        <f t="shared" si="1513"/>
        <v>0</v>
      </c>
      <c r="S986" s="18">
        <f t="shared" si="1514"/>
        <v>2767.6</v>
      </c>
      <c r="T986" s="18">
        <f t="shared" si="1515"/>
        <v>33061</v>
      </c>
      <c r="U986" s="18">
        <f t="shared" si="1519"/>
        <v>0</v>
      </c>
      <c r="V986" s="18">
        <f t="shared" si="1516"/>
        <v>0</v>
      </c>
      <c r="W986" s="18">
        <f t="shared" si="1517"/>
        <v>2767.6</v>
      </c>
      <c r="X986" s="18">
        <f t="shared" si="1518"/>
        <v>33061</v>
      </c>
      <c r="Y986" s="18">
        <f t="shared" si="1519"/>
        <v>0</v>
      </c>
      <c r="Z986" s="18">
        <f t="shared" si="1519"/>
        <v>0</v>
      </c>
      <c r="AA986" s="18">
        <f t="shared" si="1519"/>
        <v>0</v>
      </c>
      <c r="AB986" s="18">
        <f t="shared" si="1506"/>
        <v>0</v>
      </c>
      <c r="AC986" s="18">
        <f t="shared" si="1507"/>
        <v>2767.6</v>
      </c>
      <c r="AD986" s="18">
        <f t="shared" si="1508"/>
        <v>33061</v>
      </c>
      <c r="AE986" s="18">
        <f t="shared" si="1519"/>
        <v>0</v>
      </c>
      <c r="AF986" s="31"/>
      <c r="AG986" s="22"/>
      <c r="AH986" s="2"/>
    </row>
    <row r="987" spans="1:34" ht="47.25" x14ac:dyDescent="0.25">
      <c r="A987" s="36" t="s">
        <v>966</v>
      </c>
      <c r="B987" s="32">
        <v>400</v>
      </c>
      <c r="C987" s="36"/>
      <c r="D987" s="36"/>
      <c r="E987" s="14" t="s">
        <v>580</v>
      </c>
      <c r="F987" s="18">
        <f>F988</f>
        <v>0</v>
      </c>
      <c r="G987" s="18">
        <f t="shared" si="1519"/>
        <v>2767.6</v>
      </c>
      <c r="H987" s="18">
        <f t="shared" si="1519"/>
        <v>33061</v>
      </c>
      <c r="I987" s="18">
        <f t="shared" si="1519"/>
        <v>0</v>
      </c>
      <c r="J987" s="18">
        <f t="shared" si="1519"/>
        <v>0</v>
      </c>
      <c r="K987" s="18">
        <f t="shared" si="1519"/>
        <v>0</v>
      </c>
      <c r="L987" s="18">
        <f t="shared" si="1478"/>
        <v>0</v>
      </c>
      <c r="M987" s="18">
        <f t="shared" si="1479"/>
        <v>2767.6</v>
      </c>
      <c r="N987" s="18">
        <f t="shared" si="1480"/>
        <v>33061</v>
      </c>
      <c r="O987" s="18">
        <f t="shared" si="1519"/>
        <v>0</v>
      </c>
      <c r="P987" s="18">
        <f t="shared" si="1519"/>
        <v>0</v>
      </c>
      <c r="Q987" s="18">
        <f t="shared" si="1519"/>
        <v>0</v>
      </c>
      <c r="R987" s="18">
        <f t="shared" si="1513"/>
        <v>0</v>
      </c>
      <c r="S987" s="18">
        <f t="shared" si="1514"/>
        <v>2767.6</v>
      </c>
      <c r="T987" s="18">
        <f t="shared" si="1515"/>
        <v>33061</v>
      </c>
      <c r="U987" s="18">
        <f t="shared" si="1519"/>
        <v>0</v>
      </c>
      <c r="V987" s="18">
        <f t="shared" si="1516"/>
        <v>0</v>
      </c>
      <c r="W987" s="18">
        <f t="shared" si="1517"/>
        <v>2767.6</v>
      </c>
      <c r="X987" s="18">
        <f t="shared" si="1518"/>
        <v>33061</v>
      </c>
      <c r="Y987" s="18">
        <f t="shared" si="1519"/>
        <v>0</v>
      </c>
      <c r="Z987" s="18">
        <f t="shared" si="1519"/>
        <v>0</v>
      </c>
      <c r="AA987" s="18">
        <f t="shared" si="1519"/>
        <v>0</v>
      </c>
      <c r="AB987" s="18">
        <f t="shared" si="1506"/>
        <v>0</v>
      </c>
      <c r="AC987" s="18">
        <f t="shared" si="1507"/>
        <v>2767.6</v>
      </c>
      <c r="AD987" s="18">
        <f t="shared" si="1508"/>
        <v>33061</v>
      </c>
      <c r="AE987" s="18">
        <f t="shared" si="1519"/>
        <v>0</v>
      </c>
      <c r="AF987" s="31"/>
      <c r="AG987" s="22"/>
      <c r="AH987" s="2"/>
    </row>
    <row r="988" spans="1:34" x14ac:dyDescent="0.25">
      <c r="A988" s="36" t="s">
        <v>966</v>
      </c>
      <c r="B988" s="32">
        <v>410</v>
      </c>
      <c r="C988" s="36"/>
      <c r="D988" s="36"/>
      <c r="E988" s="14" t="s">
        <v>593</v>
      </c>
      <c r="F988" s="18">
        <f>F989</f>
        <v>0</v>
      </c>
      <c r="G988" s="18">
        <f t="shared" si="1519"/>
        <v>2767.6</v>
      </c>
      <c r="H988" s="18">
        <f t="shared" si="1519"/>
        <v>33061</v>
      </c>
      <c r="I988" s="18">
        <f t="shared" si="1519"/>
        <v>0</v>
      </c>
      <c r="J988" s="18">
        <f t="shared" si="1519"/>
        <v>0</v>
      </c>
      <c r="K988" s="18">
        <f t="shared" si="1519"/>
        <v>0</v>
      </c>
      <c r="L988" s="18">
        <f t="shared" si="1478"/>
        <v>0</v>
      </c>
      <c r="M988" s="18">
        <f t="shared" si="1479"/>
        <v>2767.6</v>
      </c>
      <c r="N988" s="18">
        <f t="shared" si="1480"/>
        <v>33061</v>
      </c>
      <c r="O988" s="18">
        <f t="shared" si="1519"/>
        <v>0</v>
      </c>
      <c r="P988" s="18">
        <f t="shared" si="1519"/>
        <v>0</v>
      </c>
      <c r="Q988" s="18">
        <f t="shared" si="1519"/>
        <v>0</v>
      </c>
      <c r="R988" s="18">
        <f t="shared" si="1513"/>
        <v>0</v>
      </c>
      <c r="S988" s="18">
        <f t="shared" si="1514"/>
        <v>2767.6</v>
      </c>
      <c r="T988" s="18">
        <f t="shared" si="1515"/>
        <v>33061</v>
      </c>
      <c r="U988" s="18">
        <f t="shared" si="1519"/>
        <v>0</v>
      </c>
      <c r="V988" s="18">
        <f t="shared" si="1516"/>
        <v>0</v>
      </c>
      <c r="W988" s="18">
        <f t="shared" si="1517"/>
        <v>2767.6</v>
      </c>
      <c r="X988" s="18">
        <f t="shared" si="1518"/>
        <v>33061</v>
      </c>
      <c r="Y988" s="18">
        <f t="shared" si="1519"/>
        <v>0</v>
      </c>
      <c r="Z988" s="18">
        <f t="shared" si="1519"/>
        <v>0</v>
      </c>
      <c r="AA988" s="18">
        <f t="shared" si="1519"/>
        <v>0</v>
      </c>
      <c r="AB988" s="18">
        <f t="shared" si="1506"/>
        <v>0</v>
      </c>
      <c r="AC988" s="18">
        <f t="shared" si="1507"/>
        <v>2767.6</v>
      </c>
      <c r="AD988" s="18">
        <f t="shared" si="1508"/>
        <v>33061</v>
      </c>
      <c r="AE988" s="18">
        <f t="shared" si="1519"/>
        <v>0</v>
      </c>
      <c r="AF988" s="31"/>
      <c r="AG988" s="22"/>
      <c r="AH988" s="2"/>
    </row>
    <row r="989" spans="1:34" x14ac:dyDescent="0.25">
      <c r="A989" s="36" t="s">
        <v>966</v>
      </c>
      <c r="B989" s="32">
        <v>410</v>
      </c>
      <c r="C989" s="36" t="s">
        <v>28</v>
      </c>
      <c r="D989" s="36" t="s">
        <v>112</v>
      </c>
      <c r="E989" s="14" t="s">
        <v>558</v>
      </c>
      <c r="F989" s="18">
        <v>0</v>
      </c>
      <c r="G989" s="18">
        <v>2767.6</v>
      </c>
      <c r="H989" s="18">
        <v>33061</v>
      </c>
      <c r="I989" s="18"/>
      <c r="J989" s="18"/>
      <c r="K989" s="18"/>
      <c r="L989" s="18">
        <f t="shared" si="1478"/>
        <v>0</v>
      </c>
      <c r="M989" s="18">
        <f t="shared" si="1479"/>
        <v>2767.6</v>
      </c>
      <c r="N989" s="18">
        <f t="shared" si="1480"/>
        <v>33061</v>
      </c>
      <c r="O989" s="18"/>
      <c r="P989" s="18"/>
      <c r="Q989" s="18"/>
      <c r="R989" s="18">
        <f t="shared" si="1513"/>
        <v>0</v>
      </c>
      <c r="S989" s="18">
        <f t="shared" si="1514"/>
        <v>2767.6</v>
      </c>
      <c r="T989" s="18">
        <f t="shared" si="1515"/>
        <v>33061</v>
      </c>
      <c r="U989" s="18"/>
      <c r="V989" s="18">
        <f t="shared" si="1516"/>
        <v>0</v>
      </c>
      <c r="W989" s="18">
        <f t="shared" si="1517"/>
        <v>2767.6</v>
      </c>
      <c r="X989" s="18">
        <f t="shared" si="1518"/>
        <v>33061</v>
      </c>
      <c r="Y989" s="18"/>
      <c r="Z989" s="18"/>
      <c r="AA989" s="18"/>
      <c r="AB989" s="18">
        <f t="shared" si="1506"/>
        <v>0</v>
      </c>
      <c r="AC989" s="18">
        <f t="shared" si="1507"/>
        <v>2767.6</v>
      </c>
      <c r="AD989" s="18">
        <f t="shared" si="1508"/>
        <v>33061</v>
      </c>
      <c r="AE989" s="18"/>
      <c r="AF989" s="31"/>
      <c r="AG989" s="22"/>
      <c r="AH989" s="2"/>
    </row>
    <row r="990" spans="1:34" ht="141.75" x14ac:dyDescent="0.25">
      <c r="A990" s="19" t="s">
        <v>967</v>
      </c>
      <c r="B990" s="32"/>
      <c r="C990" s="36"/>
      <c r="D990" s="36"/>
      <c r="E990" s="14" t="s">
        <v>1426</v>
      </c>
      <c r="F990" s="18">
        <f>F991</f>
        <v>0</v>
      </c>
      <c r="G990" s="18">
        <f t="shared" ref="G990:AE992" si="1520">G991</f>
        <v>7499.6</v>
      </c>
      <c r="H990" s="18">
        <f t="shared" si="1520"/>
        <v>46572</v>
      </c>
      <c r="I990" s="18">
        <f t="shared" si="1520"/>
        <v>0</v>
      </c>
      <c r="J990" s="18">
        <f t="shared" si="1520"/>
        <v>0</v>
      </c>
      <c r="K990" s="18">
        <f t="shared" si="1520"/>
        <v>0</v>
      </c>
      <c r="L990" s="18">
        <f t="shared" si="1478"/>
        <v>0</v>
      </c>
      <c r="M990" s="18">
        <f t="shared" si="1479"/>
        <v>7499.6</v>
      </c>
      <c r="N990" s="18">
        <f t="shared" si="1480"/>
        <v>46572</v>
      </c>
      <c r="O990" s="18">
        <f t="shared" si="1520"/>
        <v>0</v>
      </c>
      <c r="P990" s="18">
        <f t="shared" si="1520"/>
        <v>0</v>
      </c>
      <c r="Q990" s="18">
        <f t="shared" si="1520"/>
        <v>0</v>
      </c>
      <c r="R990" s="18">
        <f t="shared" si="1513"/>
        <v>0</v>
      </c>
      <c r="S990" s="18">
        <f t="shared" si="1514"/>
        <v>7499.6</v>
      </c>
      <c r="T990" s="18">
        <f t="shared" si="1515"/>
        <v>46572</v>
      </c>
      <c r="U990" s="18">
        <f t="shared" si="1520"/>
        <v>0</v>
      </c>
      <c r="V990" s="18">
        <f t="shared" si="1516"/>
        <v>0</v>
      </c>
      <c r="W990" s="18">
        <f t="shared" si="1517"/>
        <v>7499.6</v>
      </c>
      <c r="X990" s="18">
        <f t="shared" si="1518"/>
        <v>46572</v>
      </c>
      <c r="Y990" s="18">
        <f t="shared" si="1520"/>
        <v>0</v>
      </c>
      <c r="Z990" s="18">
        <f t="shared" si="1520"/>
        <v>0</v>
      </c>
      <c r="AA990" s="18">
        <f t="shared" si="1520"/>
        <v>0</v>
      </c>
      <c r="AB990" s="18">
        <f t="shared" si="1506"/>
        <v>0</v>
      </c>
      <c r="AC990" s="18">
        <f t="shared" si="1507"/>
        <v>7499.6</v>
      </c>
      <c r="AD990" s="18">
        <f t="shared" si="1508"/>
        <v>46572</v>
      </c>
      <c r="AE990" s="18">
        <f t="shared" si="1520"/>
        <v>0</v>
      </c>
      <c r="AF990" s="31"/>
      <c r="AG990" s="22"/>
      <c r="AH990" s="2"/>
    </row>
    <row r="991" spans="1:34" ht="47.25" x14ac:dyDescent="0.25">
      <c r="A991" s="19" t="s">
        <v>967</v>
      </c>
      <c r="B991" s="32">
        <v>400</v>
      </c>
      <c r="C991" s="36"/>
      <c r="D991" s="36"/>
      <c r="E991" s="14" t="s">
        <v>580</v>
      </c>
      <c r="F991" s="18">
        <f>F992</f>
        <v>0</v>
      </c>
      <c r="G991" s="18">
        <f t="shared" si="1520"/>
        <v>7499.6</v>
      </c>
      <c r="H991" s="18">
        <f t="shared" si="1520"/>
        <v>46572</v>
      </c>
      <c r="I991" s="18">
        <f t="shared" si="1520"/>
        <v>0</v>
      </c>
      <c r="J991" s="18">
        <f t="shared" si="1520"/>
        <v>0</v>
      </c>
      <c r="K991" s="18">
        <f t="shared" si="1520"/>
        <v>0</v>
      </c>
      <c r="L991" s="18">
        <f t="shared" si="1478"/>
        <v>0</v>
      </c>
      <c r="M991" s="18">
        <f t="shared" si="1479"/>
        <v>7499.6</v>
      </c>
      <c r="N991" s="18">
        <f t="shared" si="1480"/>
        <v>46572</v>
      </c>
      <c r="O991" s="18">
        <f t="shared" si="1520"/>
        <v>0</v>
      </c>
      <c r="P991" s="18">
        <f t="shared" si="1520"/>
        <v>0</v>
      </c>
      <c r="Q991" s="18">
        <f t="shared" si="1520"/>
        <v>0</v>
      </c>
      <c r="R991" s="18">
        <f t="shared" si="1513"/>
        <v>0</v>
      </c>
      <c r="S991" s="18">
        <f t="shared" si="1514"/>
        <v>7499.6</v>
      </c>
      <c r="T991" s="18">
        <f t="shared" si="1515"/>
        <v>46572</v>
      </c>
      <c r="U991" s="18">
        <f t="shared" si="1520"/>
        <v>0</v>
      </c>
      <c r="V991" s="18">
        <f t="shared" si="1516"/>
        <v>0</v>
      </c>
      <c r="W991" s="18">
        <f t="shared" si="1517"/>
        <v>7499.6</v>
      </c>
      <c r="X991" s="18">
        <f t="shared" si="1518"/>
        <v>46572</v>
      </c>
      <c r="Y991" s="18">
        <f t="shared" si="1520"/>
        <v>0</v>
      </c>
      <c r="Z991" s="18">
        <f t="shared" si="1520"/>
        <v>0</v>
      </c>
      <c r="AA991" s="18">
        <f t="shared" si="1520"/>
        <v>0</v>
      </c>
      <c r="AB991" s="18">
        <f t="shared" si="1506"/>
        <v>0</v>
      </c>
      <c r="AC991" s="18">
        <f t="shared" si="1507"/>
        <v>7499.6</v>
      </c>
      <c r="AD991" s="18">
        <f t="shared" si="1508"/>
        <v>46572</v>
      </c>
      <c r="AE991" s="18">
        <f t="shared" si="1520"/>
        <v>0</v>
      </c>
      <c r="AF991" s="31"/>
      <c r="AG991" s="22"/>
      <c r="AH991" s="2"/>
    </row>
    <row r="992" spans="1:34" x14ac:dyDescent="0.25">
      <c r="A992" s="19" t="s">
        <v>967</v>
      </c>
      <c r="B992" s="32">
        <v>410</v>
      </c>
      <c r="C992" s="36"/>
      <c r="D992" s="36"/>
      <c r="E992" s="14" t="s">
        <v>593</v>
      </c>
      <c r="F992" s="18">
        <f>F993</f>
        <v>0</v>
      </c>
      <c r="G992" s="18">
        <f t="shared" si="1520"/>
        <v>7499.6</v>
      </c>
      <c r="H992" s="18">
        <f t="shared" si="1520"/>
        <v>46572</v>
      </c>
      <c r="I992" s="18">
        <f t="shared" si="1520"/>
        <v>0</v>
      </c>
      <c r="J992" s="18">
        <f t="shared" si="1520"/>
        <v>0</v>
      </c>
      <c r="K992" s="18">
        <f t="shared" si="1520"/>
        <v>0</v>
      </c>
      <c r="L992" s="18">
        <f t="shared" si="1478"/>
        <v>0</v>
      </c>
      <c r="M992" s="18">
        <f t="shared" si="1479"/>
        <v>7499.6</v>
      </c>
      <c r="N992" s="18">
        <f t="shared" si="1480"/>
        <v>46572</v>
      </c>
      <c r="O992" s="18">
        <f t="shared" si="1520"/>
        <v>0</v>
      </c>
      <c r="P992" s="18">
        <f t="shared" si="1520"/>
        <v>0</v>
      </c>
      <c r="Q992" s="18">
        <f t="shared" si="1520"/>
        <v>0</v>
      </c>
      <c r="R992" s="18">
        <f t="shared" si="1513"/>
        <v>0</v>
      </c>
      <c r="S992" s="18">
        <f t="shared" si="1514"/>
        <v>7499.6</v>
      </c>
      <c r="T992" s="18">
        <f t="shared" si="1515"/>
        <v>46572</v>
      </c>
      <c r="U992" s="18">
        <f t="shared" si="1520"/>
        <v>0</v>
      </c>
      <c r="V992" s="18">
        <f t="shared" si="1516"/>
        <v>0</v>
      </c>
      <c r="W992" s="18">
        <f t="shared" si="1517"/>
        <v>7499.6</v>
      </c>
      <c r="X992" s="18">
        <f t="shared" si="1518"/>
        <v>46572</v>
      </c>
      <c r="Y992" s="18">
        <f t="shared" si="1520"/>
        <v>0</v>
      </c>
      <c r="Z992" s="18">
        <f t="shared" si="1520"/>
        <v>0</v>
      </c>
      <c r="AA992" s="18">
        <f t="shared" si="1520"/>
        <v>0</v>
      </c>
      <c r="AB992" s="18">
        <f t="shared" si="1506"/>
        <v>0</v>
      </c>
      <c r="AC992" s="18">
        <f t="shared" si="1507"/>
        <v>7499.6</v>
      </c>
      <c r="AD992" s="18">
        <f t="shared" si="1508"/>
        <v>46572</v>
      </c>
      <c r="AE992" s="18">
        <f t="shared" si="1520"/>
        <v>0</v>
      </c>
      <c r="AF992" s="31"/>
      <c r="AG992" s="22"/>
      <c r="AH992" s="2"/>
    </row>
    <row r="993" spans="1:34" x14ac:dyDescent="0.25">
      <c r="A993" s="19" t="s">
        <v>967</v>
      </c>
      <c r="B993" s="32">
        <v>410</v>
      </c>
      <c r="C993" s="36" t="s">
        <v>28</v>
      </c>
      <c r="D993" s="36" t="s">
        <v>112</v>
      </c>
      <c r="E993" s="14" t="s">
        <v>558</v>
      </c>
      <c r="F993" s="18">
        <v>0</v>
      </c>
      <c r="G993" s="18">
        <v>7499.6</v>
      </c>
      <c r="H993" s="18">
        <v>46572</v>
      </c>
      <c r="I993" s="18"/>
      <c r="J993" s="18"/>
      <c r="K993" s="18"/>
      <c r="L993" s="18">
        <f t="shared" si="1478"/>
        <v>0</v>
      </c>
      <c r="M993" s="18">
        <f t="shared" si="1479"/>
        <v>7499.6</v>
      </c>
      <c r="N993" s="18">
        <f t="shared" si="1480"/>
        <v>46572</v>
      </c>
      <c r="O993" s="18"/>
      <c r="P993" s="18"/>
      <c r="Q993" s="18"/>
      <c r="R993" s="18">
        <f t="shared" si="1513"/>
        <v>0</v>
      </c>
      <c r="S993" s="18">
        <f t="shared" si="1514"/>
        <v>7499.6</v>
      </c>
      <c r="T993" s="18">
        <f t="shared" si="1515"/>
        <v>46572</v>
      </c>
      <c r="U993" s="18"/>
      <c r="V993" s="18">
        <f t="shared" si="1516"/>
        <v>0</v>
      </c>
      <c r="W993" s="18">
        <f t="shared" si="1517"/>
        <v>7499.6</v>
      </c>
      <c r="X993" s="18">
        <f t="shared" si="1518"/>
        <v>46572</v>
      </c>
      <c r="Y993" s="18"/>
      <c r="Z993" s="18"/>
      <c r="AA993" s="18"/>
      <c r="AB993" s="18">
        <f t="shared" si="1506"/>
        <v>0</v>
      </c>
      <c r="AC993" s="18">
        <f t="shared" si="1507"/>
        <v>7499.6</v>
      </c>
      <c r="AD993" s="18">
        <f t="shared" si="1508"/>
        <v>46572</v>
      </c>
      <c r="AE993" s="18"/>
      <c r="AF993" s="31"/>
      <c r="AG993" s="22"/>
      <c r="AH993" s="2"/>
    </row>
    <row r="994" spans="1:34" ht="173.25" x14ac:dyDescent="0.25">
      <c r="A994" s="19" t="s">
        <v>1438</v>
      </c>
      <c r="B994" s="32"/>
      <c r="C994" s="36"/>
      <c r="D994" s="36"/>
      <c r="E994" s="14" t="s">
        <v>1445</v>
      </c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>
        <f>V995</f>
        <v>0</v>
      </c>
      <c r="W994" s="18">
        <f t="shared" ref="W994:AE996" si="1521">W995</f>
        <v>0</v>
      </c>
      <c r="X994" s="18">
        <f t="shared" si="1521"/>
        <v>0</v>
      </c>
      <c r="Y994" s="18">
        <f t="shared" si="1521"/>
        <v>0</v>
      </c>
      <c r="Z994" s="18">
        <f t="shared" si="1521"/>
        <v>20817</v>
      </c>
      <c r="AA994" s="18">
        <f t="shared" si="1521"/>
        <v>0</v>
      </c>
      <c r="AB994" s="18">
        <f t="shared" si="1506"/>
        <v>0</v>
      </c>
      <c r="AC994" s="18">
        <f t="shared" si="1507"/>
        <v>20817</v>
      </c>
      <c r="AD994" s="18">
        <f t="shared" si="1508"/>
        <v>0</v>
      </c>
      <c r="AE994" s="18">
        <f t="shared" si="1521"/>
        <v>0</v>
      </c>
      <c r="AF994" s="31"/>
      <c r="AG994" s="22"/>
      <c r="AH994" s="2"/>
    </row>
    <row r="995" spans="1:34" ht="47.25" x14ac:dyDescent="0.25">
      <c r="A995" s="19" t="s">
        <v>1438</v>
      </c>
      <c r="B995" s="32">
        <v>400</v>
      </c>
      <c r="C995" s="36"/>
      <c r="D995" s="36"/>
      <c r="E995" s="14" t="s">
        <v>580</v>
      </c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>
        <f>V996</f>
        <v>0</v>
      </c>
      <c r="W995" s="18">
        <f t="shared" si="1521"/>
        <v>0</v>
      </c>
      <c r="X995" s="18">
        <f t="shared" si="1521"/>
        <v>0</v>
      </c>
      <c r="Y995" s="18">
        <f t="shared" si="1521"/>
        <v>0</v>
      </c>
      <c r="Z995" s="18">
        <f t="shared" si="1521"/>
        <v>20817</v>
      </c>
      <c r="AA995" s="18">
        <f t="shared" si="1521"/>
        <v>0</v>
      </c>
      <c r="AB995" s="18">
        <f t="shared" si="1506"/>
        <v>0</v>
      </c>
      <c r="AC995" s="18">
        <f t="shared" si="1507"/>
        <v>20817</v>
      </c>
      <c r="AD995" s="18">
        <f t="shared" si="1508"/>
        <v>0</v>
      </c>
      <c r="AE995" s="18">
        <f t="shared" si="1521"/>
        <v>0</v>
      </c>
      <c r="AF995" s="31"/>
      <c r="AG995" s="22"/>
      <c r="AH995" s="2"/>
    </row>
    <row r="996" spans="1:34" x14ac:dyDescent="0.25">
      <c r="A996" s="19" t="s">
        <v>1438</v>
      </c>
      <c r="B996" s="32">
        <v>410</v>
      </c>
      <c r="C996" s="36"/>
      <c r="D996" s="36"/>
      <c r="E996" s="14" t="s">
        <v>593</v>
      </c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>
        <f>V997</f>
        <v>0</v>
      </c>
      <c r="W996" s="18">
        <f t="shared" si="1521"/>
        <v>0</v>
      </c>
      <c r="X996" s="18">
        <f t="shared" si="1521"/>
        <v>0</v>
      </c>
      <c r="Y996" s="18">
        <f t="shared" si="1521"/>
        <v>0</v>
      </c>
      <c r="Z996" s="18">
        <f t="shared" si="1521"/>
        <v>20817</v>
      </c>
      <c r="AA996" s="18">
        <f t="shared" si="1521"/>
        <v>0</v>
      </c>
      <c r="AB996" s="18">
        <f t="shared" si="1506"/>
        <v>0</v>
      </c>
      <c r="AC996" s="18">
        <f t="shared" si="1507"/>
        <v>20817</v>
      </c>
      <c r="AD996" s="18">
        <f t="shared" si="1508"/>
        <v>0</v>
      </c>
      <c r="AE996" s="18">
        <f t="shared" si="1521"/>
        <v>0</v>
      </c>
      <c r="AF996" s="31"/>
      <c r="AG996" s="22"/>
      <c r="AH996" s="2"/>
    </row>
    <row r="997" spans="1:34" x14ac:dyDescent="0.25">
      <c r="A997" s="19" t="s">
        <v>1438</v>
      </c>
      <c r="B997" s="32">
        <v>410</v>
      </c>
      <c r="C997" s="36" t="s">
        <v>28</v>
      </c>
      <c r="D997" s="36" t="s">
        <v>112</v>
      </c>
      <c r="E997" s="14" t="s">
        <v>558</v>
      </c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>
        <v>0</v>
      </c>
      <c r="W997" s="18">
        <v>0</v>
      </c>
      <c r="X997" s="18">
        <v>0</v>
      </c>
      <c r="Y997" s="18"/>
      <c r="Z997" s="18">
        <f>20817</f>
        <v>20817</v>
      </c>
      <c r="AA997" s="18"/>
      <c r="AB997" s="18">
        <f t="shared" si="1506"/>
        <v>0</v>
      </c>
      <c r="AC997" s="18">
        <f t="shared" si="1507"/>
        <v>20817</v>
      </c>
      <c r="AD997" s="18">
        <f t="shared" si="1508"/>
        <v>0</v>
      </c>
      <c r="AE997" s="18"/>
      <c r="AF997" s="31"/>
      <c r="AG997" s="22"/>
      <c r="AH997" s="2"/>
    </row>
    <row r="998" spans="1:34" ht="157.5" x14ac:dyDescent="0.25">
      <c r="A998" s="19" t="s">
        <v>1439</v>
      </c>
      <c r="B998" s="32"/>
      <c r="C998" s="36"/>
      <c r="D998" s="36"/>
      <c r="E998" s="14" t="s">
        <v>1446</v>
      </c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>
        <f>V999</f>
        <v>0</v>
      </c>
      <c r="W998" s="18">
        <f t="shared" ref="W998:AE1000" si="1522">W999</f>
        <v>0</v>
      </c>
      <c r="X998" s="18">
        <f t="shared" si="1522"/>
        <v>0</v>
      </c>
      <c r="Y998" s="18">
        <f t="shared" si="1522"/>
        <v>60630.9</v>
      </c>
      <c r="Z998" s="18">
        <f t="shared" si="1522"/>
        <v>43450.7</v>
      </c>
      <c r="AA998" s="18">
        <f t="shared" si="1522"/>
        <v>0</v>
      </c>
      <c r="AB998" s="18">
        <f t="shared" si="1506"/>
        <v>60630.9</v>
      </c>
      <c r="AC998" s="18">
        <f t="shared" si="1507"/>
        <v>43450.7</v>
      </c>
      <c r="AD998" s="18">
        <f t="shared" si="1508"/>
        <v>0</v>
      </c>
      <c r="AE998" s="18">
        <f t="shared" si="1522"/>
        <v>0</v>
      </c>
      <c r="AF998" s="31"/>
      <c r="AG998" s="22"/>
      <c r="AH998" s="2"/>
    </row>
    <row r="999" spans="1:34" ht="47.25" x14ac:dyDescent="0.25">
      <c r="A999" s="19" t="s">
        <v>1439</v>
      </c>
      <c r="B999" s="32">
        <v>400</v>
      </c>
      <c r="C999" s="36"/>
      <c r="D999" s="36"/>
      <c r="E999" s="14" t="s">
        <v>580</v>
      </c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>
        <f>V1000</f>
        <v>0</v>
      </c>
      <c r="W999" s="18">
        <f t="shared" si="1522"/>
        <v>0</v>
      </c>
      <c r="X999" s="18">
        <f t="shared" si="1522"/>
        <v>0</v>
      </c>
      <c r="Y999" s="18">
        <f t="shared" si="1522"/>
        <v>60630.9</v>
      </c>
      <c r="Z999" s="18">
        <f t="shared" si="1522"/>
        <v>43450.7</v>
      </c>
      <c r="AA999" s="18">
        <f t="shared" si="1522"/>
        <v>0</v>
      </c>
      <c r="AB999" s="18">
        <f t="shared" si="1506"/>
        <v>60630.9</v>
      </c>
      <c r="AC999" s="18">
        <f t="shared" si="1507"/>
        <v>43450.7</v>
      </c>
      <c r="AD999" s="18">
        <f t="shared" si="1508"/>
        <v>0</v>
      </c>
      <c r="AE999" s="18">
        <f t="shared" si="1522"/>
        <v>0</v>
      </c>
      <c r="AF999" s="31"/>
      <c r="AG999" s="22"/>
      <c r="AH999" s="2"/>
    </row>
    <row r="1000" spans="1:34" x14ac:dyDescent="0.25">
      <c r="A1000" s="19" t="s">
        <v>1439</v>
      </c>
      <c r="B1000" s="32">
        <v>410</v>
      </c>
      <c r="C1000" s="36"/>
      <c r="D1000" s="36"/>
      <c r="E1000" s="14" t="s">
        <v>593</v>
      </c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>
        <f>V1001</f>
        <v>0</v>
      </c>
      <c r="W1000" s="18">
        <f t="shared" si="1522"/>
        <v>0</v>
      </c>
      <c r="X1000" s="18">
        <f t="shared" si="1522"/>
        <v>0</v>
      </c>
      <c r="Y1000" s="18">
        <f t="shared" si="1522"/>
        <v>60630.9</v>
      </c>
      <c r="Z1000" s="18">
        <f t="shared" si="1522"/>
        <v>43450.7</v>
      </c>
      <c r="AA1000" s="18">
        <f t="shared" si="1522"/>
        <v>0</v>
      </c>
      <c r="AB1000" s="18">
        <f t="shared" si="1506"/>
        <v>60630.9</v>
      </c>
      <c r="AC1000" s="18">
        <f t="shared" si="1507"/>
        <v>43450.7</v>
      </c>
      <c r="AD1000" s="18">
        <f t="shared" si="1508"/>
        <v>0</v>
      </c>
      <c r="AE1000" s="18">
        <f t="shared" si="1522"/>
        <v>0</v>
      </c>
      <c r="AF1000" s="31"/>
      <c r="AG1000" s="22"/>
      <c r="AH1000" s="2"/>
    </row>
    <row r="1001" spans="1:34" x14ac:dyDescent="0.25">
      <c r="A1001" s="19" t="s">
        <v>1439</v>
      </c>
      <c r="B1001" s="32">
        <v>410</v>
      </c>
      <c r="C1001" s="36" t="s">
        <v>28</v>
      </c>
      <c r="D1001" s="36" t="s">
        <v>112</v>
      </c>
      <c r="E1001" s="14" t="s">
        <v>558</v>
      </c>
      <c r="F1001" s="18"/>
      <c r="G1001" s="18"/>
      <c r="H1001" s="18"/>
      <c r="I1001" s="18"/>
      <c r="J1001" s="18"/>
      <c r="K1001" s="18"/>
      <c r="L1001" s="18"/>
      <c r="M1001" s="18"/>
      <c r="N1001" s="18"/>
      <c r="O1001" s="18"/>
      <c r="P1001" s="18"/>
      <c r="Q1001" s="18"/>
      <c r="R1001" s="18"/>
      <c r="S1001" s="18"/>
      <c r="T1001" s="18"/>
      <c r="U1001" s="18"/>
      <c r="V1001" s="18">
        <v>0</v>
      </c>
      <c r="W1001" s="18">
        <v>0</v>
      </c>
      <c r="X1001" s="18">
        <v>0</v>
      </c>
      <c r="Y1001" s="18">
        <v>60630.9</v>
      </c>
      <c r="Z1001" s="18">
        <v>43450.7</v>
      </c>
      <c r="AA1001" s="18"/>
      <c r="AB1001" s="18">
        <f t="shared" si="1506"/>
        <v>60630.9</v>
      </c>
      <c r="AC1001" s="18">
        <f t="shared" si="1507"/>
        <v>43450.7</v>
      </c>
      <c r="AD1001" s="18">
        <f t="shared" si="1508"/>
        <v>0</v>
      </c>
      <c r="AE1001" s="18"/>
      <c r="AF1001" s="31"/>
      <c r="AG1001" s="22"/>
      <c r="AH1001" s="2"/>
    </row>
    <row r="1002" spans="1:34" ht="157.5" x14ac:dyDescent="0.25">
      <c r="A1002" s="19" t="s">
        <v>1440</v>
      </c>
      <c r="B1002" s="32"/>
      <c r="C1002" s="36"/>
      <c r="D1002" s="36"/>
      <c r="E1002" s="14" t="s">
        <v>1447</v>
      </c>
      <c r="F1002" s="18"/>
      <c r="G1002" s="18"/>
      <c r="H1002" s="18"/>
      <c r="I1002" s="18"/>
      <c r="J1002" s="18"/>
      <c r="K1002" s="18"/>
      <c r="L1002" s="18"/>
      <c r="M1002" s="18"/>
      <c r="N1002" s="18"/>
      <c r="O1002" s="18"/>
      <c r="P1002" s="18"/>
      <c r="Q1002" s="18"/>
      <c r="R1002" s="18"/>
      <c r="S1002" s="18"/>
      <c r="T1002" s="18"/>
      <c r="U1002" s="18"/>
      <c r="V1002" s="18">
        <f>V1003</f>
        <v>0</v>
      </c>
      <c r="W1002" s="18">
        <f t="shared" ref="W1002:AE1004" si="1523">W1003</f>
        <v>0</v>
      </c>
      <c r="X1002" s="18">
        <f t="shared" si="1523"/>
        <v>0</v>
      </c>
      <c r="Y1002" s="18">
        <f t="shared" si="1523"/>
        <v>0</v>
      </c>
      <c r="Z1002" s="18">
        <f t="shared" si="1523"/>
        <v>20366</v>
      </c>
      <c r="AA1002" s="18">
        <f t="shared" si="1523"/>
        <v>29634</v>
      </c>
      <c r="AB1002" s="18">
        <f t="shared" si="1506"/>
        <v>0</v>
      </c>
      <c r="AC1002" s="18">
        <f t="shared" si="1507"/>
        <v>20366</v>
      </c>
      <c r="AD1002" s="18">
        <f t="shared" si="1508"/>
        <v>29634</v>
      </c>
      <c r="AE1002" s="18">
        <f t="shared" si="1523"/>
        <v>0</v>
      </c>
      <c r="AF1002" s="31"/>
      <c r="AG1002" s="22"/>
      <c r="AH1002" s="2"/>
    </row>
    <row r="1003" spans="1:34" ht="47.25" x14ac:dyDescent="0.25">
      <c r="A1003" s="19" t="s">
        <v>1440</v>
      </c>
      <c r="B1003" s="32">
        <v>400</v>
      </c>
      <c r="C1003" s="36"/>
      <c r="D1003" s="36"/>
      <c r="E1003" s="14" t="s">
        <v>580</v>
      </c>
      <c r="F1003" s="18"/>
      <c r="G1003" s="18"/>
      <c r="H1003" s="18"/>
      <c r="I1003" s="18"/>
      <c r="J1003" s="18"/>
      <c r="K1003" s="18"/>
      <c r="L1003" s="18"/>
      <c r="M1003" s="18"/>
      <c r="N1003" s="18"/>
      <c r="O1003" s="18"/>
      <c r="P1003" s="18"/>
      <c r="Q1003" s="18"/>
      <c r="R1003" s="18"/>
      <c r="S1003" s="18"/>
      <c r="T1003" s="18"/>
      <c r="U1003" s="18"/>
      <c r="V1003" s="18">
        <f>V1004</f>
        <v>0</v>
      </c>
      <c r="W1003" s="18">
        <f t="shared" si="1523"/>
        <v>0</v>
      </c>
      <c r="X1003" s="18">
        <f t="shared" si="1523"/>
        <v>0</v>
      </c>
      <c r="Y1003" s="18">
        <f t="shared" si="1523"/>
        <v>0</v>
      </c>
      <c r="Z1003" s="18">
        <f t="shared" si="1523"/>
        <v>20366</v>
      </c>
      <c r="AA1003" s="18">
        <f t="shared" si="1523"/>
        <v>29634</v>
      </c>
      <c r="AB1003" s="18">
        <f t="shared" si="1506"/>
        <v>0</v>
      </c>
      <c r="AC1003" s="18">
        <f t="shared" si="1507"/>
        <v>20366</v>
      </c>
      <c r="AD1003" s="18">
        <f t="shared" si="1508"/>
        <v>29634</v>
      </c>
      <c r="AE1003" s="18">
        <f t="shared" si="1523"/>
        <v>0</v>
      </c>
      <c r="AF1003" s="31"/>
      <c r="AG1003" s="22"/>
      <c r="AH1003" s="2"/>
    </row>
    <row r="1004" spans="1:34" x14ac:dyDescent="0.25">
      <c r="A1004" s="19" t="s">
        <v>1440</v>
      </c>
      <c r="B1004" s="32">
        <v>410</v>
      </c>
      <c r="C1004" s="36"/>
      <c r="D1004" s="36"/>
      <c r="E1004" s="14" t="s">
        <v>593</v>
      </c>
      <c r="F1004" s="18"/>
      <c r="G1004" s="18"/>
      <c r="H1004" s="18"/>
      <c r="I1004" s="18"/>
      <c r="J1004" s="18"/>
      <c r="K1004" s="18"/>
      <c r="L1004" s="18"/>
      <c r="M1004" s="18"/>
      <c r="N1004" s="18"/>
      <c r="O1004" s="18"/>
      <c r="P1004" s="18"/>
      <c r="Q1004" s="18"/>
      <c r="R1004" s="18"/>
      <c r="S1004" s="18"/>
      <c r="T1004" s="18"/>
      <c r="U1004" s="18"/>
      <c r="V1004" s="18">
        <f>V1005</f>
        <v>0</v>
      </c>
      <c r="W1004" s="18">
        <f t="shared" si="1523"/>
        <v>0</v>
      </c>
      <c r="X1004" s="18">
        <f t="shared" si="1523"/>
        <v>0</v>
      </c>
      <c r="Y1004" s="18">
        <f t="shared" si="1523"/>
        <v>0</v>
      </c>
      <c r="Z1004" s="18">
        <f t="shared" si="1523"/>
        <v>20366</v>
      </c>
      <c r="AA1004" s="18">
        <f t="shared" si="1523"/>
        <v>29634</v>
      </c>
      <c r="AB1004" s="18">
        <f t="shared" si="1506"/>
        <v>0</v>
      </c>
      <c r="AC1004" s="18">
        <f t="shared" si="1507"/>
        <v>20366</v>
      </c>
      <c r="AD1004" s="18">
        <f t="shared" si="1508"/>
        <v>29634</v>
      </c>
      <c r="AE1004" s="18">
        <f t="shared" si="1523"/>
        <v>0</v>
      </c>
      <c r="AF1004" s="31"/>
      <c r="AG1004" s="22"/>
      <c r="AH1004" s="2"/>
    </row>
    <row r="1005" spans="1:34" x14ac:dyDescent="0.25">
      <c r="A1005" s="19" t="s">
        <v>1440</v>
      </c>
      <c r="B1005" s="32">
        <v>410</v>
      </c>
      <c r="C1005" s="36" t="s">
        <v>28</v>
      </c>
      <c r="D1005" s="36" t="s">
        <v>112</v>
      </c>
      <c r="E1005" s="14" t="s">
        <v>558</v>
      </c>
      <c r="F1005" s="18"/>
      <c r="G1005" s="18"/>
      <c r="H1005" s="18"/>
      <c r="I1005" s="18"/>
      <c r="J1005" s="18"/>
      <c r="K1005" s="18"/>
      <c r="L1005" s="18"/>
      <c r="M1005" s="18"/>
      <c r="N1005" s="18"/>
      <c r="O1005" s="18"/>
      <c r="P1005" s="18"/>
      <c r="Q1005" s="18"/>
      <c r="R1005" s="18"/>
      <c r="S1005" s="18"/>
      <c r="T1005" s="18"/>
      <c r="U1005" s="18"/>
      <c r="V1005" s="18">
        <v>0</v>
      </c>
      <c r="W1005" s="18">
        <v>0</v>
      </c>
      <c r="X1005" s="18">
        <v>0</v>
      </c>
      <c r="Y1005" s="18"/>
      <c r="Z1005" s="18">
        <f>20366</f>
        <v>20366</v>
      </c>
      <c r="AA1005" s="18">
        <f>29634</f>
        <v>29634</v>
      </c>
      <c r="AB1005" s="18">
        <f t="shared" si="1506"/>
        <v>0</v>
      </c>
      <c r="AC1005" s="18">
        <f t="shared" si="1507"/>
        <v>20366</v>
      </c>
      <c r="AD1005" s="18">
        <f t="shared" si="1508"/>
        <v>29634</v>
      </c>
      <c r="AE1005" s="18"/>
      <c r="AF1005" s="31"/>
      <c r="AG1005" s="22"/>
      <c r="AH1005" s="2"/>
    </row>
    <row r="1006" spans="1:34" ht="63" x14ac:dyDescent="0.25">
      <c r="A1006" s="36" t="s">
        <v>233</v>
      </c>
      <c r="B1006" s="32"/>
      <c r="C1006" s="36"/>
      <c r="D1006" s="36"/>
      <c r="E1006" s="14" t="s">
        <v>1122</v>
      </c>
      <c r="F1006" s="18">
        <f>F1007+F1043+F1047+F1011+F1031+F1035+F1015+F1019+F1023+F1027</f>
        <v>24885.500000000004</v>
      </c>
      <c r="G1006" s="18">
        <f t="shared" ref="G1006:H1006" si="1524">G1007+G1043+G1047+G1011+G1031+G1035+G1015+G1019+G1023+G1027</f>
        <v>16000</v>
      </c>
      <c r="H1006" s="18">
        <f t="shared" si="1524"/>
        <v>40868.600000000006</v>
      </c>
      <c r="I1006" s="18">
        <f t="shared" ref="I1006:K1006" si="1525">I1007+I1043+I1047+I1011+I1031+I1035+I1015+I1019+I1023+I1027</f>
        <v>0</v>
      </c>
      <c r="J1006" s="18">
        <f t="shared" si="1525"/>
        <v>0</v>
      </c>
      <c r="K1006" s="18">
        <f t="shared" si="1525"/>
        <v>0</v>
      </c>
      <c r="L1006" s="18">
        <f t="shared" si="1478"/>
        <v>24885.500000000004</v>
      </c>
      <c r="M1006" s="18">
        <f t="shared" si="1479"/>
        <v>16000</v>
      </c>
      <c r="N1006" s="18">
        <f t="shared" si="1480"/>
        <v>40868.600000000006</v>
      </c>
      <c r="O1006" s="18">
        <f>O1007+O1043+O1047+O1011+O1031+O1035+O1015+O1019+O1023+O1027+O1039</f>
        <v>0</v>
      </c>
      <c r="P1006" s="18">
        <f t="shared" ref="P1006:AE1006" si="1526">P1007+P1043+P1047+P1011+P1031+P1035+P1015+P1019+P1023+P1027+P1039</f>
        <v>5373.71</v>
      </c>
      <c r="Q1006" s="18">
        <f t="shared" si="1526"/>
        <v>0</v>
      </c>
      <c r="R1006" s="18">
        <f t="shared" si="1513"/>
        <v>24885.500000000004</v>
      </c>
      <c r="S1006" s="18">
        <f t="shared" si="1514"/>
        <v>21373.71</v>
      </c>
      <c r="T1006" s="18">
        <f t="shared" si="1515"/>
        <v>40868.600000000006</v>
      </c>
      <c r="U1006" s="18">
        <f t="shared" ref="U1006" si="1527">U1007+U1043+U1047+U1011+U1031+U1035+U1015+U1019+U1023+U1027+U1039</f>
        <v>0</v>
      </c>
      <c r="V1006" s="18">
        <f t="shared" si="1516"/>
        <v>24885.500000000004</v>
      </c>
      <c r="W1006" s="18">
        <f t="shared" si="1517"/>
        <v>21373.71</v>
      </c>
      <c r="X1006" s="18">
        <f t="shared" si="1518"/>
        <v>40868.600000000006</v>
      </c>
      <c r="Y1006" s="18">
        <f t="shared" ref="Y1006:AA1006" si="1528">Y1007+Y1043+Y1047+Y1011+Y1031+Y1035+Y1015+Y1019+Y1023+Y1027+Y1039</f>
        <v>0</v>
      </c>
      <c r="Z1006" s="18">
        <f t="shared" si="1528"/>
        <v>0</v>
      </c>
      <c r="AA1006" s="18">
        <f t="shared" si="1528"/>
        <v>0</v>
      </c>
      <c r="AB1006" s="18">
        <f t="shared" si="1506"/>
        <v>24885.500000000004</v>
      </c>
      <c r="AC1006" s="18">
        <f t="shared" si="1507"/>
        <v>21373.71</v>
      </c>
      <c r="AD1006" s="18">
        <f t="shared" si="1508"/>
        <v>40868.600000000006</v>
      </c>
      <c r="AE1006" s="18">
        <f t="shared" si="1526"/>
        <v>0</v>
      </c>
      <c r="AF1006" s="31"/>
      <c r="AG1006" s="22"/>
      <c r="AH1006" s="2"/>
    </row>
    <row r="1007" spans="1:34" ht="31.5" x14ac:dyDescent="0.25">
      <c r="A1007" s="36" t="s">
        <v>229</v>
      </c>
      <c r="B1007" s="32"/>
      <c r="C1007" s="36"/>
      <c r="D1007" s="36"/>
      <c r="E1007" s="14" t="s">
        <v>1123</v>
      </c>
      <c r="F1007" s="18">
        <f t="shared" ref="F1007:K1009" si="1529">F1008</f>
        <v>16000</v>
      </c>
      <c r="G1007" s="18">
        <f t="shared" si="1529"/>
        <v>0</v>
      </c>
      <c r="H1007" s="18">
        <f t="shared" si="1529"/>
        <v>0</v>
      </c>
      <c r="I1007" s="18">
        <f t="shared" si="1529"/>
        <v>0</v>
      </c>
      <c r="J1007" s="18">
        <f t="shared" si="1529"/>
        <v>0</v>
      </c>
      <c r="K1007" s="18">
        <f t="shared" si="1529"/>
        <v>0</v>
      </c>
      <c r="L1007" s="18">
        <f t="shared" si="1478"/>
        <v>16000</v>
      </c>
      <c r="M1007" s="18">
        <f t="shared" si="1479"/>
        <v>0</v>
      </c>
      <c r="N1007" s="18">
        <f t="shared" si="1480"/>
        <v>0</v>
      </c>
      <c r="O1007" s="18">
        <f t="shared" ref="O1007:Q1009" si="1530">O1008</f>
        <v>0</v>
      </c>
      <c r="P1007" s="18">
        <f t="shared" si="1530"/>
        <v>0</v>
      </c>
      <c r="Q1007" s="18">
        <f t="shared" si="1530"/>
        <v>0</v>
      </c>
      <c r="R1007" s="18">
        <f t="shared" si="1513"/>
        <v>16000</v>
      </c>
      <c r="S1007" s="18">
        <f t="shared" si="1514"/>
        <v>0</v>
      </c>
      <c r="T1007" s="18">
        <f t="shared" si="1515"/>
        <v>0</v>
      </c>
      <c r="U1007" s="18">
        <f t="shared" ref="U1007:AE1009" si="1531">U1008</f>
        <v>0</v>
      </c>
      <c r="V1007" s="18">
        <f t="shared" si="1516"/>
        <v>16000</v>
      </c>
      <c r="W1007" s="18">
        <f t="shared" si="1517"/>
        <v>0</v>
      </c>
      <c r="X1007" s="18">
        <f t="shared" si="1518"/>
        <v>0</v>
      </c>
      <c r="Y1007" s="18">
        <f t="shared" si="1531"/>
        <v>0</v>
      </c>
      <c r="Z1007" s="18">
        <f t="shared" si="1531"/>
        <v>0</v>
      </c>
      <c r="AA1007" s="18">
        <f t="shared" si="1531"/>
        <v>0</v>
      </c>
      <c r="AB1007" s="18">
        <f t="shared" si="1506"/>
        <v>16000</v>
      </c>
      <c r="AC1007" s="18">
        <f t="shared" si="1507"/>
        <v>0</v>
      </c>
      <c r="AD1007" s="18">
        <f t="shared" si="1508"/>
        <v>0</v>
      </c>
      <c r="AE1007" s="18">
        <f t="shared" si="1531"/>
        <v>0</v>
      </c>
      <c r="AF1007" s="31"/>
      <c r="AG1007" s="22"/>
      <c r="AH1007" s="2"/>
    </row>
    <row r="1008" spans="1:34" ht="47.25" x14ac:dyDescent="0.25">
      <c r="A1008" s="36" t="s">
        <v>229</v>
      </c>
      <c r="B1008" s="32">
        <v>400</v>
      </c>
      <c r="C1008" s="36"/>
      <c r="D1008" s="36"/>
      <c r="E1008" s="14" t="s">
        <v>580</v>
      </c>
      <c r="F1008" s="18">
        <f t="shared" si="1529"/>
        <v>16000</v>
      </c>
      <c r="G1008" s="18">
        <f t="shared" si="1529"/>
        <v>0</v>
      </c>
      <c r="H1008" s="18">
        <f t="shared" si="1529"/>
        <v>0</v>
      </c>
      <c r="I1008" s="18">
        <f t="shared" si="1529"/>
        <v>0</v>
      </c>
      <c r="J1008" s="18">
        <f t="shared" si="1529"/>
        <v>0</v>
      </c>
      <c r="K1008" s="18">
        <f t="shared" si="1529"/>
        <v>0</v>
      </c>
      <c r="L1008" s="18">
        <f t="shared" si="1478"/>
        <v>16000</v>
      </c>
      <c r="M1008" s="18">
        <f t="shared" si="1479"/>
        <v>0</v>
      </c>
      <c r="N1008" s="18">
        <f t="shared" si="1480"/>
        <v>0</v>
      </c>
      <c r="O1008" s="18">
        <f t="shared" si="1530"/>
        <v>0</v>
      </c>
      <c r="P1008" s="18">
        <f t="shared" si="1530"/>
        <v>0</v>
      </c>
      <c r="Q1008" s="18">
        <f t="shared" si="1530"/>
        <v>0</v>
      </c>
      <c r="R1008" s="18">
        <f t="shared" si="1513"/>
        <v>16000</v>
      </c>
      <c r="S1008" s="18">
        <f t="shared" si="1514"/>
        <v>0</v>
      </c>
      <c r="T1008" s="18">
        <f t="shared" si="1515"/>
        <v>0</v>
      </c>
      <c r="U1008" s="18">
        <f t="shared" si="1531"/>
        <v>0</v>
      </c>
      <c r="V1008" s="18">
        <f t="shared" si="1516"/>
        <v>16000</v>
      </c>
      <c r="W1008" s="18">
        <f t="shared" si="1517"/>
        <v>0</v>
      </c>
      <c r="X1008" s="18">
        <f t="shared" si="1518"/>
        <v>0</v>
      </c>
      <c r="Y1008" s="18">
        <f t="shared" si="1531"/>
        <v>0</v>
      </c>
      <c r="Z1008" s="18">
        <f t="shared" si="1531"/>
        <v>0</v>
      </c>
      <c r="AA1008" s="18">
        <f t="shared" si="1531"/>
        <v>0</v>
      </c>
      <c r="AB1008" s="18">
        <f t="shared" si="1506"/>
        <v>16000</v>
      </c>
      <c r="AC1008" s="18">
        <f t="shared" si="1507"/>
        <v>0</v>
      </c>
      <c r="AD1008" s="18">
        <f t="shared" si="1508"/>
        <v>0</v>
      </c>
      <c r="AE1008" s="18">
        <f t="shared" si="1531"/>
        <v>0</v>
      </c>
      <c r="AF1008" s="31"/>
      <c r="AG1008" s="22"/>
      <c r="AH1008" s="2"/>
    </row>
    <row r="1009" spans="1:34" ht="141.75" x14ac:dyDescent="0.25">
      <c r="A1009" s="36" t="s">
        <v>229</v>
      </c>
      <c r="B1009" s="32">
        <v>460</v>
      </c>
      <c r="C1009" s="36"/>
      <c r="D1009" s="36"/>
      <c r="E1009" s="14" t="s">
        <v>594</v>
      </c>
      <c r="F1009" s="18">
        <f t="shared" si="1529"/>
        <v>16000</v>
      </c>
      <c r="G1009" s="18">
        <f t="shared" si="1529"/>
        <v>0</v>
      </c>
      <c r="H1009" s="18">
        <f t="shared" si="1529"/>
        <v>0</v>
      </c>
      <c r="I1009" s="18">
        <f t="shared" si="1529"/>
        <v>0</v>
      </c>
      <c r="J1009" s="18">
        <f t="shared" si="1529"/>
        <v>0</v>
      </c>
      <c r="K1009" s="18">
        <f t="shared" si="1529"/>
        <v>0</v>
      </c>
      <c r="L1009" s="18">
        <f t="shared" si="1478"/>
        <v>16000</v>
      </c>
      <c r="M1009" s="18">
        <f t="shared" si="1479"/>
        <v>0</v>
      </c>
      <c r="N1009" s="18">
        <f t="shared" si="1480"/>
        <v>0</v>
      </c>
      <c r="O1009" s="18">
        <f t="shared" si="1530"/>
        <v>0</v>
      </c>
      <c r="P1009" s="18">
        <f t="shared" si="1530"/>
        <v>0</v>
      </c>
      <c r="Q1009" s="18">
        <f t="shared" si="1530"/>
        <v>0</v>
      </c>
      <c r="R1009" s="18">
        <f t="shared" si="1513"/>
        <v>16000</v>
      </c>
      <c r="S1009" s="18">
        <f t="shared" si="1514"/>
        <v>0</v>
      </c>
      <c r="T1009" s="18">
        <f t="shared" si="1515"/>
        <v>0</v>
      </c>
      <c r="U1009" s="18">
        <f t="shared" si="1531"/>
        <v>0</v>
      </c>
      <c r="V1009" s="18">
        <f t="shared" si="1516"/>
        <v>16000</v>
      </c>
      <c r="W1009" s="18">
        <f t="shared" si="1517"/>
        <v>0</v>
      </c>
      <c r="X1009" s="18">
        <f t="shared" si="1518"/>
        <v>0</v>
      </c>
      <c r="Y1009" s="18">
        <f t="shared" si="1531"/>
        <v>0</v>
      </c>
      <c r="Z1009" s="18">
        <f t="shared" si="1531"/>
        <v>0</v>
      </c>
      <c r="AA1009" s="18">
        <f t="shared" si="1531"/>
        <v>0</v>
      </c>
      <c r="AB1009" s="18">
        <f t="shared" si="1506"/>
        <v>16000</v>
      </c>
      <c r="AC1009" s="18">
        <f t="shared" si="1507"/>
        <v>0</v>
      </c>
      <c r="AD1009" s="18">
        <f t="shared" si="1508"/>
        <v>0</v>
      </c>
      <c r="AE1009" s="18">
        <f t="shared" si="1531"/>
        <v>0</v>
      </c>
      <c r="AF1009" s="31"/>
      <c r="AG1009" s="22"/>
      <c r="AH1009" s="2"/>
    </row>
    <row r="1010" spans="1:34" x14ac:dyDescent="0.25">
      <c r="A1010" s="36" t="s">
        <v>229</v>
      </c>
      <c r="B1010" s="32">
        <v>460</v>
      </c>
      <c r="C1010" s="36" t="s">
        <v>28</v>
      </c>
      <c r="D1010" s="36" t="s">
        <v>112</v>
      </c>
      <c r="E1010" s="14" t="s">
        <v>558</v>
      </c>
      <c r="F1010" s="18">
        <v>16000</v>
      </c>
      <c r="G1010" s="18">
        <v>0</v>
      </c>
      <c r="H1010" s="18">
        <v>0</v>
      </c>
      <c r="I1010" s="18"/>
      <c r="J1010" s="18"/>
      <c r="K1010" s="18"/>
      <c r="L1010" s="18">
        <f t="shared" si="1478"/>
        <v>16000</v>
      </c>
      <c r="M1010" s="18">
        <f t="shared" si="1479"/>
        <v>0</v>
      </c>
      <c r="N1010" s="18">
        <f t="shared" si="1480"/>
        <v>0</v>
      </c>
      <c r="O1010" s="18"/>
      <c r="P1010" s="18"/>
      <c r="Q1010" s="18"/>
      <c r="R1010" s="18">
        <f t="shared" si="1513"/>
        <v>16000</v>
      </c>
      <c r="S1010" s="18">
        <f t="shared" si="1514"/>
        <v>0</v>
      </c>
      <c r="T1010" s="18">
        <f t="shared" si="1515"/>
        <v>0</v>
      </c>
      <c r="U1010" s="18"/>
      <c r="V1010" s="18">
        <f t="shared" si="1516"/>
        <v>16000</v>
      </c>
      <c r="W1010" s="18">
        <f t="shared" si="1517"/>
        <v>0</v>
      </c>
      <c r="X1010" s="18">
        <f t="shared" si="1518"/>
        <v>0</v>
      </c>
      <c r="Y1010" s="18"/>
      <c r="Z1010" s="18"/>
      <c r="AA1010" s="18"/>
      <c r="AB1010" s="18">
        <f t="shared" si="1506"/>
        <v>16000</v>
      </c>
      <c r="AC1010" s="18">
        <f t="shared" si="1507"/>
        <v>0</v>
      </c>
      <c r="AD1010" s="18">
        <f t="shared" si="1508"/>
        <v>0</v>
      </c>
      <c r="AE1010" s="18"/>
      <c r="AF1010" s="31"/>
      <c r="AG1010" s="22"/>
      <c r="AH1010" s="2"/>
    </row>
    <row r="1011" spans="1:34" ht="31.5" x14ac:dyDescent="0.25">
      <c r="A1011" s="36" t="s">
        <v>230</v>
      </c>
      <c r="B1011" s="32"/>
      <c r="C1011" s="36"/>
      <c r="D1011" s="36"/>
      <c r="E1011" s="14" t="s">
        <v>1124</v>
      </c>
      <c r="F1011" s="18">
        <f t="shared" ref="F1011:K1013" si="1532">F1012</f>
        <v>0</v>
      </c>
      <c r="G1011" s="18">
        <f t="shared" si="1532"/>
        <v>16000</v>
      </c>
      <c r="H1011" s="18">
        <f t="shared" si="1532"/>
        <v>0</v>
      </c>
      <c r="I1011" s="18">
        <f t="shared" si="1532"/>
        <v>0</v>
      </c>
      <c r="J1011" s="18">
        <f t="shared" si="1532"/>
        <v>0</v>
      </c>
      <c r="K1011" s="18">
        <f t="shared" si="1532"/>
        <v>0</v>
      </c>
      <c r="L1011" s="18">
        <f t="shared" si="1478"/>
        <v>0</v>
      </c>
      <c r="M1011" s="18">
        <f t="shared" si="1479"/>
        <v>16000</v>
      </c>
      <c r="N1011" s="18">
        <f t="shared" si="1480"/>
        <v>0</v>
      </c>
      <c r="O1011" s="18">
        <f t="shared" ref="O1011:Q1013" si="1533">O1012</f>
        <v>0</v>
      </c>
      <c r="P1011" s="18">
        <f t="shared" si="1533"/>
        <v>0</v>
      </c>
      <c r="Q1011" s="18">
        <f t="shared" si="1533"/>
        <v>0</v>
      </c>
      <c r="R1011" s="18">
        <f t="shared" si="1513"/>
        <v>0</v>
      </c>
      <c r="S1011" s="18">
        <f t="shared" si="1514"/>
        <v>16000</v>
      </c>
      <c r="T1011" s="18">
        <f t="shared" si="1515"/>
        <v>0</v>
      </c>
      <c r="U1011" s="18">
        <f t="shared" ref="U1011:AE1013" si="1534">U1012</f>
        <v>0</v>
      </c>
      <c r="V1011" s="18">
        <f t="shared" si="1516"/>
        <v>0</v>
      </c>
      <c r="W1011" s="18">
        <f t="shared" si="1517"/>
        <v>16000</v>
      </c>
      <c r="X1011" s="18">
        <f t="shared" si="1518"/>
        <v>0</v>
      </c>
      <c r="Y1011" s="18">
        <f t="shared" si="1534"/>
        <v>0</v>
      </c>
      <c r="Z1011" s="18">
        <f t="shared" si="1534"/>
        <v>0</v>
      </c>
      <c r="AA1011" s="18">
        <f t="shared" si="1534"/>
        <v>0</v>
      </c>
      <c r="AB1011" s="18">
        <f t="shared" si="1506"/>
        <v>0</v>
      </c>
      <c r="AC1011" s="18">
        <f t="shared" si="1507"/>
        <v>16000</v>
      </c>
      <c r="AD1011" s="18">
        <f t="shared" si="1508"/>
        <v>0</v>
      </c>
      <c r="AE1011" s="18">
        <f t="shared" si="1534"/>
        <v>0</v>
      </c>
      <c r="AF1011" s="31"/>
      <c r="AG1011" s="22"/>
      <c r="AH1011" s="2"/>
    </row>
    <row r="1012" spans="1:34" ht="47.25" x14ac:dyDescent="0.25">
      <c r="A1012" s="36" t="s">
        <v>230</v>
      </c>
      <c r="B1012" s="32">
        <v>400</v>
      </c>
      <c r="C1012" s="36"/>
      <c r="D1012" s="36"/>
      <c r="E1012" s="14" t="s">
        <v>580</v>
      </c>
      <c r="F1012" s="18">
        <f t="shared" si="1532"/>
        <v>0</v>
      </c>
      <c r="G1012" s="18">
        <f t="shared" si="1532"/>
        <v>16000</v>
      </c>
      <c r="H1012" s="18">
        <f t="shared" si="1532"/>
        <v>0</v>
      </c>
      <c r="I1012" s="18">
        <f t="shared" si="1532"/>
        <v>0</v>
      </c>
      <c r="J1012" s="18">
        <f t="shared" si="1532"/>
        <v>0</v>
      </c>
      <c r="K1012" s="18">
        <f t="shared" si="1532"/>
        <v>0</v>
      </c>
      <c r="L1012" s="18">
        <f t="shared" si="1478"/>
        <v>0</v>
      </c>
      <c r="M1012" s="18">
        <f t="shared" si="1479"/>
        <v>16000</v>
      </c>
      <c r="N1012" s="18">
        <f t="shared" si="1480"/>
        <v>0</v>
      </c>
      <c r="O1012" s="18">
        <f t="shared" si="1533"/>
        <v>0</v>
      </c>
      <c r="P1012" s="18">
        <f t="shared" si="1533"/>
        <v>0</v>
      </c>
      <c r="Q1012" s="18">
        <f t="shared" si="1533"/>
        <v>0</v>
      </c>
      <c r="R1012" s="18">
        <f t="shared" si="1513"/>
        <v>0</v>
      </c>
      <c r="S1012" s="18">
        <f t="shared" si="1514"/>
        <v>16000</v>
      </c>
      <c r="T1012" s="18">
        <f t="shared" si="1515"/>
        <v>0</v>
      </c>
      <c r="U1012" s="18">
        <f t="shared" si="1534"/>
        <v>0</v>
      </c>
      <c r="V1012" s="18">
        <f t="shared" si="1516"/>
        <v>0</v>
      </c>
      <c r="W1012" s="18">
        <f t="shared" si="1517"/>
        <v>16000</v>
      </c>
      <c r="X1012" s="18">
        <f t="shared" si="1518"/>
        <v>0</v>
      </c>
      <c r="Y1012" s="18">
        <f t="shared" si="1534"/>
        <v>0</v>
      </c>
      <c r="Z1012" s="18">
        <f t="shared" si="1534"/>
        <v>0</v>
      </c>
      <c r="AA1012" s="18">
        <f t="shared" si="1534"/>
        <v>0</v>
      </c>
      <c r="AB1012" s="18">
        <f t="shared" si="1506"/>
        <v>0</v>
      </c>
      <c r="AC1012" s="18">
        <f t="shared" si="1507"/>
        <v>16000</v>
      </c>
      <c r="AD1012" s="18">
        <f t="shared" si="1508"/>
        <v>0</v>
      </c>
      <c r="AE1012" s="18">
        <f t="shared" si="1534"/>
        <v>0</v>
      </c>
      <c r="AF1012" s="31"/>
      <c r="AG1012" s="22"/>
      <c r="AH1012" s="2"/>
    </row>
    <row r="1013" spans="1:34" ht="141.75" x14ac:dyDescent="0.25">
      <c r="A1013" s="36" t="s">
        <v>230</v>
      </c>
      <c r="B1013" s="32">
        <v>460</v>
      </c>
      <c r="C1013" s="36"/>
      <c r="D1013" s="36"/>
      <c r="E1013" s="14" t="s">
        <v>594</v>
      </c>
      <c r="F1013" s="18">
        <f t="shared" si="1532"/>
        <v>0</v>
      </c>
      <c r="G1013" s="18">
        <f t="shared" si="1532"/>
        <v>16000</v>
      </c>
      <c r="H1013" s="18">
        <f t="shared" si="1532"/>
        <v>0</v>
      </c>
      <c r="I1013" s="18">
        <f t="shared" si="1532"/>
        <v>0</v>
      </c>
      <c r="J1013" s="18">
        <f t="shared" si="1532"/>
        <v>0</v>
      </c>
      <c r="K1013" s="18">
        <f t="shared" si="1532"/>
        <v>0</v>
      </c>
      <c r="L1013" s="18">
        <f t="shared" si="1478"/>
        <v>0</v>
      </c>
      <c r="M1013" s="18">
        <f t="shared" si="1479"/>
        <v>16000</v>
      </c>
      <c r="N1013" s="18">
        <f t="shared" si="1480"/>
        <v>0</v>
      </c>
      <c r="O1013" s="18">
        <f t="shared" si="1533"/>
        <v>0</v>
      </c>
      <c r="P1013" s="18">
        <f t="shared" si="1533"/>
        <v>0</v>
      </c>
      <c r="Q1013" s="18">
        <f t="shared" si="1533"/>
        <v>0</v>
      </c>
      <c r="R1013" s="18">
        <f t="shared" si="1513"/>
        <v>0</v>
      </c>
      <c r="S1013" s="18">
        <f t="shared" si="1514"/>
        <v>16000</v>
      </c>
      <c r="T1013" s="18">
        <f t="shared" si="1515"/>
        <v>0</v>
      </c>
      <c r="U1013" s="18">
        <f t="shared" si="1534"/>
        <v>0</v>
      </c>
      <c r="V1013" s="18">
        <f t="shared" si="1516"/>
        <v>0</v>
      </c>
      <c r="W1013" s="18">
        <f t="shared" si="1517"/>
        <v>16000</v>
      </c>
      <c r="X1013" s="18">
        <f t="shared" si="1518"/>
        <v>0</v>
      </c>
      <c r="Y1013" s="18">
        <f t="shared" si="1534"/>
        <v>0</v>
      </c>
      <c r="Z1013" s="18">
        <f t="shared" si="1534"/>
        <v>0</v>
      </c>
      <c r="AA1013" s="18">
        <f t="shared" si="1534"/>
        <v>0</v>
      </c>
      <c r="AB1013" s="18">
        <f t="shared" si="1506"/>
        <v>0</v>
      </c>
      <c r="AC1013" s="18">
        <f t="shared" si="1507"/>
        <v>16000</v>
      </c>
      <c r="AD1013" s="18">
        <f t="shared" si="1508"/>
        <v>0</v>
      </c>
      <c r="AE1013" s="18">
        <f t="shared" si="1534"/>
        <v>0</v>
      </c>
      <c r="AF1013" s="31"/>
      <c r="AG1013" s="22"/>
      <c r="AH1013" s="2"/>
    </row>
    <row r="1014" spans="1:34" x14ac:dyDescent="0.25">
      <c r="A1014" s="36" t="s">
        <v>230</v>
      </c>
      <c r="B1014" s="32">
        <v>460</v>
      </c>
      <c r="C1014" s="36" t="s">
        <v>28</v>
      </c>
      <c r="D1014" s="36" t="s">
        <v>112</v>
      </c>
      <c r="E1014" s="14" t="s">
        <v>558</v>
      </c>
      <c r="F1014" s="18">
        <v>0</v>
      </c>
      <c r="G1014" s="18">
        <v>16000</v>
      </c>
      <c r="H1014" s="18">
        <v>0</v>
      </c>
      <c r="I1014" s="18"/>
      <c r="J1014" s="18"/>
      <c r="K1014" s="18"/>
      <c r="L1014" s="18">
        <f t="shared" si="1478"/>
        <v>0</v>
      </c>
      <c r="M1014" s="18">
        <f t="shared" si="1479"/>
        <v>16000</v>
      </c>
      <c r="N1014" s="18">
        <f t="shared" si="1480"/>
        <v>0</v>
      </c>
      <c r="O1014" s="18"/>
      <c r="P1014" s="18"/>
      <c r="Q1014" s="18"/>
      <c r="R1014" s="18">
        <f t="shared" si="1513"/>
        <v>0</v>
      </c>
      <c r="S1014" s="18">
        <f t="shared" si="1514"/>
        <v>16000</v>
      </c>
      <c r="T1014" s="18">
        <f t="shared" si="1515"/>
        <v>0</v>
      </c>
      <c r="U1014" s="18"/>
      <c r="V1014" s="18">
        <f t="shared" si="1516"/>
        <v>0</v>
      </c>
      <c r="W1014" s="18">
        <f t="shared" si="1517"/>
        <v>16000</v>
      </c>
      <c r="X1014" s="18">
        <f t="shared" si="1518"/>
        <v>0</v>
      </c>
      <c r="Y1014" s="18"/>
      <c r="Z1014" s="18"/>
      <c r="AA1014" s="18"/>
      <c r="AB1014" s="18">
        <f t="shared" si="1506"/>
        <v>0</v>
      </c>
      <c r="AC1014" s="18">
        <f t="shared" si="1507"/>
        <v>16000</v>
      </c>
      <c r="AD1014" s="18">
        <f t="shared" si="1508"/>
        <v>0</v>
      </c>
      <c r="AE1014" s="18"/>
      <c r="AF1014" s="31"/>
      <c r="AG1014" s="22"/>
      <c r="AH1014" s="2"/>
    </row>
    <row r="1015" spans="1:34" ht="31.5" x14ac:dyDescent="0.25">
      <c r="A1015" s="36" t="s">
        <v>968</v>
      </c>
      <c r="B1015" s="32"/>
      <c r="C1015" s="36"/>
      <c r="D1015" s="36"/>
      <c r="E1015" s="14" t="s">
        <v>1125</v>
      </c>
      <c r="F1015" s="18">
        <f>F1016</f>
        <v>0</v>
      </c>
      <c r="G1015" s="18">
        <f t="shared" ref="G1015:AE1017" si="1535">G1016</f>
        <v>0</v>
      </c>
      <c r="H1015" s="18">
        <f t="shared" si="1535"/>
        <v>6999.9</v>
      </c>
      <c r="I1015" s="18">
        <f t="shared" si="1535"/>
        <v>0</v>
      </c>
      <c r="J1015" s="18">
        <f t="shared" si="1535"/>
        <v>0</v>
      </c>
      <c r="K1015" s="18">
        <f t="shared" si="1535"/>
        <v>0</v>
      </c>
      <c r="L1015" s="18">
        <f t="shared" si="1478"/>
        <v>0</v>
      </c>
      <c r="M1015" s="18">
        <f t="shared" si="1479"/>
        <v>0</v>
      </c>
      <c r="N1015" s="18">
        <f t="shared" si="1480"/>
        <v>6999.9</v>
      </c>
      <c r="O1015" s="18">
        <f t="shared" si="1535"/>
        <v>0</v>
      </c>
      <c r="P1015" s="18">
        <f t="shared" si="1535"/>
        <v>0</v>
      </c>
      <c r="Q1015" s="18">
        <f t="shared" si="1535"/>
        <v>0</v>
      </c>
      <c r="R1015" s="18">
        <f t="shared" si="1513"/>
        <v>0</v>
      </c>
      <c r="S1015" s="18">
        <f t="shared" si="1514"/>
        <v>0</v>
      </c>
      <c r="T1015" s="18">
        <f t="shared" si="1515"/>
        <v>6999.9</v>
      </c>
      <c r="U1015" s="18">
        <f t="shared" si="1535"/>
        <v>0</v>
      </c>
      <c r="V1015" s="18">
        <f t="shared" si="1516"/>
        <v>0</v>
      </c>
      <c r="W1015" s="18">
        <f t="shared" si="1517"/>
        <v>0</v>
      </c>
      <c r="X1015" s="18">
        <f t="shared" si="1518"/>
        <v>6999.9</v>
      </c>
      <c r="Y1015" s="18">
        <f t="shared" si="1535"/>
        <v>0</v>
      </c>
      <c r="Z1015" s="18">
        <f t="shared" si="1535"/>
        <v>0</v>
      </c>
      <c r="AA1015" s="18">
        <f t="shared" si="1535"/>
        <v>0</v>
      </c>
      <c r="AB1015" s="18">
        <f t="shared" si="1506"/>
        <v>0</v>
      </c>
      <c r="AC1015" s="18">
        <f t="shared" si="1507"/>
        <v>0</v>
      </c>
      <c r="AD1015" s="18">
        <f t="shared" si="1508"/>
        <v>6999.9</v>
      </c>
      <c r="AE1015" s="18">
        <f t="shared" si="1535"/>
        <v>0</v>
      </c>
      <c r="AF1015" s="31"/>
      <c r="AG1015" s="22"/>
      <c r="AH1015" s="2"/>
    </row>
    <row r="1016" spans="1:34" ht="47.25" x14ac:dyDescent="0.25">
      <c r="A1016" s="36" t="s">
        <v>968</v>
      </c>
      <c r="B1016" s="32">
        <v>400</v>
      </c>
      <c r="C1016" s="36"/>
      <c r="D1016" s="36"/>
      <c r="E1016" s="14" t="s">
        <v>580</v>
      </c>
      <c r="F1016" s="18">
        <f>F1017</f>
        <v>0</v>
      </c>
      <c r="G1016" s="18">
        <f t="shared" si="1535"/>
        <v>0</v>
      </c>
      <c r="H1016" s="18">
        <f t="shared" si="1535"/>
        <v>6999.9</v>
      </c>
      <c r="I1016" s="18">
        <f t="shared" si="1535"/>
        <v>0</v>
      </c>
      <c r="J1016" s="18">
        <f t="shared" si="1535"/>
        <v>0</v>
      </c>
      <c r="K1016" s="18">
        <f t="shared" si="1535"/>
        <v>0</v>
      </c>
      <c r="L1016" s="18">
        <f t="shared" si="1478"/>
        <v>0</v>
      </c>
      <c r="M1016" s="18">
        <f t="shared" si="1479"/>
        <v>0</v>
      </c>
      <c r="N1016" s="18">
        <f t="shared" si="1480"/>
        <v>6999.9</v>
      </c>
      <c r="O1016" s="18">
        <f t="shared" si="1535"/>
        <v>0</v>
      </c>
      <c r="P1016" s="18">
        <f t="shared" si="1535"/>
        <v>0</v>
      </c>
      <c r="Q1016" s="18">
        <f t="shared" si="1535"/>
        <v>0</v>
      </c>
      <c r="R1016" s="18">
        <f t="shared" si="1513"/>
        <v>0</v>
      </c>
      <c r="S1016" s="18">
        <f t="shared" si="1514"/>
        <v>0</v>
      </c>
      <c r="T1016" s="18">
        <f t="shared" si="1515"/>
        <v>6999.9</v>
      </c>
      <c r="U1016" s="18">
        <f t="shared" si="1535"/>
        <v>0</v>
      </c>
      <c r="V1016" s="18">
        <f t="shared" si="1516"/>
        <v>0</v>
      </c>
      <c r="W1016" s="18">
        <f t="shared" si="1517"/>
        <v>0</v>
      </c>
      <c r="X1016" s="18">
        <f t="shared" si="1518"/>
        <v>6999.9</v>
      </c>
      <c r="Y1016" s="18">
        <f t="shared" si="1535"/>
        <v>0</v>
      </c>
      <c r="Z1016" s="18">
        <f t="shared" si="1535"/>
        <v>0</v>
      </c>
      <c r="AA1016" s="18">
        <f t="shared" si="1535"/>
        <v>0</v>
      </c>
      <c r="AB1016" s="18">
        <f t="shared" si="1506"/>
        <v>0</v>
      </c>
      <c r="AC1016" s="18">
        <f t="shared" si="1507"/>
        <v>0</v>
      </c>
      <c r="AD1016" s="18">
        <f t="shared" si="1508"/>
        <v>6999.9</v>
      </c>
      <c r="AE1016" s="18">
        <f t="shared" si="1535"/>
        <v>0</v>
      </c>
      <c r="AF1016" s="31"/>
      <c r="AG1016" s="22"/>
      <c r="AH1016" s="2"/>
    </row>
    <row r="1017" spans="1:34" ht="141.75" x14ac:dyDescent="0.25">
      <c r="A1017" s="36" t="s">
        <v>968</v>
      </c>
      <c r="B1017" s="32">
        <v>460</v>
      </c>
      <c r="C1017" s="36"/>
      <c r="D1017" s="36"/>
      <c r="E1017" s="14" t="s">
        <v>594</v>
      </c>
      <c r="F1017" s="18">
        <f>F1018</f>
        <v>0</v>
      </c>
      <c r="G1017" s="18">
        <f t="shared" si="1535"/>
        <v>0</v>
      </c>
      <c r="H1017" s="18">
        <f t="shared" si="1535"/>
        <v>6999.9</v>
      </c>
      <c r="I1017" s="18">
        <f t="shared" si="1535"/>
        <v>0</v>
      </c>
      <c r="J1017" s="18">
        <f t="shared" si="1535"/>
        <v>0</v>
      </c>
      <c r="K1017" s="18">
        <f t="shared" si="1535"/>
        <v>0</v>
      </c>
      <c r="L1017" s="18">
        <f t="shared" si="1478"/>
        <v>0</v>
      </c>
      <c r="M1017" s="18">
        <f t="shared" si="1479"/>
        <v>0</v>
      </c>
      <c r="N1017" s="18">
        <f t="shared" si="1480"/>
        <v>6999.9</v>
      </c>
      <c r="O1017" s="18">
        <f t="shared" si="1535"/>
        <v>0</v>
      </c>
      <c r="P1017" s="18">
        <f t="shared" si="1535"/>
        <v>0</v>
      </c>
      <c r="Q1017" s="18">
        <f t="shared" si="1535"/>
        <v>0</v>
      </c>
      <c r="R1017" s="18">
        <f t="shared" si="1513"/>
        <v>0</v>
      </c>
      <c r="S1017" s="18">
        <f t="shared" si="1514"/>
        <v>0</v>
      </c>
      <c r="T1017" s="18">
        <f t="shared" si="1515"/>
        <v>6999.9</v>
      </c>
      <c r="U1017" s="18">
        <f t="shared" si="1535"/>
        <v>0</v>
      </c>
      <c r="V1017" s="18">
        <f t="shared" si="1516"/>
        <v>0</v>
      </c>
      <c r="W1017" s="18">
        <f t="shared" si="1517"/>
        <v>0</v>
      </c>
      <c r="X1017" s="18">
        <f t="shared" si="1518"/>
        <v>6999.9</v>
      </c>
      <c r="Y1017" s="18">
        <f t="shared" si="1535"/>
        <v>0</v>
      </c>
      <c r="Z1017" s="18">
        <f t="shared" si="1535"/>
        <v>0</v>
      </c>
      <c r="AA1017" s="18">
        <f t="shared" si="1535"/>
        <v>0</v>
      </c>
      <c r="AB1017" s="18">
        <f t="shared" si="1506"/>
        <v>0</v>
      </c>
      <c r="AC1017" s="18">
        <f t="shared" si="1507"/>
        <v>0</v>
      </c>
      <c r="AD1017" s="18">
        <f t="shared" si="1508"/>
        <v>6999.9</v>
      </c>
      <c r="AE1017" s="18">
        <f t="shared" si="1535"/>
        <v>0</v>
      </c>
      <c r="AF1017" s="31"/>
      <c r="AG1017" s="22"/>
      <c r="AH1017" s="2"/>
    </row>
    <row r="1018" spans="1:34" x14ac:dyDescent="0.25">
      <c r="A1018" s="36" t="s">
        <v>968</v>
      </c>
      <c r="B1018" s="32">
        <v>460</v>
      </c>
      <c r="C1018" s="36" t="s">
        <v>28</v>
      </c>
      <c r="D1018" s="36" t="s">
        <v>20</v>
      </c>
      <c r="E1018" s="14" t="s">
        <v>559</v>
      </c>
      <c r="F1018" s="18">
        <v>0</v>
      </c>
      <c r="G1018" s="18">
        <v>0</v>
      </c>
      <c r="H1018" s="18">
        <v>6999.9</v>
      </c>
      <c r="I1018" s="18"/>
      <c r="J1018" s="18"/>
      <c r="K1018" s="18"/>
      <c r="L1018" s="18">
        <f t="shared" si="1478"/>
        <v>0</v>
      </c>
      <c r="M1018" s="18">
        <f t="shared" si="1479"/>
        <v>0</v>
      </c>
      <c r="N1018" s="18">
        <f t="shared" si="1480"/>
        <v>6999.9</v>
      </c>
      <c r="O1018" s="18"/>
      <c r="P1018" s="18"/>
      <c r="Q1018" s="18"/>
      <c r="R1018" s="18">
        <f t="shared" si="1513"/>
        <v>0</v>
      </c>
      <c r="S1018" s="18">
        <f t="shared" si="1514"/>
        <v>0</v>
      </c>
      <c r="T1018" s="18">
        <f t="shared" si="1515"/>
        <v>6999.9</v>
      </c>
      <c r="U1018" s="18"/>
      <c r="V1018" s="18">
        <f t="shared" si="1516"/>
        <v>0</v>
      </c>
      <c r="W1018" s="18">
        <f t="shared" si="1517"/>
        <v>0</v>
      </c>
      <c r="X1018" s="18">
        <f t="shared" si="1518"/>
        <v>6999.9</v>
      </c>
      <c r="Y1018" s="18"/>
      <c r="Z1018" s="18"/>
      <c r="AA1018" s="18"/>
      <c r="AB1018" s="18">
        <f t="shared" si="1506"/>
        <v>0</v>
      </c>
      <c r="AC1018" s="18">
        <f t="shared" si="1507"/>
        <v>0</v>
      </c>
      <c r="AD1018" s="18">
        <f t="shared" si="1508"/>
        <v>6999.9</v>
      </c>
      <c r="AE1018" s="18"/>
      <c r="AF1018" s="31"/>
      <c r="AG1018" s="22"/>
      <c r="AH1018" s="2"/>
    </row>
    <row r="1019" spans="1:34" ht="31.5" x14ac:dyDescent="0.25">
      <c r="A1019" s="36" t="s">
        <v>969</v>
      </c>
      <c r="B1019" s="32"/>
      <c r="C1019" s="36"/>
      <c r="D1019" s="36"/>
      <c r="E1019" s="14" t="s">
        <v>970</v>
      </c>
      <c r="F1019" s="18">
        <f>F1020</f>
        <v>0</v>
      </c>
      <c r="G1019" s="18">
        <f t="shared" ref="G1019:H1021" si="1536">G1020</f>
        <v>0</v>
      </c>
      <c r="H1019" s="18">
        <f t="shared" si="1536"/>
        <v>622.9</v>
      </c>
      <c r="I1019" s="18"/>
      <c r="J1019" s="18"/>
      <c r="K1019" s="18"/>
      <c r="L1019" s="18">
        <f t="shared" si="1478"/>
        <v>0</v>
      </c>
      <c r="M1019" s="18">
        <f t="shared" si="1479"/>
        <v>0</v>
      </c>
      <c r="N1019" s="18">
        <f t="shared" si="1480"/>
        <v>622.9</v>
      </c>
      <c r="O1019" s="18"/>
      <c r="P1019" s="18"/>
      <c r="Q1019" s="18"/>
      <c r="R1019" s="18">
        <f t="shared" si="1513"/>
        <v>0</v>
      </c>
      <c r="S1019" s="18">
        <f t="shared" si="1514"/>
        <v>0</v>
      </c>
      <c r="T1019" s="18">
        <f t="shared" si="1515"/>
        <v>622.9</v>
      </c>
      <c r="U1019" s="18"/>
      <c r="V1019" s="18">
        <f t="shared" si="1516"/>
        <v>0</v>
      </c>
      <c r="W1019" s="18">
        <f t="shared" si="1517"/>
        <v>0</v>
      </c>
      <c r="X1019" s="18">
        <f t="shared" si="1518"/>
        <v>622.9</v>
      </c>
      <c r="Y1019" s="18"/>
      <c r="Z1019" s="18"/>
      <c r="AA1019" s="18"/>
      <c r="AB1019" s="18">
        <f t="shared" si="1506"/>
        <v>0</v>
      </c>
      <c r="AC1019" s="18">
        <f t="shared" si="1507"/>
        <v>0</v>
      </c>
      <c r="AD1019" s="18">
        <f t="shared" si="1508"/>
        <v>622.9</v>
      </c>
      <c r="AE1019" s="18">
        <f>AE1020</f>
        <v>0</v>
      </c>
      <c r="AF1019" s="31"/>
      <c r="AG1019" s="22"/>
      <c r="AH1019" s="2"/>
    </row>
    <row r="1020" spans="1:34" ht="47.25" x14ac:dyDescent="0.25">
      <c r="A1020" s="36" t="s">
        <v>969</v>
      </c>
      <c r="B1020" s="32">
        <v>400</v>
      </c>
      <c r="C1020" s="36"/>
      <c r="D1020" s="36"/>
      <c r="E1020" s="14" t="s">
        <v>580</v>
      </c>
      <c r="F1020" s="18">
        <f>F1021</f>
        <v>0</v>
      </c>
      <c r="G1020" s="18">
        <f t="shared" si="1536"/>
        <v>0</v>
      </c>
      <c r="H1020" s="18">
        <f t="shared" si="1536"/>
        <v>622.9</v>
      </c>
      <c r="I1020" s="18"/>
      <c r="J1020" s="18"/>
      <c r="K1020" s="18"/>
      <c r="L1020" s="18">
        <f t="shared" si="1478"/>
        <v>0</v>
      </c>
      <c r="M1020" s="18">
        <f t="shared" si="1479"/>
        <v>0</v>
      </c>
      <c r="N1020" s="18">
        <f t="shared" si="1480"/>
        <v>622.9</v>
      </c>
      <c r="O1020" s="18"/>
      <c r="P1020" s="18"/>
      <c r="Q1020" s="18"/>
      <c r="R1020" s="18">
        <f t="shared" si="1513"/>
        <v>0</v>
      </c>
      <c r="S1020" s="18">
        <f t="shared" si="1514"/>
        <v>0</v>
      </c>
      <c r="T1020" s="18">
        <f t="shared" si="1515"/>
        <v>622.9</v>
      </c>
      <c r="U1020" s="18"/>
      <c r="V1020" s="18">
        <f t="shared" si="1516"/>
        <v>0</v>
      </c>
      <c r="W1020" s="18">
        <f t="shared" si="1517"/>
        <v>0</v>
      </c>
      <c r="X1020" s="18">
        <f t="shared" si="1518"/>
        <v>622.9</v>
      </c>
      <c r="Y1020" s="18"/>
      <c r="Z1020" s="18"/>
      <c r="AA1020" s="18"/>
      <c r="AB1020" s="18">
        <f t="shared" si="1506"/>
        <v>0</v>
      </c>
      <c r="AC1020" s="18">
        <f t="shared" si="1507"/>
        <v>0</v>
      </c>
      <c r="AD1020" s="18">
        <f t="shared" si="1508"/>
        <v>622.9</v>
      </c>
      <c r="AE1020" s="18">
        <f>AE1021</f>
        <v>0</v>
      </c>
      <c r="AF1020" s="31"/>
      <c r="AG1020" s="22"/>
      <c r="AH1020" s="2"/>
    </row>
    <row r="1021" spans="1:34" ht="141.75" x14ac:dyDescent="0.25">
      <c r="A1021" s="36" t="s">
        <v>969</v>
      </c>
      <c r="B1021" s="32">
        <v>460</v>
      </c>
      <c r="C1021" s="36"/>
      <c r="D1021" s="36"/>
      <c r="E1021" s="14" t="s">
        <v>594</v>
      </c>
      <c r="F1021" s="18">
        <f>F1022</f>
        <v>0</v>
      </c>
      <c r="G1021" s="18">
        <f t="shared" si="1536"/>
        <v>0</v>
      </c>
      <c r="H1021" s="18">
        <f t="shared" si="1536"/>
        <v>622.9</v>
      </c>
      <c r="I1021" s="18"/>
      <c r="J1021" s="18"/>
      <c r="K1021" s="18"/>
      <c r="L1021" s="18">
        <f t="shared" si="1478"/>
        <v>0</v>
      </c>
      <c r="M1021" s="18">
        <f t="shared" si="1479"/>
        <v>0</v>
      </c>
      <c r="N1021" s="18">
        <f t="shared" si="1480"/>
        <v>622.9</v>
      </c>
      <c r="O1021" s="18"/>
      <c r="P1021" s="18"/>
      <c r="Q1021" s="18"/>
      <c r="R1021" s="18">
        <f t="shared" si="1513"/>
        <v>0</v>
      </c>
      <c r="S1021" s="18">
        <f t="shared" si="1514"/>
        <v>0</v>
      </c>
      <c r="T1021" s="18">
        <f t="shared" si="1515"/>
        <v>622.9</v>
      </c>
      <c r="U1021" s="18"/>
      <c r="V1021" s="18">
        <f t="shared" si="1516"/>
        <v>0</v>
      </c>
      <c r="W1021" s="18">
        <f t="shared" si="1517"/>
        <v>0</v>
      </c>
      <c r="X1021" s="18">
        <f t="shared" si="1518"/>
        <v>622.9</v>
      </c>
      <c r="Y1021" s="18"/>
      <c r="Z1021" s="18"/>
      <c r="AA1021" s="18"/>
      <c r="AB1021" s="18">
        <f t="shared" si="1506"/>
        <v>0</v>
      </c>
      <c r="AC1021" s="18">
        <f t="shared" si="1507"/>
        <v>0</v>
      </c>
      <c r="AD1021" s="18">
        <f t="shared" si="1508"/>
        <v>622.9</v>
      </c>
      <c r="AE1021" s="18">
        <f>AE1022</f>
        <v>0</v>
      </c>
      <c r="AF1021" s="31"/>
      <c r="AG1021" s="22"/>
      <c r="AH1021" s="2"/>
    </row>
    <row r="1022" spans="1:34" x14ac:dyDescent="0.25">
      <c r="A1022" s="36" t="s">
        <v>969</v>
      </c>
      <c r="B1022" s="32">
        <v>460</v>
      </c>
      <c r="C1022" s="36" t="s">
        <v>28</v>
      </c>
      <c r="D1022" s="36" t="s">
        <v>112</v>
      </c>
      <c r="E1022" s="14" t="s">
        <v>558</v>
      </c>
      <c r="F1022" s="18">
        <v>0</v>
      </c>
      <c r="G1022" s="18">
        <v>0</v>
      </c>
      <c r="H1022" s="18">
        <v>622.9</v>
      </c>
      <c r="I1022" s="18"/>
      <c r="J1022" s="18"/>
      <c r="K1022" s="18"/>
      <c r="L1022" s="18">
        <f t="shared" si="1478"/>
        <v>0</v>
      </c>
      <c r="M1022" s="18">
        <f t="shared" si="1479"/>
        <v>0</v>
      </c>
      <c r="N1022" s="18">
        <f t="shared" si="1480"/>
        <v>622.9</v>
      </c>
      <c r="O1022" s="18"/>
      <c r="P1022" s="18"/>
      <c r="Q1022" s="18"/>
      <c r="R1022" s="18">
        <f t="shared" si="1513"/>
        <v>0</v>
      </c>
      <c r="S1022" s="18">
        <f t="shared" si="1514"/>
        <v>0</v>
      </c>
      <c r="T1022" s="18">
        <f t="shared" si="1515"/>
        <v>622.9</v>
      </c>
      <c r="U1022" s="18"/>
      <c r="V1022" s="18">
        <f t="shared" si="1516"/>
        <v>0</v>
      </c>
      <c r="W1022" s="18">
        <f t="shared" si="1517"/>
        <v>0</v>
      </c>
      <c r="X1022" s="18">
        <f t="shared" si="1518"/>
        <v>622.9</v>
      </c>
      <c r="Y1022" s="18"/>
      <c r="Z1022" s="18"/>
      <c r="AA1022" s="18"/>
      <c r="AB1022" s="18">
        <f t="shared" si="1506"/>
        <v>0</v>
      </c>
      <c r="AC1022" s="18">
        <f t="shared" si="1507"/>
        <v>0</v>
      </c>
      <c r="AD1022" s="18">
        <f t="shared" si="1508"/>
        <v>622.9</v>
      </c>
      <c r="AE1022" s="18"/>
      <c r="AF1022" s="31"/>
      <c r="AG1022" s="22"/>
      <c r="AH1022" s="2"/>
    </row>
    <row r="1023" spans="1:34" ht="31.5" x14ac:dyDescent="0.25">
      <c r="A1023" s="36" t="s">
        <v>971</v>
      </c>
      <c r="B1023" s="32"/>
      <c r="C1023" s="36"/>
      <c r="D1023" s="36"/>
      <c r="E1023" s="14" t="s">
        <v>972</v>
      </c>
      <c r="F1023" s="18">
        <f>F1024</f>
        <v>0</v>
      </c>
      <c r="G1023" s="18">
        <f t="shared" ref="G1023:AE1025" si="1537">G1024</f>
        <v>0</v>
      </c>
      <c r="H1023" s="18">
        <f t="shared" si="1537"/>
        <v>622.9</v>
      </c>
      <c r="I1023" s="18">
        <f t="shared" si="1537"/>
        <v>0</v>
      </c>
      <c r="J1023" s="18">
        <f t="shared" si="1537"/>
        <v>0</v>
      </c>
      <c r="K1023" s="18">
        <f t="shared" si="1537"/>
        <v>0</v>
      </c>
      <c r="L1023" s="18">
        <f t="shared" si="1478"/>
        <v>0</v>
      </c>
      <c r="M1023" s="18">
        <f t="shared" si="1479"/>
        <v>0</v>
      </c>
      <c r="N1023" s="18">
        <f t="shared" si="1480"/>
        <v>622.9</v>
      </c>
      <c r="O1023" s="18">
        <f t="shared" si="1537"/>
        <v>0</v>
      </c>
      <c r="P1023" s="18">
        <f t="shared" si="1537"/>
        <v>0</v>
      </c>
      <c r="Q1023" s="18">
        <f t="shared" si="1537"/>
        <v>0</v>
      </c>
      <c r="R1023" s="18">
        <f t="shared" si="1513"/>
        <v>0</v>
      </c>
      <c r="S1023" s="18">
        <f t="shared" si="1514"/>
        <v>0</v>
      </c>
      <c r="T1023" s="18">
        <f t="shared" si="1515"/>
        <v>622.9</v>
      </c>
      <c r="U1023" s="18">
        <f t="shared" si="1537"/>
        <v>0</v>
      </c>
      <c r="V1023" s="18">
        <f t="shared" si="1516"/>
        <v>0</v>
      </c>
      <c r="W1023" s="18">
        <f t="shared" si="1517"/>
        <v>0</v>
      </c>
      <c r="X1023" s="18">
        <f t="shared" si="1518"/>
        <v>622.9</v>
      </c>
      <c r="Y1023" s="18">
        <f t="shared" si="1537"/>
        <v>0</v>
      </c>
      <c r="Z1023" s="18">
        <f t="shared" si="1537"/>
        <v>0</v>
      </c>
      <c r="AA1023" s="18">
        <f t="shared" si="1537"/>
        <v>0</v>
      </c>
      <c r="AB1023" s="18">
        <f t="shared" si="1506"/>
        <v>0</v>
      </c>
      <c r="AC1023" s="18">
        <f t="shared" si="1507"/>
        <v>0</v>
      </c>
      <c r="AD1023" s="18">
        <f t="shared" si="1508"/>
        <v>622.9</v>
      </c>
      <c r="AE1023" s="18">
        <f t="shared" si="1537"/>
        <v>0</v>
      </c>
      <c r="AF1023" s="31"/>
      <c r="AG1023" s="22"/>
      <c r="AH1023" s="2"/>
    </row>
    <row r="1024" spans="1:34" ht="47.25" x14ac:dyDescent="0.25">
      <c r="A1024" s="36" t="s">
        <v>971</v>
      </c>
      <c r="B1024" s="32">
        <v>400</v>
      </c>
      <c r="C1024" s="36"/>
      <c r="D1024" s="36"/>
      <c r="E1024" s="14" t="s">
        <v>580</v>
      </c>
      <c r="F1024" s="18">
        <f>F1025</f>
        <v>0</v>
      </c>
      <c r="G1024" s="18">
        <f t="shared" si="1537"/>
        <v>0</v>
      </c>
      <c r="H1024" s="18">
        <f t="shared" si="1537"/>
        <v>622.9</v>
      </c>
      <c r="I1024" s="18">
        <f t="shared" si="1537"/>
        <v>0</v>
      </c>
      <c r="J1024" s="18">
        <f t="shared" si="1537"/>
        <v>0</v>
      </c>
      <c r="K1024" s="18">
        <f t="shared" si="1537"/>
        <v>0</v>
      </c>
      <c r="L1024" s="18">
        <f t="shared" si="1478"/>
        <v>0</v>
      </c>
      <c r="M1024" s="18">
        <f t="shared" si="1479"/>
        <v>0</v>
      </c>
      <c r="N1024" s="18">
        <f t="shared" si="1480"/>
        <v>622.9</v>
      </c>
      <c r="O1024" s="18">
        <f t="shared" si="1537"/>
        <v>0</v>
      </c>
      <c r="P1024" s="18">
        <f t="shared" si="1537"/>
        <v>0</v>
      </c>
      <c r="Q1024" s="18">
        <f t="shared" si="1537"/>
        <v>0</v>
      </c>
      <c r="R1024" s="18">
        <f t="shared" si="1513"/>
        <v>0</v>
      </c>
      <c r="S1024" s="18">
        <f t="shared" si="1514"/>
        <v>0</v>
      </c>
      <c r="T1024" s="18">
        <f t="shared" si="1515"/>
        <v>622.9</v>
      </c>
      <c r="U1024" s="18">
        <f t="shared" si="1537"/>
        <v>0</v>
      </c>
      <c r="V1024" s="18">
        <f t="shared" si="1516"/>
        <v>0</v>
      </c>
      <c r="W1024" s="18">
        <f t="shared" si="1517"/>
        <v>0</v>
      </c>
      <c r="X1024" s="18">
        <f t="shared" si="1518"/>
        <v>622.9</v>
      </c>
      <c r="Y1024" s="18">
        <f t="shared" si="1537"/>
        <v>0</v>
      </c>
      <c r="Z1024" s="18">
        <f t="shared" si="1537"/>
        <v>0</v>
      </c>
      <c r="AA1024" s="18">
        <f t="shared" si="1537"/>
        <v>0</v>
      </c>
      <c r="AB1024" s="18">
        <f t="shared" si="1506"/>
        <v>0</v>
      </c>
      <c r="AC1024" s="18">
        <f t="shared" si="1507"/>
        <v>0</v>
      </c>
      <c r="AD1024" s="18">
        <f t="shared" si="1508"/>
        <v>622.9</v>
      </c>
      <c r="AE1024" s="18">
        <f t="shared" si="1537"/>
        <v>0</v>
      </c>
      <c r="AF1024" s="31"/>
      <c r="AG1024" s="22"/>
      <c r="AH1024" s="2"/>
    </row>
    <row r="1025" spans="1:34" ht="141.75" x14ac:dyDescent="0.25">
      <c r="A1025" s="36" t="s">
        <v>971</v>
      </c>
      <c r="B1025" s="32">
        <v>460</v>
      </c>
      <c r="C1025" s="36"/>
      <c r="D1025" s="36"/>
      <c r="E1025" s="14" t="s">
        <v>594</v>
      </c>
      <c r="F1025" s="18">
        <f>F1026</f>
        <v>0</v>
      </c>
      <c r="G1025" s="18">
        <f t="shared" si="1537"/>
        <v>0</v>
      </c>
      <c r="H1025" s="18">
        <f t="shared" si="1537"/>
        <v>622.9</v>
      </c>
      <c r="I1025" s="18">
        <f t="shared" si="1537"/>
        <v>0</v>
      </c>
      <c r="J1025" s="18">
        <f t="shared" si="1537"/>
        <v>0</v>
      </c>
      <c r="K1025" s="18">
        <f t="shared" si="1537"/>
        <v>0</v>
      </c>
      <c r="L1025" s="18">
        <f t="shared" si="1478"/>
        <v>0</v>
      </c>
      <c r="M1025" s="18">
        <f t="shared" si="1479"/>
        <v>0</v>
      </c>
      <c r="N1025" s="18">
        <f t="shared" si="1480"/>
        <v>622.9</v>
      </c>
      <c r="O1025" s="18">
        <f t="shared" si="1537"/>
        <v>0</v>
      </c>
      <c r="P1025" s="18">
        <f t="shared" si="1537"/>
        <v>0</v>
      </c>
      <c r="Q1025" s="18">
        <f t="shared" si="1537"/>
        <v>0</v>
      </c>
      <c r="R1025" s="18">
        <f t="shared" si="1513"/>
        <v>0</v>
      </c>
      <c r="S1025" s="18">
        <f t="shared" si="1514"/>
        <v>0</v>
      </c>
      <c r="T1025" s="18">
        <f t="shared" si="1515"/>
        <v>622.9</v>
      </c>
      <c r="U1025" s="18">
        <f t="shared" si="1537"/>
        <v>0</v>
      </c>
      <c r="V1025" s="18">
        <f t="shared" si="1516"/>
        <v>0</v>
      </c>
      <c r="W1025" s="18">
        <f t="shared" si="1517"/>
        <v>0</v>
      </c>
      <c r="X1025" s="18">
        <f t="shared" si="1518"/>
        <v>622.9</v>
      </c>
      <c r="Y1025" s="18">
        <f t="shared" si="1537"/>
        <v>0</v>
      </c>
      <c r="Z1025" s="18">
        <f t="shared" si="1537"/>
        <v>0</v>
      </c>
      <c r="AA1025" s="18">
        <f t="shared" si="1537"/>
        <v>0</v>
      </c>
      <c r="AB1025" s="18">
        <f t="shared" si="1506"/>
        <v>0</v>
      </c>
      <c r="AC1025" s="18">
        <f t="shared" si="1507"/>
        <v>0</v>
      </c>
      <c r="AD1025" s="18">
        <f t="shared" si="1508"/>
        <v>622.9</v>
      </c>
      <c r="AE1025" s="18">
        <f t="shared" si="1537"/>
        <v>0</v>
      </c>
      <c r="AF1025" s="31"/>
      <c r="AG1025" s="22"/>
      <c r="AH1025" s="2"/>
    </row>
    <row r="1026" spans="1:34" x14ac:dyDescent="0.25">
      <c r="A1026" s="36" t="s">
        <v>971</v>
      </c>
      <c r="B1026" s="32">
        <v>460</v>
      </c>
      <c r="C1026" s="36" t="s">
        <v>28</v>
      </c>
      <c r="D1026" s="36" t="s">
        <v>112</v>
      </c>
      <c r="E1026" s="14" t="s">
        <v>558</v>
      </c>
      <c r="F1026" s="18">
        <v>0</v>
      </c>
      <c r="G1026" s="18">
        <v>0</v>
      </c>
      <c r="H1026" s="18">
        <v>622.9</v>
      </c>
      <c r="I1026" s="18"/>
      <c r="J1026" s="18"/>
      <c r="K1026" s="18"/>
      <c r="L1026" s="18">
        <f t="shared" si="1478"/>
        <v>0</v>
      </c>
      <c r="M1026" s="18">
        <f t="shared" si="1479"/>
        <v>0</v>
      </c>
      <c r="N1026" s="18">
        <f t="shared" si="1480"/>
        <v>622.9</v>
      </c>
      <c r="O1026" s="18"/>
      <c r="P1026" s="18"/>
      <c r="Q1026" s="18"/>
      <c r="R1026" s="18">
        <f t="shared" si="1513"/>
        <v>0</v>
      </c>
      <c r="S1026" s="18">
        <f t="shared" si="1514"/>
        <v>0</v>
      </c>
      <c r="T1026" s="18">
        <f t="shared" si="1515"/>
        <v>622.9</v>
      </c>
      <c r="U1026" s="18"/>
      <c r="V1026" s="18">
        <f t="shared" si="1516"/>
        <v>0</v>
      </c>
      <c r="W1026" s="18">
        <f t="shared" si="1517"/>
        <v>0</v>
      </c>
      <c r="X1026" s="18">
        <f t="shared" si="1518"/>
        <v>622.9</v>
      </c>
      <c r="Y1026" s="18"/>
      <c r="Z1026" s="18"/>
      <c r="AA1026" s="18"/>
      <c r="AB1026" s="18">
        <f t="shared" si="1506"/>
        <v>0</v>
      </c>
      <c r="AC1026" s="18">
        <f t="shared" si="1507"/>
        <v>0</v>
      </c>
      <c r="AD1026" s="18">
        <f t="shared" si="1508"/>
        <v>622.9</v>
      </c>
      <c r="AE1026" s="18"/>
      <c r="AF1026" s="31"/>
      <c r="AG1026" s="22"/>
      <c r="AH1026" s="2"/>
    </row>
    <row r="1027" spans="1:34" ht="31.5" x14ac:dyDescent="0.25">
      <c r="A1027" s="36" t="s">
        <v>974</v>
      </c>
      <c r="B1027" s="32"/>
      <c r="C1027" s="36"/>
      <c r="D1027" s="36"/>
      <c r="E1027" s="14" t="s">
        <v>973</v>
      </c>
      <c r="F1027" s="18">
        <f>F1028</f>
        <v>0</v>
      </c>
      <c r="G1027" s="18">
        <f t="shared" ref="G1027:AE1029" si="1538">G1028</f>
        <v>0</v>
      </c>
      <c r="H1027" s="18">
        <f t="shared" si="1538"/>
        <v>16622.900000000001</v>
      </c>
      <c r="I1027" s="18">
        <f t="shared" si="1538"/>
        <v>0</v>
      </c>
      <c r="J1027" s="18">
        <f t="shared" si="1538"/>
        <v>0</v>
      </c>
      <c r="K1027" s="18">
        <f t="shared" si="1538"/>
        <v>0</v>
      </c>
      <c r="L1027" s="18">
        <f t="shared" si="1478"/>
        <v>0</v>
      </c>
      <c r="M1027" s="18">
        <f t="shared" si="1479"/>
        <v>0</v>
      </c>
      <c r="N1027" s="18">
        <f t="shared" si="1480"/>
        <v>16622.900000000001</v>
      </c>
      <c r="O1027" s="18">
        <f t="shared" si="1538"/>
        <v>0</v>
      </c>
      <c r="P1027" s="18">
        <f t="shared" si="1538"/>
        <v>0</v>
      </c>
      <c r="Q1027" s="18">
        <f t="shared" si="1538"/>
        <v>0</v>
      </c>
      <c r="R1027" s="18">
        <f t="shared" si="1513"/>
        <v>0</v>
      </c>
      <c r="S1027" s="18">
        <f t="shared" si="1514"/>
        <v>0</v>
      </c>
      <c r="T1027" s="18">
        <f t="shared" si="1515"/>
        <v>16622.900000000001</v>
      </c>
      <c r="U1027" s="18">
        <f t="shared" si="1538"/>
        <v>0</v>
      </c>
      <c r="V1027" s="18">
        <f t="shared" si="1516"/>
        <v>0</v>
      </c>
      <c r="W1027" s="18">
        <f t="shared" si="1517"/>
        <v>0</v>
      </c>
      <c r="X1027" s="18">
        <f t="shared" si="1518"/>
        <v>16622.900000000001</v>
      </c>
      <c r="Y1027" s="18">
        <f t="shared" si="1538"/>
        <v>0</v>
      </c>
      <c r="Z1027" s="18">
        <f t="shared" si="1538"/>
        <v>0</v>
      </c>
      <c r="AA1027" s="18">
        <f t="shared" si="1538"/>
        <v>0</v>
      </c>
      <c r="AB1027" s="18">
        <f t="shared" si="1506"/>
        <v>0</v>
      </c>
      <c r="AC1027" s="18">
        <f t="shared" si="1507"/>
        <v>0</v>
      </c>
      <c r="AD1027" s="18">
        <f t="shared" si="1508"/>
        <v>16622.900000000001</v>
      </c>
      <c r="AE1027" s="18">
        <f t="shared" si="1538"/>
        <v>0</v>
      </c>
      <c r="AF1027" s="31"/>
      <c r="AG1027" s="22"/>
      <c r="AH1027" s="2"/>
    </row>
    <row r="1028" spans="1:34" ht="47.25" x14ac:dyDescent="0.25">
      <c r="A1028" s="36" t="s">
        <v>974</v>
      </c>
      <c r="B1028" s="32">
        <v>400</v>
      </c>
      <c r="C1028" s="36"/>
      <c r="D1028" s="36"/>
      <c r="E1028" s="14" t="s">
        <v>580</v>
      </c>
      <c r="F1028" s="18">
        <f>F1029</f>
        <v>0</v>
      </c>
      <c r="G1028" s="18">
        <f t="shared" si="1538"/>
        <v>0</v>
      </c>
      <c r="H1028" s="18">
        <f t="shared" si="1538"/>
        <v>16622.900000000001</v>
      </c>
      <c r="I1028" s="18">
        <f t="shared" si="1538"/>
        <v>0</v>
      </c>
      <c r="J1028" s="18">
        <f t="shared" si="1538"/>
        <v>0</v>
      </c>
      <c r="K1028" s="18">
        <f t="shared" si="1538"/>
        <v>0</v>
      </c>
      <c r="L1028" s="18">
        <f t="shared" si="1478"/>
        <v>0</v>
      </c>
      <c r="M1028" s="18">
        <f t="shared" si="1479"/>
        <v>0</v>
      </c>
      <c r="N1028" s="18">
        <f t="shared" si="1480"/>
        <v>16622.900000000001</v>
      </c>
      <c r="O1028" s="18">
        <f t="shared" si="1538"/>
        <v>0</v>
      </c>
      <c r="P1028" s="18">
        <f t="shared" si="1538"/>
        <v>0</v>
      </c>
      <c r="Q1028" s="18">
        <f t="shared" si="1538"/>
        <v>0</v>
      </c>
      <c r="R1028" s="18">
        <f t="shared" si="1513"/>
        <v>0</v>
      </c>
      <c r="S1028" s="18">
        <f t="shared" si="1514"/>
        <v>0</v>
      </c>
      <c r="T1028" s="18">
        <f t="shared" si="1515"/>
        <v>16622.900000000001</v>
      </c>
      <c r="U1028" s="18">
        <f t="shared" si="1538"/>
        <v>0</v>
      </c>
      <c r="V1028" s="18">
        <f t="shared" si="1516"/>
        <v>0</v>
      </c>
      <c r="W1028" s="18">
        <f t="shared" si="1517"/>
        <v>0</v>
      </c>
      <c r="X1028" s="18">
        <f t="shared" si="1518"/>
        <v>16622.900000000001</v>
      </c>
      <c r="Y1028" s="18">
        <f t="shared" si="1538"/>
        <v>0</v>
      </c>
      <c r="Z1028" s="18">
        <f t="shared" si="1538"/>
        <v>0</v>
      </c>
      <c r="AA1028" s="18">
        <f t="shared" si="1538"/>
        <v>0</v>
      </c>
      <c r="AB1028" s="18">
        <f t="shared" si="1506"/>
        <v>0</v>
      </c>
      <c r="AC1028" s="18">
        <f t="shared" si="1507"/>
        <v>0</v>
      </c>
      <c r="AD1028" s="18">
        <f t="shared" si="1508"/>
        <v>16622.900000000001</v>
      </c>
      <c r="AE1028" s="18">
        <f t="shared" si="1538"/>
        <v>0</v>
      </c>
      <c r="AF1028" s="31"/>
      <c r="AG1028" s="22"/>
      <c r="AH1028" s="2"/>
    </row>
    <row r="1029" spans="1:34" ht="141.75" x14ac:dyDescent="0.25">
      <c r="A1029" s="36" t="s">
        <v>974</v>
      </c>
      <c r="B1029" s="32">
        <v>460</v>
      </c>
      <c r="C1029" s="36"/>
      <c r="D1029" s="36"/>
      <c r="E1029" s="14" t="s">
        <v>594</v>
      </c>
      <c r="F1029" s="18">
        <f>F1030</f>
        <v>0</v>
      </c>
      <c r="G1029" s="18">
        <f t="shared" si="1538"/>
        <v>0</v>
      </c>
      <c r="H1029" s="18">
        <f t="shared" si="1538"/>
        <v>16622.900000000001</v>
      </c>
      <c r="I1029" s="18">
        <f t="shared" si="1538"/>
        <v>0</v>
      </c>
      <c r="J1029" s="18">
        <f t="shared" si="1538"/>
        <v>0</v>
      </c>
      <c r="K1029" s="18">
        <f t="shared" si="1538"/>
        <v>0</v>
      </c>
      <c r="L1029" s="18">
        <f t="shared" si="1478"/>
        <v>0</v>
      </c>
      <c r="M1029" s="18">
        <f t="shared" si="1479"/>
        <v>0</v>
      </c>
      <c r="N1029" s="18">
        <f t="shared" si="1480"/>
        <v>16622.900000000001</v>
      </c>
      <c r="O1029" s="18">
        <f t="shared" si="1538"/>
        <v>0</v>
      </c>
      <c r="P1029" s="18">
        <f t="shared" si="1538"/>
        <v>0</v>
      </c>
      <c r="Q1029" s="18">
        <f t="shared" si="1538"/>
        <v>0</v>
      </c>
      <c r="R1029" s="18">
        <f t="shared" si="1513"/>
        <v>0</v>
      </c>
      <c r="S1029" s="18">
        <f t="shared" si="1514"/>
        <v>0</v>
      </c>
      <c r="T1029" s="18">
        <f t="shared" si="1515"/>
        <v>16622.900000000001</v>
      </c>
      <c r="U1029" s="18">
        <f t="shared" si="1538"/>
        <v>0</v>
      </c>
      <c r="V1029" s="18">
        <f t="shared" si="1516"/>
        <v>0</v>
      </c>
      <c r="W1029" s="18">
        <f t="shared" si="1517"/>
        <v>0</v>
      </c>
      <c r="X1029" s="18">
        <f t="shared" si="1518"/>
        <v>16622.900000000001</v>
      </c>
      <c r="Y1029" s="18">
        <f t="shared" si="1538"/>
        <v>0</v>
      </c>
      <c r="Z1029" s="18">
        <f t="shared" si="1538"/>
        <v>0</v>
      </c>
      <c r="AA1029" s="18">
        <f t="shared" si="1538"/>
        <v>0</v>
      </c>
      <c r="AB1029" s="18">
        <f t="shared" si="1506"/>
        <v>0</v>
      </c>
      <c r="AC1029" s="18">
        <f t="shared" si="1507"/>
        <v>0</v>
      </c>
      <c r="AD1029" s="18">
        <f t="shared" si="1508"/>
        <v>16622.900000000001</v>
      </c>
      <c r="AE1029" s="18">
        <f t="shared" si="1538"/>
        <v>0</v>
      </c>
      <c r="AF1029" s="31"/>
      <c r="AG1029" s="22"/>
      <c r="AH1029" s="2"/>
    </row>
    <row r="1030" spans="1:34" x14ac:dyDescent="0.25">
      <c r="A1030" s="36" t="s">
        <v>974</v>
      </c>
      <c r="B1030" s="32">
        <v>460</v>
      </c>
      <c r="C1030" s="36" t="s">
        <v>28</v>
      </c>
      <c r="D1030" s="36" t="s">
        <v>112</v>
      </c>
      <c r="E1030" s="14" t="s">
        <v>558</v>
      </c>
      <c r="F1030" s="18">
        <v>0</v>
      </c>
      <c r="G1030" s="18">
        <v>0</v>
      </c>
      <c r="H1030" s="18">
        <v>16622.900000000001</v>
      </c>
      <c r="I1030" s="18"/>
      <c r="J1030" s="18"/>
      <c r="K1030" s="18"/>
      <c r="L1030" s="18">
        <f t="shared" si="1478"/>
        <v>0</v>
      </c>
      <c r="M1030" s="18">
        <f t="shared" si="1479"/>
        <v>0</v>
      </c>
      <c r="N1030" s="18">
        <f t="shared" si="1480"/>
        <v>16622.900000000001</v>
      </c>
      <c r="O1030" s="18"/>
      <c r="P1030" s="18"/>
      <c r="Q1030" s="18"/>
      <c r="R1030" s="18">
        <f t="shared" si="1513"/>
        <v>0</v>
      </c>
      <c r="S1030" s="18">
        <f t="shared" si="1514"/>
        <v>0</v>
      </c>
      <c r="T1030" s="18">
        <f t="shared" si="1515"/>
        <v>16622.900000000001</v>
      </c>
      <c r="U1030" s="18"/>
      <c r="V1030" s="18">
        <f t="shared" si="1516"/>
        <v>0</v>
      </c>
      <c r="W1030" s="18">
        <f t="shared" si="1517"/>
        <v>0</v>
      </c>
      <c r="X1030" s="18">
        <f t="shared" si="1518"/>
        <v>16622.900000000001</v>
      </c>
      <c r="Y1030" s="18"/>
      <c r="Z1030" s="18"/>
      <c r="AA1030" s="18"/>
      <c r="AB1030" s="18">
        <f t="shared" si="1506"/>
        <v>0</v>
      </c>
      <c r="AC1030" s="18">
        <f t="shared" si="1507"/>
        <v>0</v>
      </c>
      <c r="AD1030" s="18">
        <f t="shared" si="1508"/>
        <v>16622.900000000001</v>
      </c>
      <c r="AE1030" s="18"/>
      <c r="AF1030" s="31"/>
      <c r="AG1030" s="22"/>
      <c r="AH1030" s="2"/>
    </row>
    <row r="1031" spans="1:34" ht="47.25" x14ac:dyDescent="0.25">
      <c r="A1031" s="36" t="s">
        <v>908</v>
      </c>
      <c r="B1031" s="32"/>
      <c r="C1031" s="36"/>
      <c r="D1031" s="36"/>
      <c r="E1031" s="14" t="s">
        <v>1126</v>
      </c>
      <c r="F1031" s="18">
        <f t="shared" ref="F1031:K1033" si="1539">F1032</f>
        <v>622.9</v>
      </c>
      <c r="G1031" s="18">
        <f t="shared" si="1539"/>
        <v>0</v>
      </c>
      <c r="H1031" s="18">
        <f t="shared" si="1539"/>
        <v>16000</v>
      </c>
      <c r="I1031" s="18">
        <f t="shared" si="1539"/>
        <v>0</v>
      </c>
      <c r="J1031" s="18">
        <f t="shared" si="1539"/>
        <v>0</v>
      </c>
      <c r="K1031" s="18">
        <f t="shared" si="1539"/>
        <v>0</v>
      </c>
      <c r="L1031" s="18">
        <f t="shared" si="1478"/>
        <v>622.9</v>
      </c>
      <c r="M1031" s="18">
        <f t="shared" si="1479"/>
        <v>0</v>
      </c>
      <c r="N1031" s="18">
        <f t="shared" si="1480"/>
        <v>16000</v>
      </c>
      <c r="O1031" s="18">
        <f t="shared" ref="O1031:Q1033" si="1540">O1032</f>
        <v>0</v>
      </c>
      <c r="P1031" s="18">
        <f t="shared" si="1540"/>
        <v>0</v>
      </c>
      <c r="Q1031" s="18">
        <f t="shared" si="1540"/>
        <v>0</v>
      </c>
      <c r="R1031" s="18">
        <f t="shared" si="1513"/>
        <v>622.9</v>
      </c>
      <c r="S1031" s="18">
        <f t="shared" si="1514"/>
        <v>0</v>
      </c>
      <c r="T1031" s="18">
        <f t="shared" si="1515"/>
        <v>16000</v>
      </c>
      <c r="U1031" s="18">
        <f t="shared" ref="U1031:AE1033" si="1541">U1032</f>
        <v>0</v>
      </c>
      <c r="V1031" s="18">
        <f t="shared" si="1516"/>
        <v>622.9</v>
      </c>
      <c r="W1031" s="18">
        <f t="shared" si="1517"/>
        <v>0</v>
      </c>
      <c r="X1031" s="18">
        <f t="shared" si="1518"/>
        <v>16000</v>
      </c>
      <c r="Y1031" s="18">
        <f t="shared" si="1541"/>
        <v>0</v>
      </c>
      <c r="Z1031" s="18">
        <f t="shared" si="1541"/>
        <v>0</v>
      </c>
      <c r="AA1031" s="18">
        <f t="shared" si="1541"/>
        <v>0</v>
      </c>
      <c r="AB1031" s="18">
        <f t="shared" si="1506"/>
        <v>622.9</v>
      </c>
      <c r="AC1031" s="18">
        <f t="shared" si="1507"/>
        <v>0</v>
      </c>
      <c r="AD1031" s="18">
        <f t="shared" si="1508"/>
        <v>16000</v>
      </c>
      <c r="AE1031" s="18">
        <f t="shared" si="1541"/>
        <v>0</v>
      </c>
      <c r="AF1031" s="31"/>
      <c r="AG1031" s="22"/>
      <c r="AH1031" s="2"/>
    </row>
    <row r="1032" spans="1:34" ht="47.25" x14ac:dyDescent="0.25">
      <c r="A1032" s="36" t="s">
        <v>908</v>
      </c>
      <c r="B1032" s="32">
        <v>400</v>
      </c>
      <c r="C1032" s="36"/>
      <c r="D1032" s="36"/>
      <c r="E1032" s="14" t="s">
        <v>580</v>
      </c>
      <c r="F1032" s="18">
        <f t="shared" si="1539"/>
        <v>622.9</v>
      </c>
      <c r="G1032" s="18">
        <f t="shared" si="1539"/>
        <v>0</v>
      </c>
      <c r="H1032" s="18">
        <f t="shared" si="1539"/>
        <v>16000</v>
      </c>
      <c r="I1032" s="18">
        <f t="shared" si="1539"/>
        <v>0</v>
      </c>
      <c r="J1032" s="18">
        <f t="shared" si="1539"/>
        <v>0</v>
      </c>
      <c r="K1032" s="18">
        <f t="shared" si="1539"/>
        <v>0</v>
      </c>
      <c r="L1032" s="18">
        <f t="shared" si="1478"/>
        <v>622.9</v>
      </c>
      <c r="M1032" s="18">
        <f t="shared" si="1479"/>
        <v>0</v>
      </c>
      <c r="N1032" s="18">
        <f t="shared" si="1480"/>
        <v>16000</v>
      </c>
      <c r="O1032" s="18">
        <f t="shared" si="1540"/>
        <v>0</v>
      </c>
      <c r="P1032" s="18">
        <f t="shared" si="1540"/>
        <v>0</v>
      </c>
      <c r="Q1032" s="18">
        <f t="shared" si="1540"/>
        <v>0</v>
      </c>
      <c r="R1032" s="18">
        <f t="shared" si="1513"/>
        <v>622.9</v>
      </c>
      <c r="S1032" s="18">
        <f t="shared" si="1514"/>
        <v>0</v>
      </c>
      <c r="T1032" s="18">
        <f t="shared" si="1515"/>
        <v>16000</v>
      </c>
      <c r="U1032" s="18">
        <f t="shared" si="1541"/>
        <v>0</v>
      </c>
      <c r="V1032" s="18">
        <f t="shared" si="1516"/>
        <v>622.9</v>
      </c>
      <c r="W1032" s="18">
        <f t="shared" si="1517"/>
        <v>0</v>
      </c>
      <c r="X1032" s="18">
        <f t="shared" si="1518"/>
        <v>16000</v>
      </c>
      <c r="Y1032" s="18">
        <f t="shared" si="1541"/>
        <v>0</v>
      </c>
      <c r="Z1032" s="18">
        <f t="shared" si="1541"/>
        <v>0</v>
      </c>
      <c r="AA1032" s="18">
        <f t="shared" si="1541"/>
        <v>0</v>
      </c>
      <c r="AB1032" s="18">
        <f t="shared" si="1506"/>
        <v>622.9</v>
      </c>
      <c r="AC1032" s="18">
        <f t="shared" si="1507"/>
        <v>0</v>
      </c>
      <c r="AD1032" s="18">
        <f t="shared" si="1508"/>
        <v>16000</v>
      </c>
      <c r="AE1032" s="18">
        <f t="shared" si="1541"/>
        <v>0</v>
      </c>
      <c r="AF1032" s="31"/>
      <c r="AG1032" s="22"/>
      <c r="AH1032" s="2"/>
    </row>
    <row r="1033" spans="1:34" ht="141.75" x14ac:dyDescent="0.25">
      <c r="A1033" s="36" t="s">
        <v>908</v>
      </c>
      <c r="B1033" s="32">
        <v>460</v>
      </c>
      <c r="C1033" s="36"/>
      <c r="D1033" s="36"/>
      <c r="E1033" s="14" t="s">
        <v>594</v>
      </c>
      <c r="F1033" s="18">
        <f t="shared" si="1539"/>
        <v>622.9</v>
      </c>
      <c r="G1033" s="18">
        <f t="shared" si="1539"/>
        <v>0</v>
      </c>
      <c r="H1033" s="18">
        <f t="shared" si="1539"/>
        <v>16000</v>
      </c>
      <c r="I1033" s="18">
        <f t="shared" si="1539"/>
        <v>0</v>
      </c>
      <c r="J1033" s="18">
        <f t="shared" si="1539"/>
        <v>0</v>
      </c>
      <c r="K1033" s="18">
        <f t="shared" si="1539"/>
        <v>0</v>
      </c>
      <c r="L1033" s="18">
        <f t="shared" ref="L1033:L1109" si="1542">F1033+I1033</f>
        <v>622.9</v>
      </c>
      <c r="M1033" s="18">
        <f t="shared" ref="M1033:M1109" si="1543">G1033+J1033</f>
        <v>0</v>
      </c>
      <c r="N1033" s="18">
        <f t="shared" ref="N1033:N1109" si="1544">H1033+K1033</f>
        <v>16000</v>
      </c>
      <c r="O1033" s="18">
        <f t="shared" si="1540"/>
        <v>0</v>
      </c>
      <c r="P1033" s="18">
        <f t="shared" si="1540"/>
        <v>0</v>
      </c>
      <c r="Q1033" s="18">
        <f t="shared" si="1540"/>
        <v>0</v>
      </c>
      <c r="R1033" s="18">
        <f t="shared" si="1513"/>
        <v>622.9</v>
      </c>
      <c r="S1033" s="18">
        <f t="shared" si="1514"/>
        <v>0</v>
      </c>
      <c r="T1033" s="18">
        <f t="shared" si="1515"/>
        <v>16000</v>
      </c>
      <c r="U1033" s="18">
        <f t="shared" si="1541"/>
        <v>0</v>
      </c>
      <c r="V1033" s="18">
        <f t="shared" si="1516"/>
        <v>622.9</v>
      </c>
      <c r="W1033" s="18">
        <f t="shared" si="1517"/>
        <v>0</v>
      </c>
      <c r="X1033" s="18">
        <f t="shared" si="1518"/>
        <v>16000</v>
      </c>
      <c r="Y1033" s="18">
        <f t="shared" si="1541"/>
        <v>0</v>
      </c>
      <c r="Z1033" s="18">
        <f t="shared" si="1541"/>
        <v>0</v>
      </c>
      <c r="AA1033" s="18">
        <f t="shared" si="1541"/>
        <v>0</v>
      </c>
      <c r="AB1033" s="18">
        <f t="shared" si="1506"/>
        <v>622.9</v>
      </c>
      <c r="AC1033" s="18">
        <f t="shared" si="1507"/>
        <v>0</v>
      </c>
      <c r="AD1033" s="18">
        <f t="shared" si="1508"/>
        <v>16000</v>
      </c>
      <c r="AE1033" s="18">
        <f t="shared" si="1541"/>
        <v>0</v>
      </c>
      <c r="AF1033" s="31"/>
      <c r="AG1033" s="22"/>
      <c r="AH1033" s="2"/>
    </row>
    <row r="1034" spans="1:34" x14ac:dyDescent="0.25">
      <c r="A1034" s="36" t="s">
        <v>908</v>
      </c>
      <c r="B1034" s="32">
        <v>460</v>
      </c>
      <c r="C1034" s="36" t="s">
        <v>28</v>
      </c>
      <c r="D1034" s="36" t="s">
        <v>112</v>
      </c>
      <c r="E1034" s="14" t="s">
        <v>558</v>
      </c>
      <c r="F1034" s="18">
        <v>622.9</v>
      </c>
      <c r="G1034" s="18">
        <v>0</v>
      </c>
      <c r="H1034" s="18">
        <v>16000</v>
      </c>
      <c r="I1034" s="18"/>
      <c r="J1034" s="18"/>
      <c r="K1034" s="18"/>
      <c r="L1034" s="18">
        <f t="shared" si="1542"/>
        <v>622.9</v>
      </c>
      <c r="M1034" s="18">
        <f t="shared" si="1543"/>
        <v>0</v>
      </c>
      <c r="N1034" s="18">
        <f t="shared" si="1544"/>
        <v>16000</v>
      </c>
      <c r="O1034" s="18"/>
      <c r="P1034" s="18"/>
      <c r="Q1034" s="18"/>
      <c r="R1034" s="18">
        <f t="shared" si="1513"/>
        <v>622.9</v>
      </c>
      <c r="S1034" s="18">
        <f t="shared" si="1514"/>
        <v>0</v>
      </c>
      <c r="T1034" s="18">
        <f t="shared" si="1515"/>
        <v>16000</v>
      </c>
      <c r="U1034" s="18"/>
      <c r="V1034" s="18">
        <f t="shared" si="1516"/>
        <v>622.9</v>
      </c>
      <c r="W1034" s="18">
        <f t="shared" si="1517"/>
        <v>0</v>
      </c>
      <c r="X1034" s="18">
        <f t="shared" si="1518"/>
        <v>16000</v>
      </c>
      <c r="Y1034" s="18"/>
      <c r="Z1034" s="18"/>
      <c r="AA1034" s="18"/>
      <c r="AB1034" s="18">
        <f t="shared" si="1506"/>
        <v>622.9</v>
      </c>
      <c r="AC1034" s="18">
        <f t="shared" si="1507"/>
        <v>0</v>
      </c>
      <c r="AD1034" s="18">
        <f t="shared" si="1508"/>
        <v>16000</v>
      </c>
      <c r="AE1034" s="18"/>
      <c r="AF1034" s="31"/>
      <c r="AG1034" s="22"/>
      <c r="AH1034" s="2"/>
    </row>
    <row r="1035" spans="1:34" ht="31.5" x14ac:dyDescent="0.25">
      <c r="A1035" s="36" t="s">
        <v>909</v>
      </c>
      <c r="B1035" s="32"/>
      <c r="C1035" s="36"/>
      <c r="D1035" s="36"/>
      <c r="E1035" s="14" t="s">
        <v>1127</v>
      </c>
      <c r="F1035" s="18">
        <f t="shared" ref="F1035:K1037" si="1545">F1036</f>
        <v>2754.2</v>
      </c>
      <c r="G1035" s="18">
        <f t="shared" si="1545"/>
        <v>0</v>
      </c>
      <c r="H1035" s="18">
        <f t="shared" si="1545"/>
        <v>0</v>
      </c>
      <c r="I1035" s="18">
        <f t="shared" si="1545"/>
        <v>0</v>
      </c>
      <c r="J1035" s="18">
        <f t="shared" si="1545"/>
        <v>0</v>
      </c>
      <c r="K1035" s="18">
        <f t="shared" si="1545"/>
        <v>0</v>
      </c>
      <c r="L1035" s="18">
        <f t="shared" si="1542"/>
        <v>2754.2</v>
      </c>
      <c r="M1035" s="18">
        <f t="shared" si="1543"/>
        <v>0</v>
      </c>
      <c r="N1035" s="18">
        <f t="shared" si="1544"/>
        <v>0</v>
      </c>
      <c r="O1035" s="18">
        <f t="shared" ref="O1035:Q1037" si="1546">O1036</f>
        <v>0</v>
      </c>
      <c r="P1035" s="18">
        <f t="shared" si="1546"/>
        <v>0</v>
      </c>
      <c r="Q1035" s="18">
        <f t="shared" si="1546"/>
        <v>0</v>
      </c>
      <c r="R1035" s="18">
        <f t="shared" si="1513"/>
        <v>2754.2</v>
      </c>
      <c r="S1035" s="18">
        <f t="shared" si="1514"/>
        <v>0</v>
      </c>
      <c r="T1035" s="18">
        <f t="shared" si="1515"/>
        <v>0</v>
      </c>
      <c r="U1035" s="18">
        <f t="shared" ref="U1035:AE1037" si="1547">U1036</f>
        <v>0</v>
      </c>
      <c r="V1035" s="18">
        <f t="shared" si="1516"/>
        <v>2754.2</v>
      </c>
      <c r="W1035" s="18">
        <f t="shared" si="1517"/>
        <v>0</v>
      </c>
      <c r="X1035" s="18">
        <f t="shared" si="1518"/>
        <v>0</v>
      </c>
      <c r="Y1035" s="18">
        <f t="shared" si="1547"/>
        <v>0</v>
      </c>
      <c r="Z1035" s="18">
        <f t="shared" si="1547"/>
        <v>0</v>
      </c>
      <c r="AA1035" s="18">
        <f t="shared" si="1547"/>
        <v>0</v>
      </c>
      <c r="AB1035" s="18">
        <f t="shared" si="1506"/>
        <v>2754.2</v>
      </c>
      <c r="AC1035" s="18">
        <f t="shared" si="1507"/>
        <v>0</v>
      </c>
      <c r="AD1035" s="18">
        <f t="shared" si="1508"/>
        <v>0</v>
      </c>
      <c r="AE1035" s="18">
        <f t="shared" si="1547"/>
        <v>0</v>
      </c>
      <c r="AF1035" s="31"/>
      <c r="AG1035" s="22"/>
      <c r="AH1035" s="2"/>
    </row>
    <row r="1036" spans="1:34" ht="47.25" x14ac:dyDescent="0.25">
      <c r="A1036" s="36" t="s">
        <v>909</v>
      </c>
      <c r="B1036" s="32">
        <v>400</v>
      </c>
      <c r="C1036" s="36"/>
      <c r="D1036" s="36"/>
      <c r="E1036" s="14" t="s">
        <v>580</v>
      </c>
      <c r="F1036" s="18">
        <f t="shared" si="1545"/>
        <v>2754.2</v>
      </c>
      <c r="G1036" s="18">
        <f t="shared" si="1545"/>
        <v>0</v>
      </c>
      <c r="H1036" s="18">
        <f t="shared" si="1545"/>
        <v>0</v>
      </c>
      <c r="I1036" s="18">
        <f t="shared" si="1545"/>
        <v>0</v>
      </c>
      <c r="J1036" s="18">
        <f t="shared" si="1545"/>
        <v>0</v>
      </c>
      <c r="K1036" s="18">
        <f t="shared" si="1545"/>
        <v>0</v>
      </c>
      <c r="L1036" s="18">
        <f t="shared" si="1542"/>
        <v>2754.2</v>
      </c>
      <c r="M1036" s="18">
        <f t="shared" si="1543"/>
        <v>0</v>
      </c>
      <c r="N1036" s="18">
        <f t="shared" si="1544"/>
        <v>0</v>
      </c>
      <c r="O1036" s="18">
        <f t="shared" si="1546"/>
        <v>0</v>
      </c>
      <c r="P1036" s="18">
        <f t="shared" si="1546"/>
        <v>0</v>
      </c>
      <c r="Q1036" s="18">
        <f t="shared" si="1546"/>
        <v>0</v>
      </c>
      <c r="R1036" s="18">
        <f t="shared" si="1513"/>
        <v>2754.2</v>
      </c>
      <c r="S1036" s="18">
        <f t="shared" si="1514"/>
        <v>0</v>
      </c>
      <c r="T1036" s="18">
        <f t="shared" si="1515"/>
        <v>0</v>
      </c>
      <c r="U1036" s="18">
        <f t="shared" si="1547"/>
        <v>0</v>
      </c>
      <c r="V1036" s="18">
        <f t="shared" si="1516"/>
        <v>2754.2</v>
      </c>
      <c r="W1036" s="18">
        <f t="shared" si="1517"/>
        <v>0</v>
      </c>
      <c r="X1036" s="18">
        <f t="shared" si="1518"/>
        <v>0</v>
      </c>
      <c r="Y1036" s="18">
        <f t="shared" si="1547"/>
        <v>0</v>
      </c>
      <c r="Z1036" s="18">
        <f t="shared" si="1547"/>
        <v>0</v>
      </c>
      <c r="AA1036" s="18">
        <f t="shared" si="1547"/>
        <v>0</v>
      </c>
      <c r="AB1036" s="18">
        <f t="shared" si="1506"/>
        <v>2754.2</v>
      </c>
      <c r="AC1036" s="18">
        <f t="shared" si="1507"/>
        <v>0</v>
      </c>
      <c r="AD1036" s="18">
        <f t="shared" si="1508"/>
        <v>0</v>
      </c>
      <c r="AE1036" s="18">
        <f t="shared" si="1547"/>
        <v>0</v>
      </c>
      <c r="AF1036" s="31"/>
      <c r="AG1036" s="22"/>
      <c r="AH1036" s="2"/>
    </row>
    <row r="1037" spans="1:34" x14ac:dyDescent="0.25">
      <c r="A1037" s="36" t="s">
        <v>909</v>
      </c>
      <c r="B1037" s="32">
        <v>410</v>
      </c>
      <c r="C1037" s="36"/>
      <c r="D1037" s="36"/>
      <c r="E1037" s="14" t="s">
        <v>593</v>
      </c>
      <c r="F1037" s="18">
        <f t="shared" si="1545"/>
        <v>2754.2</v>
      </c>
      <c r="G1037" s="18">
        <f t="shared" si="1545"/>
        <v>0</v>
      </c>
      <c r="H1037" s="18">
        <f t="shared" si="1545"/>
        <v>0</v>
      </c>
      <c r="I1037" s="18">
        <f t="shared" si="1545"/>
        <v>0</v>
      </c>
      <c r="J1037" s="18">
        <f t="shared" si="1545"/>
        <v>0</v>
      </c>
      <c r="K1037" s="18">
        <f t="shared" si="1545"/>
        <v>0</v>
      </c>
      <c r="L1037" s="18">
        <f t="shared" si="1542"/>
        <v>2754.2</v>
      </c>
      <c r="M1037" s="18">
        <f t="shared" si="1543"/>
        <v>0</v>
      </c>
      <c r="N1037" s="18">
        <f t="shared" si="1544"/>
        <v>0</v>
      </c>
      <c r="O1037" s="18">
        <f t="shared" si="1546"/>
        <v>0</v>
      </c>
      <c r="P1037" s="18">
        <f t="shared" si="1546"/>
        <v>0</v>
      </c>
      <c r="Q1037" s="18">
        <f t="shared" si="1546"/>
        <v>0</v>
      </c>
      <c r="R1037" s="18">
        <f t="shared" si="1513"/>
        <v>2754.2</v>
      </c>
      <c r="S1037" s="18">
        <f t="shared" si="1514"/>
        <v>0</v>
      </c>
      <c r="T1037" s="18">
        <f t="shared" si="1515"/>
        <v>0</v>
      </c>
      <c r="U1037" s="18">
        <f t="shared" si="1547"/>
        <v>0</v>
      </c>
      <c r="V1037" s="18">
        <f t="shared" si="1516"/>
        <v>2754.2</v>
      </c>
      <c r="W1037" s="18">
        <f t="shared" si="1517"/>
        <v>0</v>
      </c>
      <c r="X1037" s="18">
        <f t="shared" si="1518"/>
        <v>0</v>
      </c>
      <c r="Y1037" s="18">
        <f t="shared" si="1547"/>
        <v>0</v>
      </c>
      <c r="Z1037" s="18">
        <f t="shared" si="1547"/>
        <v>0</v>
      </c>
      <c r="AA1037" s="18">
        <f t="shared" si="1547"/>
        <v>0</v>
      </c>
      <c r="AB1037" s="18">
        <f t="shared" si="1506"/>
        <v>2754.2</v>
      </c>
      <c r="AC1037" s="18">
        <f t="shared" si="1507"/>
        <v>0</v>
      </c>
      <c r="AD1037" s="18">
        <f t="shared" si="1508"/>
        <v>0</v>
      </c>
      <c r="AE1037" s="18">
        <f t="shared" si="1547"/>
        <v>0</v>
      </c>
      <c r="AF1037" s="31"/>
      <c r="AG1037" s="22"/>
      <c r="AH1037" s="2"/>
    </row>
    <row r="1038" spans="1:34" x14ac:dyDescent="0.25">
      <c r="A1038" s="36" t="s">
        <v>909</v>
      </c>
      <c r="B1038" s="32">
        <v>410</v>
      </c>
      <c r="C1038" s="36" t="s">
        <v>28</v>
      </c>
      <c r="D1038" s="36" t="s">
        <v>112</v>
      </c>
      <c r="E1038" s="14" t="s">
        <v>558</v>
      </c>
      <c r="F1038" s="18">
        <v>2754.2</v>
      </c>
      <c r="G1038" s="18">
        <v>0</v>
      </c>
      <c r="H1038" s="18">
        <v>0</v>
      </c>
      <c r="I1038" s="18"/>
      <c r="J1038" s="18"/>
      <c r="K1038" s="18"/>
      <c r="L1038" s="18">
        <f t="shared" si="1542"/>
        <v>2754.2</v>
      </c>
      <c r="M1038" s="18">
        <f t="shared" si="1543"/>
        <v>0</v>
      </c>
      <c r="N1038" s="18">
        <f t="shared" si="1544"/>
        <v>0</v>
      </c>
      <c r="O1038" s="18"/>
      <c r="P1038" s="18"/>
      <c r="Q1038" s="18"/>
      <c r="R1038" s="18">
        <f t="shared" si="1513"/>
        <v>2754.2</v>
      </c>
      <c r="S1038" s="18">
        <f t="shared" si="1514"/>
        <v>0</v>
      </c>
      <c r="T1038" s="18">
        <f t="shared" si="1515"/>
        <v>0</v>
      </c>
      <c r="U1038" s="18"/>
      <c r="V1038" s="18">
        <f t="shared" si="1516"/>
        <v>2754.2</v>
      </c>
      <c r="W1038" s="18">
        <f t="shared" si="1517"/>
        <v>0</v>
      </c>
      <c r="X1038" s="18">
        <f t="shared" si="1518"/>
        <v>0</v>
      </c>
      <c r="Y1038" s="18"/>
      <c r="Z1038" s="18"/>
      <c r="AA1038" s="18"/>
      <c r="AB1038" s="18">
        <f t="shared" si="1506"/>
        <v>2754.2</v>
      </c>
      <c r="AC1038" s="18">
        <f t="shared" si="1507"/>
        <v>0</v>
      </c>
      <c r="AD1038" s="18">
        <f t="shared" si="1508"/>
        <v>0</v>
      </c>
      <c r="AE1038" s="18"/>
      <c r="AF1038" s="31"/>
      <c r="AG1038" s="22"/>
      <c r="AH1038" s="2"/>
    </row>
    <row r="1039" spans="1:34" ht="31.5" x14ac:dyDescent="0.25">
      <c r="A1039" s="19" t="s">
        <v>1411</v>
      </c>
      <c r="B1039" s="32"/>
      <c r="C1039" s="36"/>
      <c r="D1039" s="36"/>
      <c r="E1039" s="14" t="s">
        <v>1412</v>
      </c>
      <c r="F1039" s="18"/>
      <c r="G1039" s="18"/>
      <c r="H1039" s="18"/>
      <c r="I1039" s="18"/>
      <c r="J1039" s="18"/>
      <c r="K1039" s="18"/>
      <c r="L1039" s="18"/>
      <c r="M1039" s="18"/>
      <c r="N1039" s="18"/>
      <c r="O1039" s="18">
        <f>O1040</f>
        <v>0</v>
      </c>
      <c r="P1039" s="18">
        <f t="shared" ref="P1039:AE1041" si="1548">P1040</f>
        <v>5373.71</v>
      </c>
      <c r="Q1039" s="18">
        <f t="shared" si="1548"/>
        <v>0</v>
      </c>
      <c r="R1039" s="18">
        <f t="shared" si="1513"/>
        <v>0</v>
      </c>
      <c r="S1039" s="18">
        <f t="shared" si="1514"/>
        <v>5373.71</v>
      </c>
      <c r="T1039" s="18">
        <f t="shared" si="1515"/>
        <v>0</v>
      </c>
      <c r="U1039" s="18">
        <f t="shared" si="1548"/>
        <v>0</v>
      </c>
      <c r="V1039" s="18">
        <f t="shared" si="1516"/>
        <v>0</v>
      </c>
      <c r="W1039" s="18">
        <f t="shared" si="1517"/>
        <v>5373.71</v>
      </c>
      <c r="X1039" s="18">
        <f t="shared" si="1518"/>
        <v>0</v>
      </c>
      <c r="Y1039" s="18">
        <f t="shared" si="1548"/>
        <v>0</v>
      </c>
      <c r="Z1039" s="18">
        <f t="shared" si="1548"/>
        <v>0</v>
      </c>
      <c r="AA1039" s="18">
        <f t="shared" si="1548"/>
        <v>0</v>
      </c>
      <c r="AB1039" s="18">
        <f t="shared" si="1506"/>
        <v>0</v>
      </c>
      <c r="AC1039" s="18">
        <f t="shared" si="1507"/>
        <v>5373.71</v>
      </c>
      <c r="AD1039" s="18">
        <f t="shared" si="1508"/>
        <v>0</v>
      </c>
      <c r="AE1039" s="18">
        <f t="shared" si="1548"/>
        <v>0</v>
      </c>
      <c r="AF1039" s="31"/>
      <c r="AG1039" s="22"/>
      <c r="AH1039" s="2"/>
    </row>
    <row r="1040" spans="1:34" ht="47.25" x14ac:dyDescent="0.25">
      <c r="A1040" s="19" t="s">
        <v>1411</v>
      </c>
      <c r="B1040" s="32">
        <v>400</v>
      </c>
      <c r="C1040" s="36"/>
      <c r="D1040" s="36"/>
      <c r="E1040" s="14" t="s">
        <v>580</v>
      </c>
      <c r="F1040" s="18"/>
      <c r="G1040" s="18"/>
      <c r="H1040" s="18"/>
      <c r="I1040" s="18"/>
      <c r="J1040" s="18"/>
      <c r="K1040" s="18"/>
      <c r="L1040" s="18"/>
      <c r="M1040" s="18"/>
      <c r="N1040" s="18"/>
      <c r="O1040" s="18">
        <f>O1041</f>
        <v>0</v>
      </c>
      <c r="P1040" s="18">
        <f t="shared" si="1548"/>
        <v>5373.71</v>
      </c>
      <c r="Q1040" s="18">
        <f t="shared" si="1548"/>
        <v>0</v>
      </c>
      <c r="R1040" s="18">
        <f t="shared" si="1513"/>
        <v>0</v>
      </c>
      <c r="S1040" s="18">
        <f t="shared" si="1514"/>
        <v>5373.71</v>
      </c>
      <c r="T1040" s="18">
        <f t="shared" si="1515"/>
        <v>0</v>
      </c>
      <c r="U1040" s="18">
        <f t="shared" si="1548"/>
        <v>0</v>
      </c>
      <c r="V1040" s="18">
        <f t="shared" si="1516"/>
        <v>0</v>
      </c>
      <c r="W1040" s="18">
        <f t="shared" si="1517"/>
        <v>5373.71</v>
      </c>
      <c r="X1040" s="18">
        <f t="shared" si="1518"/>
        <v>0</v>
      </c>
      <c r="Y1040" s="18">
        <f t="shared" si="1548"/>
        <v>0</v>
      </c>
      <c r="Z1040" s="18">
        <f t="shared" si="1548"/>
        <v>0</v>
      </c>
      <c r="AA1040" s="18">
        <f t="shared" si="1548"/>
        <v>0</v>
      </c>
      <c r="AB1040" s="18">
        <f t="shared" ref="AB1040:AB1103" si="1549">V1040+Y1040</f>
        <v>0</v>
      </c>
      <c r="AC1040" s="18">
        <f t="shared" ref="AC1040:AC1103" si="1550">W1040+Z1040</f>
        <v>5373.71</v>
      </c>
      <c r="AD1040" s="18">
        <f t="shared" ref="AD1040:AD1103" si="1551">X1040+AA1040</f>
        <v>0</v>
      </c>
      <c r="AE1040" s="18">
        <f t="shared" si="1548"/>
        <v>0</v>
      </c>
      <c r="AF1040" s="31"/>
      <c r="AG1040" s="22"/>
      <c r="AH1040" s="2"/>
    </row>
    <row r="1041" spans="1:34" x14ac:dyDescent="0.25">
      <c r="A1041" s="19" t="s">
        <v>1411</v>
      </c>
      <c r="B1041" s="32">
        <v>410</v>
      </c>
      <c r="C1041" s="36"/>
      <c r="D1041" s="36"/>
      <c r="E1041" s="14" t="s">
        <v>593</v>
      </c>
      <c r="F1041" s="18"/>
      <c r="G1041" s="18"/>
      <c r="H1041" s="18"/>
      <c r="I1041" s="18"/>
      <c r="J1041" s="18"/>
      <c r="K1041" s="18"/>
      <c r="L1041" s="18"/>
      <c r="M1041" s="18"/>
      <c r="N1041" s="18"/>
      <c r="O1041" s="18">
        <f>O1042</f>
        <v>0</v>
      </c>
      <c r="P1041" s="18">
        <f t="shared" si="1548"/>
        <v>5373.71</v>
      </c>
      <c r="Q1041" s="18">
        <f t="shared" si="1548"/>
        <v>0</v>
      </c>
      <c r="R1041" s="18">
        <f t="shared" si="1513"/>
        <v>0</v>
      </c>
      <c r="S1041" s="18">
        <f t="shared" si="1514"/>
        <v>5373.71</v>
      </c>
      <c r="T1041" s="18">
        <f t="shared" si="1515"/>
        <v>0</v>
      </c>
      <c r="U1041" s="18">
        <f t="shared" si="1548"/>
        <v>0</v>
      </c>
      <c r="V1041" s="18">
        <f t="shared" si="1516"/>
        <v>0</v>
      </c>
      <c r="W1041" s="18">
        <f t="shared" si="1517"/>
        <v>5373.71</v>
      </c>
      <c r="X1041" s="18">
        <f t="shared" si="1518"/>
        <v>0</v>
      </c>
      <c r="Y1041" s="18">
        <f t="shared" si="1548"/>
        <v>0</v>
      </c>
      <c r="Z1041" s="18">
        <f t="shared" si="1548"/>
        <v>0</v>
      </c>
      <c r="AA1041" s="18">
        <f t="shared" si="1548"/>
        <v>0</v>
      </c>
      <c r="AB1041" s="18">
        <f t="shared" si="1549"/>
        <v>0</v>
      </c>
      <c r="AC1041" s="18">
        <f t="shared" si="1550"/>
        <v>5373.71</v>
      </c>
      <c r="AD1041" s="18">
        <f t="shared" si="1551"/>
        <v>0</v>
      </c>
      <c r="AE1041" s="18">
        <f t="shared" si="1548"/>
        <v>0</v>
      </c>
      <c r="AF1041" s="31"/>
      <c r="AG1041" s="22"/>
      <c r="AH1041" s="2"/>
    </row>
    <row r="1042" spans="1:34" x14ac:dyDescent="0.25">
      <c r="A1042" s="19" t="s">
        <v>1411</v>
      </c>
      <c r="B1042" s="32">
        <v>410</v>
      </c>
      <c r="C1042" s="36" t="s">
        <v>28</v>
      </c>
      <c r="D1042" s="36" t="s">
        <v>112</v>
      </c>
      <c r="E1042" s="14" t="s">
        <v>558</v>
      </c>
      <c r="F1042" s="18"/>
      <c r="G1042" s="18"/>
      <c r="H1042" s="18"/>
      <c r="I1042" s="18"/>
      <c r="J1042" s="18"/>
      <c r="K1042" s="18"/>
      <c r="L1042" s="18"/>
      <c r="M1042" s="18"/>
      <c r="N1042" s="18"/>
      <c r="O1042" s="18"/>
      <c r="P1042" s="18">
        <v>5373.71</v>
      </c>
      <c r="Q1042" s="18"/>
      <c r="R1042" s="18">
        <f t="shared" si="1513"/>
        <v>0</v>
      </c>
      <c r="S1042" s="18">
        <f t="shared" si="1514"/>
        <v>5373.71</v>
      </c>
      <c r="T1042" s="18">
        <f t="shared" si="1515"/>
        <v>0</v>
      </c>
      <c r="U1042" s="18"/>
      <c r="V1042" s="18">
        <f t="shared" si="1516"/>
        <v>0</v>
      </c>
      <c r="W1042" s="18">
        <f t="shared" si="1517"/>
        <v>5373.71</v>
      </c>
      <c r="X1042" s="18">
        <f t="shared" si="1518"/>
        <v>0</v>
      </c>
      <c r="Y1042" s="18"/>
      <c r="Z1042" s="18"/>
      <c r="AA1042" s="18"/>
      <c r="AB1042" s="18">
        <f t="shared" si="1549"/>
        <v>0</v>
      </c>
      <c r="AC1042" s="18">
        <f t="shared" si="1550"/>
        <v>5373.71</v>
      </c>
      <c r="AD1042" s="18">
        <f t="shared" si="1551"/>
        <v>0</v>
      </c>
      <c r="AE1042" s="18"/>
      <c r="AF1042" s="31"/>
      <c r="AG1042" s="22"/>
      <c r="AH1042" s="2"/>
    </row>
    <row r="1043" spans="1:34" ht="31.5" x14ac:dyDescent="0.25">
      <c r="A1043" s="36" t="s">
        <v>231</v>
      </c>
      <c r="B1043" s="32"/>
      <c r="C1043" s="36"/>
      <c r="D1043" s="36"/>
      <c r="E1043" s="14" t="s">
        <v>1128</v>
      </c>
      <c r="F1043" s="18">
        <f t="shared" ref="F1043:K1045" si="1552">F1044</f>
        <v>2754.2</v>
      </c>
      <c r="G1043" s="18">
        <f t="shared" si="1552"/>
        <v>0</v>
      </c>
      <c r="H1043" s="18">
        <f t="shared" si="1552"/>
        <v>0</v>
      </c>
      <c r="I1043" s="18">
        <f t="shared" si="1552"/>
        <v>0</v>
      </c>
      <c r="J1043" s="18">
        <f t="shared" si="1552"/>
        <v>0</v>
      </c>
      <c r="K1043" s="18">
        <f t="shared" si="1552"/>
        <v>0</v>
      </c>
      <c r="L1043" s="18">
        <f t="shared" si="1542"/>
        <v>2754.2</v>
      </c>
      <c r="M1043" s="18">
        <f t="shared" si="1543"/>
        <v>0</v>
      </c>
      <c r="N1043" s="18">
        <f t="shared" si="1544"/>
        <v>0</v>
      </c>
      <c r="O1043" s="18">
        <f t="shared" ref="O1043:Q1045" si="1553">O1044</f>
        <v>0</v>
      </c>
      <c r="P1043" s="18">
        <f t="shared" si="1553"/>
        <v>0</v>
      </c>
      <c r="Q1043" s="18">
        <f t="shared" si="1553"/>
        <v>0</v>
      </c>
      <c r="R1043" s="18">
        <f t="shared" si="1513"/>
        <v>2754.2</v>
      </c>
      <c r="S1043" s="18">
        <f t="shared" si="1514"/>
        <v>0</v>
      </c>
      <c r="T1043" s="18">
        <f t="shared" si="1515"/>
        <v>0</v>
      </c>
      <c r="U1043" s="18">
        <f t="shared" ref="U1043:AE1044" si="1554">U1044</f>
        <v>0</v>
      </c>
      <c r="V1043" s="18">
        <f t="shared" si="1516"/>
        <v>2754.2</v>
      </c>
      <c r="W1043" s="18">
        <f t="shared" si="1517"/>
        <v>0</v>
      </c>
      <c r="X1043" s="18">
        <f t="shared" si="1518"/>
        <v>0</v>
      </c>
      <c r="Y1043" s="18">
        <f t="shared" si="1554"/>
        <v>0</v>
      </c>
      <c r="Z1043" s="18">
        <f t="shared" si="1554"/>
        <v>0</v>
      </c>
      <c r="AA1043" s="18">
        <f t="shared" si="1554"/>
        <v>0</v>
      </c>
      <c r="AB1043" s="18">
        <f t="shared" si="1549"/>
        <v>2754.2</v>
      </c>
      <c r="AC1043" s="18">
        <f t="shared" si="1550"/>
        <v>0</v>
      </c>
      <c r="AD1043" s="18">
        <f t="shared" si="1551"/>
        <v>0</v>
      </c>
      <c r="AE1043" s="18">
        <f t="shared" si="1554"/>
        <v>0</v>
      </c>
      <c r="AF1043" s="31"/>
      <c r="AG1043" s="22"/>
      <c r="AH1043" s="2"/>
    </row>
    <row r="1044" spans="1:34" ht="47.25" x14ac:dyDescent="0.25">
      <c r="A1044" s="36" t="s">
        <v>231</v>
      </c>
      <c r="B1044" s="32">
        <v>400</v>
      </c>
      <c r="C1044" s="36"/>
      <c r="D1044" s="36"/>
      <c r="E1044" s="14" t="s">
        <v>580</v>
      </c>
      <c r="F1044" s="18">
        <f>F1045</f>
        <v>2754.2</v>
      </c>
      <c r="G1044" s="18">
        <f t="shared" si="1552"/>
        <v>0</v>
      </c>
      <c r="H1044" s="18">
        <f t="shared" si="1552"/>
        <v>0</v>
      </c>
      <c r="I1044" s="18">
        <f t="shared" si="1552"/>
        <v>0</v>
      </c>
      <c r="J1044" s="18">
        <f t="shared" si="1552"/>
        <v>0</v>
      </c>
      <c r="K1044" s="18">
        <f t="shared" si="1552"/>
        <v>0</v>
      </c>
      <c r="L1044" s="18">
        <f t="shared" si="1542"/>
        <v>2754.2</v>
      </c>
      <c r="M1044" s="18">
        <f t="shared" si="1543"/>
        <v>0</v>
      </c>
      <c r="N1044" s="18">
        <f t="shared" si="1544"/>
        <v>0</v>
      </c>
      <c r="O1044" s="18">
        <f t="shared" si="1553"/>
        <v>0</v>
      </c>
      <c r="P1044" s="18">
        <f t="shared" si="1553"/>
        <v>0</v>
      </c>
      <c r="Q1044" s="18">
        <f t="shared" si="1553"/>
        <v>0</v>
      </c>
      <c r="R1044" s="18">
        <f t="shared" si="1513"/>
        <v>2754.2</v>
      </c>
      <c r="S1044" s="18">
        <f t="shared" si="1514"/>
        <v>0</v>
      </c>
      <c r="T1044" s="18">
        <f t="shared" si="1515"/>
        <v>0</v>
      </c>
      <c r="U1044" s="18">
        <f t="shared" si="1554"/>
        <v>0</v>
      </c>
      <c r="V1044" s="18">
        <f t="shared" si="1516"/>
        <v>2754.2</v>
      </c>
      <c r="W1044" s="18">
        <f t="shared" si="1517"/>
        <v>0</v>
      </c>
      <c r="X1044" s="18">
        <f t="shared" si="1518"/>
        <v>0</v>
      </c>
      <c r="Y1044" s="18">
        <f t="shared" si="1554"/>
        <v>0</v>
      </c>
      <c r="Z1044" s="18">
        <f t="shared" si="1554"/>
        <v>0</v>
      </c>
      <c r="AA1044" s="18">
        <f t="shared" si="1554"/>
        <v>0</v>
      </c>
      <c r="AB1044" s="18">
        <f t="shared" si="1549"/>
        <v>2754.2</v>
      </c>
      <c r="AC1044" s="18">
        <f t="shared" si="1550"/>
        <v>0</v>
      </c>
      <c r="AD1044" s="18">
        <f t="shared" si="1551"/>
        <v>0</v>
      </c>
      <c r="AE1044" s="18">
        <f t="shared" si="1554"/>
        <v>0</v>
      </c>
      <c r="AF1044" s="31"/>
      <c r="AG1044" s="22"/>
      <c r="AH1044" s="2"/>
    </row>
    <row r="1045" spans="1:34" x14ac:dyDescent="0.25">
      <c r="A1045" s="36" t="s">
        <v>231</v>
      </c>
      <c r="B1045" s="32">
        <v>410</v>
      </c>
      <c r="C1045" s="36"/>
      <c r="D1045" s="36"/>
      <c r="E1045" s="14" t="s">
        <v>593</v>
      </c>
      <c r="F1045" s="18">
        <f t="shared" ref="F1045:H1045" si="1555">F1046</f>
        <v>2754.2</v>
      </c>
      <c r="G1045" s="18">
        <f t="shared" si="1555"/>
        <v>0</v>
      </c>
      <c r="H1045" s="18">
        <f t="shared" si="1555"/>
        <v>0</v>
      </c>
      <c r="I1045" s="18">
        <f t="shared" si="1552"/>
        <v>0</v>
      </c>
      <c r="J1045" s="18">
        <f t="shared" si="1552"/>
        <v>0</v>
      </c>
      <c r="K1045" s="18">
        <f t="shared" si="1552"/>
        <v>0</v>
      </c>
      <c r="L1045" s="18">
        <f t="shared" si="1542"/>
        <v>2754.2</v>
      </c>
      <c r="M1045" s="18">
        <f t="shared" si="1543"/>
        <v>0</v>
      </c>
      <c r="N1045" s="18">
        <f t="shared" si="1544"/>
        <v>0</v>
      </c>
      <c r="O1045" s="18">
        <f t="shared" si="1553"/>
        <v>0</v>
      </c>
      <c r="P1045" s="18">
        <f t="shared" si="1553"/>
        <v>0</v>
      </c>
      <c r="Q1045" s="18">
        <f t="shared" si="1553"/>
        <v>0</v>
      </c>
      <c r="R1045" s="18">
        <f t="shared" si="1513"/>
        <v>2754.2</v>
      </c>
      <c r="S1045" s="18">
        <f t="shared" si="1514"/>
        <v>0</v>
      </c>
      <c r="T1045" s="18">
        <f t="shared" si="1515"/>
        <v>0</v>
      </c>
      <c r="U1045" s="18">
        <f t="shared" ref="U1045:AE1045" si="1556">U1046</f>
        <v>0</v>
      </c>
      <c r="V1045" s="18">
        <f t="shared" si="1516"/>
        <v>2754.2</v>
      </c>
      <c r="W1045" s="18">
        <f t="shared" si="1517"/>
        <v>0</v>
      </c>
      <c r="X1045" s="18">
        <f t="shared" si="1518"/>
        <v>0</v>
      </c>
      <c r="Y1045" s="18">
        <f t="shared" si="1556"/>
        <v>0</v>
      </c>
      <c r="Z1045" s="18">
        <f t="shared" si="1556"/>
        <v>0</v>
      </c>
      <c r="AA1045" s="18">
        <f t="shared" si="1556"/>
        <v>0</v>
      </c>
      <c r="AB1045" s="18">
        <f t="shared" si="1549"/>
        <v>2754.2</v>
      </c>
      <c r="AC1045" s="18">
        <f t="shared" si="1550"/>
        <v>0</v>
      </c>
      <c r="AD1045" s="18">
        <f t="shared" si="1551"/>
        <v>0</v>
      </c>
      <c r="AE1045" s="18">
        <f t="shared" si="1556"/>
        <v>0</v>
      </c>
      <c r="AF1045" s="31"/>
      <c r="AG1045" s="22"/>
      <c r="AH1045" s="2"/>
    </row>
    <row r="1046" spans="1:34" x14ac:dyDescent="0.25">
      <c r="A1046" s="36" t="s">
        <v>231</v>
      </c>
      <c r="B1046" s="32">
        <v>410</v>
      </c>
      <c r="C1046" s="36" t="s">
        <v>28</v>
      </c>
      <c r="D1046" s="36" t="s">
        <v>112</v>
      </c>
      <c r="E1046" s="14" t="s">
        <v>558</v>
      </c>
      <c r="F1046" s="18">
        <v>2754.2</v>
      </c>
      <c r="G1046" s="18">
        <v>0</v>
      </c>
      <c r="H1046" s="18">
        <v>0</v>
      </c>
      <c r="I1046" s="18"/>
      <c r="J1046" s="18"/>
      <c r="K1046" s="18"/>
      <c r="L1046" s="18">
        <f t="shared" si="1542"/>
        <v>2754.2</v>
      </c>
      <c r="M1046" s="18">
        <f t="shared" si="1543"/>
        <v>0</v>
      </c>
      <c r="N1046" s="18">
        <f t="shared" si="1544"/>
        <v>0</v>
      </c>
      <c r="O1046" s="18"/>
      <c r="P1046" s="18"/>
      <c r="Q1046" s="18"/>
      <c r="R1046" s="18">
        <f t="shared" si="1513"/>
        <v>2754.2</v>
      </c>
      <c r="S1046" s="18">
        <f t="shared" si="1514"/>
        <v>0</v>
      </c>
      <c r="T1046" s="18">
        <f t="shared" si="1515"/>
        <v>0</v>
      </c>
      <c r="U1046" s="18"/>
      <c r="V1046" s="18">
        <f t="shared" si="1516"/>
        <v>2754.2</v>
      </c>
      <c r="W1046" s="18">
        <f t="shared" si="1517"/>
        <v>0</v>
      </c>
      <c r="X1046" s="18">
        <f t="shared" si="1518"/>
        <v>0</v>
      </c>
      <c r="Y1046" s="18"/>
      <c r="Z1046" s="18"/>
      <c r="AA1046" s="18"/>
      <c r="AB1046" s="18">
        <f t="shared" si="1549"/>
        <v>2754.2</v>
      </c>
      <c r="AC1046" s="18">
        <f t="shared" si="1550"/>
        <v>0</v>
      </c>
      <c r="AD1046" s="18">
        <f t="shared" si="1551"/>
        <v>0</v>
      </c>
      <c r="AE1046" s="18"/>
      <c r="AF1046" s="31"/>
      <c r="AG1046" s="22"/>
      <c r="AH1046" s="2"/>
    </row>
    <row r="1047" spans="1:34" ht="31.5" x14ac:dyDescent="0.25">
      <c r="A1047" s="36" t="s">
        <v>232</v>
      </c>
      <c r="B1047" s="32"/>
      <c r="C1047" s="36"/>
      <c r="D1047" s="36"/>
      <c r="E1047" s="14" t="s">
        <v>1129</v>
      </c>
      <c r="F1047" s="18">
        <f t="shared" ref="F1047:K1049" si="1557">F1048</f>
        <v>2754.2</v>
      </c>
      <c r="G1047" s="18">
        <f t="shared" si="1557"/>
        <v>0</v>
      </c>
      <c r="H1047" s="18">
        <f t="shared" si="1557"/>
        <v>0</v>
      </c>
      <c r="I1047" s="18">
        <f t="shared" si="1557"/>
        <v>0</v>
      </c>
      <c r="J1047" s="18">
        <f t="shared" si="1557"/>
        <v>0</v>
      </c>
      <c r="K1047" s="18">
        <f t="shared" si="1557"/>
        <v>0</v>
      </c>
      <c r="L1047" s="18">
        <f t="shared" si="1542"/>
        <v>2754.2</v>
      </c>
      <c r="M1047" s="18">
        <f t="shared" si="1543"/>
        <v>0</v>
      </c>
      <c r="N1047" s="18">
        <f t="shared" si="1544"/>
        <v>0</v>
      </c>
      <c r="O1047" s="18">
        <f t="shared" ref="O1047:Q1049" si="1558">O1048</f>
        <v>0</v>
      </c>
      <c r="P1047" s="18">
        <f t="shared" si="1558"/>
        <v>0</v>
      </c>
      <c r="Q1047" s="18">
        <f t="shared" si="1558"/>
        <v>0</v>
      </c>
      <c r="R1047" s="18">
        <f t="shared" si="1513"/>
        <v>2754.2</v>
      </c>
      <c r="S1047" s="18">
        <f t="shared" si="1514"/>
        <v>0</v>
      </c>
      <c r="T1047" s="18">
        <f t="shared" si="1515"/>
        <v>0</v>
      </c>
      <c r="U1047" s="18">
        <f t="shared" ref="U1047:AE1048" si="1559">U1048</f>
        <v>0</v>
      </c>
      <c r="V1047" s="18">
        <f t="shared" si="1516"/>
        <v>2754.2</v>
      </c>
      <c r="W1047" s="18">
        <f t="shared" si="1517"/>
        <v>0</v>
      </c>
      <c r="X1047" s="18">
        <f t="shared" si="1518"/>
        <v>0</v>
      </c>
      <c r="Y1047" s="18">
        <f t="shared" si="1559"/>
        <v>0</v>
      </c>
      <c r="Z1047" s="18">
        <f t="shared" si="1559"/>
        <v>0</v>
      </c>
      <c r="AA1047" s="18">
        <f t="shared" si="1559"/>
        <v>0</v>
      </c>
      <c r="AB1047" s="18">
        <f t="shared" si="1549"/>
        <v>2754.2</v>
      </c>
      <c r="AC1047" s="18">
        <f t="shared" si="1550"/>
        <v>0</v>
      </c>
      <c r="AD1047" s="18">
        <f t="shared" si="1551"/>
        <v>0</v>
      </c>
      <c r="AE1047" s="18">
        <f t="shared" si="1559"/>
        <v>0</v>
      </c>
      <c r="AF1047" s="31"/>
      <c r="AG1047" s="22"/>
      <c r="AH1047" s="2"/>
    </row>
    <row r="1048" spans="1:34" ht="47.25" x14ac:dyDescent="0.25">
      <c r="A1048" s="36" t="s">
        <v>232</v>
      </c>
      <c r="B1048" s="32">
        <v>400</v>
      </c>
      <c r="C1048" s="36"/>
      <c r="D1048" s="36"/>
      <c r="E1048" s="14" t="s">
        <v>580</v>
      </c>
      <c r="F1048" s="18">
        <f>F1049</f>
        <v>2754.2</v>
      </c>
      <c r="G1048" s="18">
        <f t="shared" si="1557"/>
        <v>0</v>
      </c>
      <c r="H1048" s="18">
        <f t="shared" si="1557"/>
        <v>0</v>
      </c>
      <c r="I1048" s="18">
        <f t="shared" si="1557"/>
        <v>0</v>
      </c>
      <c r="J1048" s="18">
        <f t="shared" si="1557"/>
        <v>0</v>
      </c>
      <c r="K1048" s="18">
        <f t="shared" si="1557"/>
        <v>0</v>
      </c>
      <c r="L1048" s="18">
        <f t="shared" si="1542"/>
        <v>2754.2</v>
      </c>
      <c r="M1048" s="18">
        <f t="shared" si="1543"/>
        <v>0</v>
      </c>
      <c r="N1048" s="18">
        <f t="shared" si="1544"/>
        <v>0</v>
      </c>
      <c r="O1048" s="18">
        <f t="shared" si="1558"/>
        <v>0</v>
      </c>
      <c r="P1048" s="18">
        <f t="shared" si="1558"/>
        <v>0</v>
      </c>
      <c r="Q1048" s="18">
        <f t="shared" si="1558"/>
        <v>0</v>
      </c>
      <c r="R1048" s="18">
        <f t="shared" si="1513"/>
        <v>2754.2</v>
      </c>
      <c r="S1048" s="18">
        <f t="shared" si="1514"/>
        <v>0</v>
      </c>
      <c r="T1048" s="18">
        <f t="shared" si="1515"/>
        <v>0</v>
      </c>
      <c r="U1048" s="18">
        <f t="shared" si="1559"/>
        <v>0</v>
      </c>
      <c r="V1048" s="18">
        <f t="shared" si="1516"/>
        <v>2754.2</v>
      </c>
      <c r="W1048" s="18">
        <f t="shared" si="1517"/>
        <v>0</v>
      </c>
      <c r="X1048" s="18">
        <f t="shared" si="1518"/>
        <v>0</v>
      </c>
      <c r="Y1048" s="18">
        <f t="shared" si="1559"/>
        <v>0</v>
      </c>
      <c r="Z1048" s="18">
        <f t="shared" si="1559"/>
        <v>0</v>
      </c>
      <c r="AA1048" s="18">
        <f t="shared" si="1559"/>
        <v>0</v>
      </c>
      <c r="AB1048" s="18">
        <f t="shared" si="1549"/>
        <v>2754.2</v>
      </c>
      <c r="AC1048" s="18">
        <f t="shared" si="1550"/>
        <v>0</v>
      </c>
      <c r="AD1048" s="18">
        <f t="shared" si="1551"/>
        <v>0</v>
      </c>
      <c r="AE1048" s="18">
        <f t="shared" si="1559"/>
        <v>0</v>
      </c>
      <c r="AF1048" s="31"/>
      <c r="AG1048" s="22"/>
      <c r="AH1048" s="2"/>
    </row>
    <row r="1049" spans="1:34" x14ac:dyDescent="0.25">
      <c r="A1049" s="36" t="s">
        <v>232</v>
      </c>
      <c r="B1049" s="32">
        <v>410</v>
      </c>
      <c r="C1049" s="36"/>
      <c r="D1049" s="36"/>
      <c r="E1049" s="14" t="s">
        <v>593</v>
      </c>
      <c r="F1049" s="18">
        <f t="shared" ref="F1049:H1049" si="1560">F1050</f>
        <v>2754.2</v>
      </c>
      <c r="G1049" s="18">
        <f t="shared" si="1560"/>
        <v>0</v>
      </c>
      <c r="H1049" s="18">
        <f t="shared" si="1560"/>
        <v>0</v>
      </c>
      <c r="I1049" s="18">
        <f t="shared" si="1557"/>
        <v>0</v>
      </c>
      <c r="J1049" s="18">
        <f t="shared" si="1557"/>
        <v>0</v>
      </c>
      <c r="K1049" s="18">
        <f t="shared" si="1557"/>
        <v>0</v>
      </c>
      <c r="L1049" s="18">
        <f t="shared" si="1542"/>
        <v>2754.2</v>
      </c>
      <c r="M1049" s="18">
        <f t="shared" si="1543"/>
        <v>0</v>
      </c>
      <c r="N1049" s="18">
        <f t="shared" si="1544"/>
        <v>0</v>
      </c>
      <c r="O1049" s="18">
        <f t="shared" si="1558"/>
        <v>0</v>
      </c>
      <c r="P1049" s="18">
        <f t="shared" si="1558"/>
        <v>0</v>
      </c>
      <c r="Q1049" s="18">
        <f t="shared" si="1558"/>
        <v>0</v>
      </c>
      <c r="R1049" s="18">
        <f t="shared" si="1513"/>
        <v>2754.2</v>
      </c>
      <c r="S1049" s="18">
        <f t="shared" si="1514"/>
        <v>0</v>
      </c>
      <c r="T1049" s="18">
        <f t="shared" si="1515"/>
        <v>0</v>
      </c>
      <c r="U1049" s="18">
        <f t="shared" ref="U1049:AE1049" si="1561">U1050</f>
        <v>0</v>
      </c>
      <c r="V1049" s="18">
        <f t="shared" si="1516"/>
        <v>2754.2</v>
      </c>
      <c r="W1049" s="18">
        <f t="shared" si="1517"/>
        <v>0</v>
      </c>
      <c r="X1049" s="18">
        <f t="shared" si="1518"/>
        <v>0</v>
      </c>
      <c r="Y1049" s="18">
        <f t="shared" si="1561"/>
        <v>0</v>
      </c>
      <c r="Z1049" s="18">
        <f t="shared" si="1561"/>
        <v>0</v>
      </c>
      <c r="AA1049" s="18">
        <f t="shared" si="1561"/>
        <v>0</v>
      </c>
      <c r="AB1049" s="18">
        <f t="shared" si="1549"/>
        <v>2754.2</v>
      </c>
      <c r="AC1049" s="18">
        <f t="shared" si="1550"/>
        <v>0</v>
      </c>
      <c r="AD1049" s="18">
        <f t="shared" si="1551"/>
        <v>0</v>
      </c>
      <c r="AE1049" s="18">
        <f t="shared" si="1561"/>
        <v>0</v>
      </c>
      <c r="AF1049" s="31"/>
      <c r="AG1049" s="22"/>
      <c r="AH1049" s="2"/>
    </row>
    <row r="1050" spans="1:34" x14ac:dyDescent="0.25">
      <c r="A1050" s="36" t="s">
        <v>232</v>
      </c>
      <c r="B1050" s="32">
        <v>410</v>
      </c>
      <c r="C1050" s="36" t="s">
        <v>28</v>
      </c>
      <c r="D1050" s="36" t="s">
        <v>112</v>
      </c>
      <c r="E1050" s="14" t="s">
        <v>558</v>
      </c>
      <c r="F1050" s="18">
        <v>2754.2</v>
      </c>
      <c r="G1050" s="18">
        <v>0</v>
      </c>
      <c r="H1050" s="18">
        <v>0</v>
      </c>
      <c r="I1050" s="18"/>
      <c r="J1050" s="18"/>
      <c r="K1050" s="18"/>
      <c r="L1050" s="18">
        <f t="shared" si="1542"/>
        <v>2754.2</v>
      </c>
      <c r="M1050" s="18">
        <f t="shared" si="1543"/>
        <v>0</v>
      </c>
      <c r="N1050" s="18">
        <f t="shared" si="1544"/>
        <v>0</v>
      </c>
      <c r="O1050" s="18"/>
      <c r="P1050" s="18"/>
      <c r="Q1050" s="18"/>
      <c r="R1050" s="18">
        <f t="shared" si="1513"/>
        <v>2754.2</v>
      </c>
      <c r="S1050" s="18">
        <f t="shared" si="1514"/>
        <v>0</v>
      </c>
      <c r="T1050" s="18">
        <f t="shared" si="1515"/>
        <v>0</v>
      </c>
      <c r="U1050" s="18"/>
      <c r="V1050" s="18">
        <f t="shared" si="1516"/>
        <v>2754.2</v>
      </c>
      <c r="W1050" s="18">
        <f t="shared" si="1517"/>
        <v>0</v>
      </c>
      <c r="X1050" s="18">
        <f t="shared" si="1518"/>
        <v>0</v>
      </c>
      <c r="Y1050" s="18"/>
      <c r="Z1050" s="18"/>
      <c r="AA1050" s="18"/>
      <c r="AB1050" s="18">
        <f t="shared" si="1549"/>
        <v>2754.2</v>
      </c>
      <c r="AC1050" s="18">
        <f t="shared" si="1550"/>
        <v>0</v>
      </c>
      <c r="AD1050" s="18">
        <f t="shared" si="1551"/>
        <v>0</v>
      </c>
      <c r="AE1050" s="18"/>
      <c r="AF1050" s="31"/>
      <c r="AG1050" s="22"/>
      <c r="AH1050" s="2"/>
    </row>
    <row r="1051" spans="1:34" ht="31.5" x14ac:dyDescent="0.25">
      <c r="A1051" s="36" t="s">
        <v>975</v>
      </c>
      <c r="B1051" s="32"/>
      <c r="C1051" s="36"/>
      <c r="D1051" s="36"/>
      <c r="E1051" s="14" t="s">
        <v>976</v>
      </c>
      <c r="F1051" s="18">
        <f>F1052</f>
        <v>0</v>
      </c>
      <c r="G1051" s="18">
        <f t="shared" ref="G1051:AE1054" si="1562">G1052</f>
        <v>307175.2</v>
      </c>
      <c r="H1051" s="18">
        <f t="shared" si="1562"/>
        <v>307175.10000000003</v>
      </c>
      <c r="I1051" s="18">
        <f t="shared" si="1562"/>
        <v>0</v>
      </c>
      <c r="J1051" s="18">
        <f t="shared" si="1562"/>
        <v>0</v>
      </c>
      <c r="K1051" s="18">
        <f t="shared" si="1562"/>
        <v>0</v>
      </c>
      <c r="L1051" s="18">
        <f t="shared" si="1542"/>
        <v>0</v>
      </c>
      <c r="M1051" s="18">
        <f t="shared" si="1543"/>
        <v>307175.2</v>
      </c>
      <c r="N1051" s="18">
        <f t="shared" si="1544"/>
        <v>307175.10000000003</v>
      </c>
      <c r="O1051" s="18">
        <f t="shared" si="1562"/>
        <v>0</v>
      </c>
      <c r="P1051" s="18">
        <f t="shared" si="1562"/>
        <v>45628.6</v>
      </c>
      <c r="Q1051" s="18">
        <f t="shared" si="1562"/>
        <v>36220.799999999996</v>
      </c>
      <c r="R1051" s="18">
        <f t="shared" si="1513"/>
        <v>0</v>
      </c>
      <c r="S1051" s="18">
        <f t="shared" si="1514"/>
        <v>352803.8</v>
      </c>
      <c r="T1051" s="18">
        <f t="shared" si="1515"/>
        <v>343395.9</v>
      </c>
      <c r="U1051" s="18">
        <f t="shared" si="1562"/>
        <v>0</v>
      </c>
      <c r="V1051" s="18">
        <f t="shared" si="1516"/>
        <v>0</v>
      </c>
      <c r="W1051" s="18">
        <f t="shared" si="1517"/>
        <v>352803.8</v>
      </c>
      <c r="X1051" s="18">
        <f t="shared" si="1518"/>
        <v>343395.9</v>
      </c>
      <c r="Y1051" s="18">
        <f t="shared" si="1562"/>
        <v>0</v>
      </c>
      <c r="Z1051" s="18">
        <f t="shared" si="1562"/>
        <v>0</v>
      </c>
      <c r="AA1051" s="18">
        <f t="shared" si="1562"/>
        <v>0.10000000000582077</v>
      </c>
      <c r="AB1051" s="18">
        <f t="shared" si="1549"/>
        <v>0</v>
      </c>
      <c r="AC1051" s="18">
        <f t="shared" si="1550"/>
        <v>352803.8</v>
      </c>
      <c r="AD1051" s="18">
        <f t="shared" si="1551"/>
        <v>343396</v>
      </c>
      <c r="AE1051" s="18">
        <f t="shared" si="1562"/>
        <v>0</v>
      </c>
      <c r="AF1051" s="31"/>
      <c r="AG1051" s="22"/>
      <c r="AH1051" s="2"/>
    </row>
    <row r="1052" spans="1:34" ht="31.5" x14ac:dyDescent="0.25">
      <c r="A1052" s="36" t="s">
        <v>978</v>
      </c>
      <c r="B1052" s="32"/>
      <c r="C1052" s="36"/>
      <c r="D1052" s="36"/>
      <c r="E1052" s="14" t="s">
        <v>977</v>
      </c>
      <c r="F1052" s="18">
        <f>F1053</f>
        <v>0</v>
      </c>
      <c r="G1052" s="18">
        <f t="shared" si="1562"/>
        <v>307175.2</v>
      </c>
      <c r="H1052" s="18">
        <f t="shared" si="1562"/>
        <v>307175.10000000003</v>
      </c>
      <c r="I1052" s="18">
        <f t="shared" si="1562"/>
        <v>0</v>
      </c>
      <c r="J1052" s="18">
        <f t="shared" si="1562"/>
        <v>0</v>
      </c>
      <c r="K1052" s="18">
        <f t="shared" si="1562"/>
        <v>0</v>
      </c>
      <c r="L1052" s="18">
        <f t="shared" si="1542"/>
        <v>0</v>
      </c>
      <c r="M1052" s="18">
        <f t="shared" si="1543"/>
        <v>307175.2</v>
      </c>
      <c r="N1052" s="18">
        <f t="shared" si="1544"/>
        <v>307175.10000000003</v>
      </c>
      <c r="O1052" s="18">
        <f t="shared" si="1562"/>
        <v>0</v>
      </c>
      <c r="P1052" s="18">
        <f t="shared" si="1562"/>
        <v>45628.6</v>
      </c>
      <c r="Q1052" s="18">
        <f t="shared" si="1562"/>
        <v>36220.799999999996</v>
      </c>
      <c r="R1052" s="18">
        <f t="shared" si="1513"/>
        <v>0</v>
      </c>
      <c r="S1052" s="18">
        <f t="shared" si="1514"/>
        <v>352803.8</v>
      </c>
      <c r="T1052" s="18">
        <f t="shared" si="1515"/>
        <v>343395.9</v>
      </c>
      <c r="U1052" s="18">
        <f t="shared" si="1562"/>
        <v>0</v>
      </c>
      <c r="V1052" s="18">
        <f t="shared" si="1516"/>
        <v>0</v>
      </c>
      <c r="W1052" s="18">
        <f t="shared" si="1517"/>
        <v>352803.8</v>
      </c>
      <c r="X1052" s="18">
        <f t="shared" si="1518"/>
        <v>343395.9</v>
      </c>
      <c r="Y1052" s="18">
        <f t="shared" si="1562"/>
        <v>0</v>
      </c>
      <c r="Z1052" s="18">
        <f t="shared" si="1562"/>
        <v>0</v>
      </c>
      <c r="AA1052" s="18">
        <f t="shared" si="1562"/>
        <v>0.10000000000582077</v>
      </c>
      <c r="AB1052" s="18">
        <f t="shared" si="1549"/>
        <v>0</v>
      </c>
      <c r="AC1052" s="18">
        <f t="shared" si="1550"/>
        <v>352803.8</v>
      </c>
      <c r="AD1052" s="18">
        <f t="shared" si="1551"/>
        <v>343396</v>
      </c>
      <c r="AE1052" s="18">
        <f t="shared" si="1562"/>
        <v>0</v>
      </c>
      <c r="AF1052" s="31"/>
      <c r="AG1052" s="22"/>
      <c r="AH1052" s="2"/>
    </row>
    <row r="1053" spans="1:34" ht="47.25" x14ac:dyDescent="0.25">
      <c r="A1053" s="36" t="s">
        <v>978</v>
      </c>
      <c r="B1053" s="32">
        <v>400</v>
      </c>
      <c r="C1053" s="36"/>
      <c r="D1053" s="36"/>
      <c r="E1053" s="14" t="s">
        <v>580</v>
      </c>
      <c r="F1053" s="18">
        <f>F1054</f>
        <v>0</v>
      </c>
      <c r="G1053" s="18">
        <f t="shared" si="1562"/>
        <v>307175.2</v>
      </c>
      <c r="H1053" s="18">
        <f t="shared" si="1562"/>
        <v>307175.10000000003</v>
      </c>
      <c r="I1053" s="18">
        <f t="shared" si="1562"/>
        <v>0</v>
      </c>
      <c r="J1053" s="18">
        <f t="shared" si="1562"/>
        <v>0</v>
      </c>
      <c r="K1053" s="18">
        <f t="shared" si="1562"/>
        <v>0</v>
      </c>
      <c r="L1053" s="18">
        <f t="shared" si="1542"/>
        <v>0</v>
      </c>
      <c r="M1053" s="18">
        <f t="shared" si="1543"/>
        <v>307175.2</v>
      </c>
      <c r="N1053" s="18">
        <f t="shared" si="1544"/>
        <v>307175.10000000003</v>
      </c>
      <c r="O1053" s="18">
        <f t="shared" si="1562"/>
        <v>0</v>
      </c>
      <c r="P1053" s="18">
        <f t="shared" si="1562"/>
        <v>45628.6</v>
      </c>
      <c r="Q1053" s="18">
        <f t="shared" si="1562"/>
        <v>36220.799999999996</v>
      </c>
      <c r="R1053" s="18">
        <f t="shared" si="1513"/>
        <v>0</v>
      </c>
      <c r="S1053" s="18">
        <f t="shared" si="1514"/>
        <v>352803.8</v>
      </c>
      <c r="T1053" s="18">
        <f t="shared" si="1515"/>
        <v>343395.9</v>
      </c>
      <c r="U1053" s="18">
        <f t="shared" si="1562"/>
        <v>0</v>
      </c>
      <c r="V1053" s="18">
        <f t="shared" si="1516"/>
        <v>0</v>
      </c>
      <c r="W1053" s="18">
        <f t="shared" si="1517"/>
        <v>352803.8</v>
      </c>
      <c r="X1053" s="18">
        <f t="shared" si="1518"/>
        <v>343395.9</v>
      </c>
      <c r="Y1053" s="18">
        <f t="shared" si="1562"/>
        <v>0</v>
      </c>
      <c r="Z1053" s="18">
        <f t="shared" si="1562"/>
        <v>0</v>
      </c>
      <c r="AA1053" s="18">
        <f t="shared" si="1562"/>
        <v>0.10000000000582077</v>
      </c>
      <c r="AB1053" s="18">
        <f t="shared" si="1549"/>
        <v>0</v>
      </c>
      <c r="AC1053" s="18">
        <f t="shared" si="1550"/>
        <v>352803.8</v>
      </c>
      <c r="AD1053" s="18">
        <f t="shared" si="1551"/>
        <v>343396</v>
      </c>
      <c r="AE1053" s="18">
        <f t="shared" si="1562"/>
        <v>0</v>
      </c>
      <c r="AF1053" s="31"/>
      <c r="AG1053" s="22"/>
      <c r="AH1053" s="2"/>
    </row>
    <row r="1054" spans="1:34" x14ac:dyDescent="0.25">
      <c r="A1054" s="36" t="s">
        <v>978</v>
      </c>
      <c r="B1054" s="32">
        <v>410</v>
      </c>
      <c r="C1054" s="36"/>
      <c r="D1054" s="36"/>
      <c r="E1054" s="14" t="s">
        <v>593</v>
      </c>
      <c r="F1054" s="18">
        <f>F1055</f>
        <v>0</v>
      </c>
      <c r="G1054" s="18">
        <f t="shared" si="1562"/>
        <v>307175.2</v>
      </c>
      <c r="H1054" s="18">
        <f t="shared" si="1562"/>
        <v>307175.10000000003</v>
      </c>
      <c r="I1054" s="18">
        <f t="shared" si="1562"/>
        <v>0</v>
      </c>
      <c r="J1054" s="18">
        <f t="shared" si="1562"/>
        <v>0</v>
      </c>
      <c r="K1054" s="18">
        <f t="shared" si="1562"/>
        <v>0</v>
      </c>
      <c r="L1054" s="18">
        <f t="shared" si="1542"/>
        <v>0</v>
      </c>
      <c r="M1054" s="18">
        <f t="shared" si="1543"/>
        <v>307175.2</v>
      </c>
      <c r="N1054" s="18">
        <f t="shared" si="1544"/>
        <v>307175.10000000003</v>
      </c>
      <c r="O1054" s="18">
        <f t="shared" si="1562"/>
        <v>0</v>
      </c>
      <c r="P1054" s="18">
        <f t="shared" si="1562"/>
        <v>45628.6</v>
      </c>
      <c r="Q1054" s="18">
        <f t="shared" si="1562"/>
        <v>36220.799999999996</v>
      </c>
      <c r="R1054" s="18">
        <f t="shared" si="1513"/>
        <v>0</v>
      </c>
      <c r="S1054" s="18">
        <f t="shared" si="1514"/>
        <v>352803.8</v>
      </c>
      <c r="T1054" s="18">
        <f t="shared" si="1515"/>
        <v>343395.9</v>
      </c>
      <c r="U1054" s="18">
        <f t="shared" si="1562"/>
        <v>0</v>
      </c>
      <c r="V1054" s="18">
        <f t="shared" si="1516"/>
        <v>0</v>
      </c>
      <c r="W1054" s="18">
        <f t="shared" si="1517"/>
        <v>352803.8</v>
      </c>
      <c r="X1054" s="18">
        <f t="shared" si="1518"/>
        <v>343395.9</v>
      </c>
      <c r="Y1054" s="18">
        <f t="shared" si="1562"/>
        <v>0</v>
      </c>
      <c r="Z1054" s="18">
        <f t="shared" si="1562"/>
        <v>0</v>
      </c>
      <c r="AA1054" s="18">
        <f t="shared" si="1562"/>
        <v>0.10000000000582077</v>
      </c>
      <c r="AB1054" s="18">
        <f t="shared" si="1549"/>
        <v>0</v>
      </c>
      <c r="AC1054" s="18">
        <f t="shared" si="1550"/>
        <v>352803.8</v>
      </c>
      <c r="AD1054" s="18">
        <f t="shared" si="1551"/>
        <v>343396</v>
      </c>
      <c r="AE1054" s="18">
        <f t="shared" si="1562"/>
        <v>0</v>
      </c>
      <c r="AF1054" s="31"/>
      <c r="AG1054" s="22"/>
      <c r="AH1054" s="2"/>
    </row>
    <row r="1055" spans="1:34" x14ac:dyDescent="0.25">
      <c r="A1055" s="36" t="s">
        <v>978</v>
      </c>
      <c r="B1055" s="32">
        <v>410</v>
      </c>
      <c r="C1055" s="36" t="s">
        <v>28</v>
      </c>
      <c r="D1055" s="36" t="s">
        <v>112</v>
      </c>
      <c r="E1055" s="14" t="s">
        <v>558</v>
      </c>
      <c r="F1055" s="18">
        <v>0</v>
      </c>
      <c r="G1055" s="18">
        <v>307175.2</v>
      </c>
      <c r="H1055" s="18">
        <f>307175.2-0.1</f>
        <v>307175.10000000003</v>
      </c>
      <c r="I1055" s="18"/>
      <c r="J1055" s="18"/>
      <c r="K1055" s="18"/>
      <c r="L1055" s="18">
        <f t="shared" si="1542"/>
        <v>0</v>
      </c>
      <c r="M1055" s="18">
        <f t="shared" si="1543"/>
        <v>307175.2</v>
      </c>
      <c r="N1055" s="18">
        <f t="shared" si="1544"/>
        <v>307175.10000000003</v>
      </c>
      <c r="O1055" s="18"/>
      <c r="P1055" s="18">
        <f>-34269.6+79898.2</f>
        <v>45628.6</v>
      </c>
      <c r="Q1055" s="18">
        <f>-34269.4+70490.2</f>
        <v>36220.799999999996</v>
      </c>
      <c r="R1055" s="18">
        <f t="shared" si="1513"/>
        <v>0</v>
      </c>
      <c r="S1055" s="18">
        <f t="shared" si="1514"/>
        <v>352803.8</v>
      </c>
      <c r="T1055" s="18">
        <f t="shared" si="1515"/>
        <v>343395.9</v>
      </c>
      <c r="U1055" s="18"/>
      <c r="V1055" s="18">
        <f t="shared" si="1516"/>
        <v>0</v>
      </c>
      <c r="W1055" s="18">
        <f t="shared" si="1517"/>
        <v>352803.8</v>
      </c>
      <c r="X1055" s="18">
        <f t="shared" si="1518"/>
        <v>343395.9</v>
      </c>
      <c r="Y1055" s="18"/>
      <c r="Z1055" s="18">
        <f>-79701.2-5998.5+79701.2+85896.7-79898.2</f>
        <v>0</v>
      </c>
      <c r="AA1055" s="18">
        <f>70490.3-70490.2</f>
        <v>0.10000000000582077</v>
      </c>
      <c r="AB1055" s="18">
        <f t="shared" si="1549"/>
        <v>0</v>
      </c>
      <c r="AC1055" s="18">
        <f t="shared" si="1550"/>
        <v>352803.8</v>
      </c>
      <c r="AD1055" s="18">
        <f t="shared" si="1551"/>
        <v>343396</v>
      </c>
      <c r="AE1055" s="18"/>
      <c r="AF1055" s="31"/>
      <c r="AG1055" s="22"/>
      <c r="AH1055" s="2"/>
    </row>
    <row r="1056" spans="1:34" ht="31.5" x14ac:dyDescent="0.25">
      <c r="A1056" s="19" t="s">
        <v>1413</v>
      </c>
      <c r="B1056" s="32"/>
      <c r="C1056" s="36"/>
      <c r="D1056" s="36"/>
      <c r="E1056" s="14" t="s">
        <v>1374</v>
      </c>
      <c r="F1056" s="18"/>
      <c r="G1056" s="18"/>
      <c r="H1056" s="18"/>
      <c r="I1056" s="18"/>
      <c r="J1056" s="18"/>
      <c r="K1056" s="18"/>
      <c r="L1056" s="18"/>
      <c r="M1056" s="18"/>
      <c r="N1056" s="18"/>
      <c r="O1056" s="18">
        <f>O1057</f>
        <v>200821.5</v>
      </c>
      <c r="P1056" s="18">
        <f t="shared" ref="P1056:AE1059" si="1563">P1057</f>
        <v>0</v>
      </c>
      <c r="Q1056" s="18">
        <f t="shared" si="1563"/>
        <v>0</v>
      </c>
      <c r="R1056" s="18">
        <f t="shared" si="1513"/>
        <v>200821.5</v>
      </c>
      <c r="S1056" s="18">
        <f t="shared" si="1514"/>
        <v>0</v>
      </c>
      <c r="T1056" s="18">
        <f t="shared" si="1515"/>
        <v>0</v>
      </c>
      <c r="U1056" s="18">
        <f t="shared" si="1563"/>
        <v>0</v>
      </c>
      <c r="V1056" s="18">
        <f t="shared" si="1516"/>
        <v>200821.5</v>
      </c>
      <c r="W1056" s="18">
        <f t="shared" si="1517"/>
        <v>0</v>
      </c>
      <c r="X1056" s="18">
        <f t="shared" si="1518"/>
        <v>0</v>
      </c>
      <c r="Y1056" s="18">
        <f t="shared" si="1563"/>
        <v>0</v>
      </c>
      <c r="Z1056" s="18">
        <f t="shared" si="1563"/>
        <v>0</v>
      </c>
      <c r="AA1056" s="18">
        <f t="shared" si="1563"/>
        <v>0</v>
      </c>
      <c r="AB1056" s="18">
        <f t="shared" si="1549"/>
        <v>200821.5</v>
      </c>
      <c r="AC1056" s="18">
        <f t="shared" si="1550"/>
        <v>0</v>
      </c>
      <c r="AD1056" s="18">
        <f t="shared" si="1551"/>
        <v>0</v>
      </c>
      <c r="AE1056" s="18">
        <f t="shared" si="1563"/>
        <v>0</v>
      </c>
      <c r="AF1056" s="31"/>
      <c r="AG1056" s="22"/>
      <c r="AH1056" s="2"/>
    </row>
    <row r="1057" spans="1:34" ht="78.75" x14ac:dyDescent="0.25">
      <c r="A1057" s="19" t="s">
        <v>1414</v>
      </c>
      <c r="B1057" s="32"/>
      <c r="C1057" s="36"/>
      <c r="D1057" s="36"/>
      <c r="E1057" s="14" t="s">
        <v>1415</v>
      </c>
      <c r="F1057" s="18"/>
      <c r="G1057" s="18"/>
      <c r="H1057" s="18"/>
      <c r="I1057" s="18"/>
      <c r="J1057" s="18"/>
      <c r="K1057" s="18"/>
      <c r="L1057" s="18"/>
      <c r="M1057" s="18"/>
      <c r="N1057" s="18"/>
      <c r="O1057" s="18">
        <f>O1058</f>
        <v>200821.5</v>
      </c>
      <c r="P1057" s="18">
        <f t="shared" si="1563"/>
        <v>0</v>
      </c>
      <c r="Q1057" s="18">
        <f t="shared" si="1563"/>
        <v>0</v>
      </c>
      <c r="R1057" s="18">
        <f t="shared" si="1513"/>
        <v>200821.5</v>
      </c>
      <c r="S1057" s="18">
        <f t="shared" si="1514"/>
        <v>0</v>
      </c>
      <c r="T1057" s="18">
        <f t="shared" si="1515"/>
        <v>0</v>
      </c>
      <c r="U1057" s="18">
        <f t="shared" si="1563"/>
        <v>0</v>
      </c>
      <c r="V1057" s="18">
        <f t="shared" si="1516"/>
        <v>200821.5</v>
      </c>
      <c r="W1057" s="18">
        <f t="shared" si="1517"/>
        <v>0</v>
      </c>
      <c r="X1057" s="18">
        <f t="shared" si="1518"/>
        <v>0</v>
      </c>
      <c r="Y1057" s="18">
        <f t="shared" si="1563"/>
        <v>0</v>
      </c>
      <c r="Z1057" s="18">
        <f t="shared" si="1563"/>
        <v>0</v>
      </c>
      <c r="AA1057" s="18">
        <f t="shared" si="1563"/>
        <v>0</v>
      </c>
      <c r="AB1057" s="18">
        <f t="shared" si="1549"/>
        <v>200821.5</v>
      </c>
      <c r="AC1057" s="18">
        <f t="shared" si="1550"/>
        <v>0</v>
      </c>
      <c r="AD1057" s="18">
        <f t="shared" si="1551"/>
        <v>0</v>
      </c>
      <c r="AE1057" s="18">
        <f t="shared" si="1563"/>
        <v>0</v>
      </c>
      <c r="AF1057" s="31"/>
      <c r="AG1057" s="22"/>
      <c r="AH1057" s="2"/>
    </row>
    <row r="1058" spans="1:34" ht="47.25" x14ac:dyDescent="0.25">
      <c r="A1058" s="19" t="s">
        <v>1414</v>
      </c>
      <c r="B1058" s="32">
        <v>400</v>
      </c>
      <c r="C1058" s="36"/>
      <c r="D1058" s="36"/>
      <c r="E1058" s="14" t="s">
        <v>580</v>
      </c>
      <c r="F1058" s="18"/>
      <c r="G1058" s="18"/>
      <c r="H1058" s="18"/>
      <c r="I1058" s="18"/>
      <c r="J1058" s="18"/>
      <c r="K1058" s="18"/>
      <c r="L1058" s="18"/>
      <c r="M1058" s="18"/>
      <c r="N1058" s="18"/>
      <c r="O1058" s="18">
        <f>O1059</f>
        <v>200821.5</v>
      </c>
      <c r="P1058" s="18">
        <f t="shared" si="1563"/>
        <v>0</v>
      </c>
      <c r="Q1058" s="18">
        <f t="shared" si="1563"/>
        <v>0</v>
      </c>
      <c r="R1058" s="18">
        <f t="shared" si="1513"/>
        <v>200821.5</v>
      </c>
      <c r="S1058" s="18">
        <f t="shared" si="1514"/>
        <v>0</v>
      </c>
      <c r="T1058" s="18">
        <f t="shared" si="1515"/>
        <v>0</v>
      </c>
      <c r="U1058" s="18">
        <f t="shared" si="1563"/>
        <v>0</v>
      </c>
      <c r="V1058" s="18">
        <f t="shared" si="1516"/>
        <v>200821.5</v>
      </c>
      <c r="W1058" s="18">
        <f t="shared" si="1517"/>
        <v>0</v>
      </c>
      <c r="X1058" s="18">
        <f t="shared" si="1518"/>
        <v>0</v>
      </c>
      <c r="Y1058" s="18">
        <f t="shared" si="1563"/>
        <v>0</v>
      </c>
      <c r="Z1058" s="18">
        <f t="shared" si="1563"/>
        <v>0</v>
      </c>
      <c r="AA1058" s="18">
        <f t="shared" si="1563"/>
        <v>0</v>
      </c>
      <c r="AB1058" s="18">
        <f t="shared" si="1549"/>
        <v>200821.5</v>
      </c>
      <c r="AC1058" s="18">
        <f t="shared" si="1550"/>
        <v>0</v>
      </c>
      <c r="AD1058" s="18">
        <f t="shared" si="1551"/>
        <v>0</v>
      </c>
      <c r="AE1058" s="18">
        <f t="shared" si="1563"/>
        <v>0</v>
      </c>
      <c r="AF1058" s="31"/>
      <c r="AG1058" s="22"/>
      <c r="AH1058" s="2"/>
    </row>
    <row r="1059" spans="1:34" x14ac:dyDescent="0.25">
      <c r="A1059" s="19" t="s">
        <v>1414</v>
      </c>
      <c r="B1059" s="32">
        <v>410</v>
      </c>
      <c r="C1059" s="36"/>
      <c r="D1059" s="36"/>
      <c r="E1059" s="14" t="s">
        <v>593</v>
      </c>
      <c r="F1059" s="18"/>
      <c r="G1059" s="18"/>
      <c r="H1059" s="18"/>
      <c r="I1059" s="18"/>
      <c r="J1059" s="18"/>
      <c r="K1059" s="18"/>
      <c r="L1059" s="18"/>
      <c r="M1059" s="18"/>
      <c r="N1059" s="18"/>
      <c r="O1059" s="18">
        <f>O1060</f>
        <v>200821.5</v>
      </c>
      <c r="P1059" s="18">
        <f t="shared" si="1563"/>
        <v>0</v>
      </c>
      <c r="Q1059" s="18">
        <f t="shared" si="1563"/>
        <v>0</v>
      </c>
      <c r="R1059" s="18">
        <f t="shared" si="1513"/>
        <v>200821.5</v>
      </c>
      <c r="S1059" s="18">
        <f t="shared" si="1514"/>
        <v>0</v>
      </c>
      <c r="T1059" s="18">
        <f t="shared" si="1515"/>
        <v>0</v>
      </c>
      <c r="U1059" s="18">
        <f t="shared" si="1563"/>
        <v>0</v>
      </c>
      <c r="V1059" s="18">
        <f t="shared" si="1516"/>
        <v>200821.5</v>
      </c>
      <c r="W1059" s="18">
        <f t="shared" si="1517"/>
        <v>0</v>
      </c>
      <c r="X1059" s="18">
        <f t="shared" si="1518"/>
        <v>0</v>
      </c>
      <c r="Y1059" s="18">
        <f t="shared" si="1563"/>
        <v>0</v>
      </c>
      <c r="Z1059" s="18">
        <f t="shared" si="1563"/>
        <v>0</v>
      </c>
      <c r="AA1059" s="18">
        <f t="shared" si="1563"/>
        <v>0</v>
      </c>
      <c r="AB1059" s="18">
        <f t="shared" si="1549"/>
        <v>200821.5</v>
      </c>
      <c r="AC1059" s="18">
        <f t="shared" si="1550"/>
        <v>0</v>
      </c>
      <c r="AD1059" s="18">
        <f t="shared" si="1551"/>
        <v>0</v>
      </c>
      <c r="AE1059" s="18">
        <f t="shared" si="1563"/>
        <v>0</v>
      </c>
      <c r="AF1059" s="31"/>
      <c r="AG1059" s="22"/>
      <c r="AH1059" s="2"/>
    </row>
    <row r="1060" spans="1:34" x14ac:dyDescent="0.25">
      <c r="A1060" s="19" t="s">
        <v>1414</v>
      </c>
      <c r="B1060" s="32">
        <v>410</v>
      </c>
      <c r="C1060" s="36" t="s">
        <v>28</v>
      </c>
      <c r="D1060" s="36" t="s">
        <v>112</v>
      </c>
      <c r="E1060" s="14" t="s">
        <v>558</v>
      </c>
      <c r="F1060" s="18"/>
      <c r="G1060" s="18"/>
      <c r="H1060" s="18"/>
      <c r="I1060" s="18"/>
      <c r="J1060" s="18"/>
      <c r="K1060" s="18"/>
      <c r="L1060" s="18"/>
      <c r="M1060" s="18"/>
      <c r="N1060" s="18"/>
      <c r="O1060" s="18">
        <f>190780.3+10041.2</f>
        <v>200821.5</v>
      </c>
      <c r="P1060" s="18"/>
      <c r="Q1060" s="18"/>
      <c r="R1060" s="18">
        <f t="shared" si="1513"/>
        <v>200821.5</v>
      </c>
      <c r="S1060" s="18">
        <f t="shared" si="1514"/>
        <v>0</v>
      </c>
      <c r="T1060" s="18">
        <f t="shared" si="1515"/>
        <v>0</v>
      </c>
      <c r="U1060" s="18"/>
      <c r="V1060" s="18">
        <f t="shared" si="1516"/>
        <v>200821.5</v>
      </c>
      <c r="W1060" s="18">
        <f t="shared" si="1517"/>
        <v>0</v>
      </c>
      <c r="X1060" s="18">
        <f t="shared" si="1518"/>
        <v>0</v>
      </c>
      <c r="Y1060" s="18"/>
      <c r="Z1060" s="18"/>
      <c r="AA1060" s="18"/>
      <c r="AB1060" s="18">
        <f t="shared" si="1549"/>
        <v>200821.5</v>
      </c>
      <c r="AC1060" s="18">
        <f t="shared" si="1550"/>
        <v>0</v>
      </c>
      <c r="AD1060" s="18">
        <f t="shared" si="1551"/>
        <v>0</v>
      </c>
      <c r="AE1060" s="18"/>
      <c r="AF1060" s="31"/>
      <c r="AG1060" s="22"/>
      <c r="AH1060" s="2"/>
    </row>
    <row r="1061" spans="1:34" s="10" customFormat="1" ht="63" x14ac:dyDescent="0.25">
      <c r="A1061" s="9" t="s">
        <v>235</v>
      </c>
      <c r="B1061" s="16"/>
      <c r="C1061" s="9"/>
      <c r="D1061" s="9"/>
      <c r="E1061" s="15" t="s">
        <v>1130</v>
      </c>
      <c r="F1061" s="17">
        <f t="shared" ref="F1061:K1061" si="1564">F1062+F1067+F1091</f>
        <v>278560.59999999998</v>
      </c>
      <c r="G1061" s="17">
        <f t="shared" si="1564"/>
        <v>136736.6</v>
      </c>
      <c r="H1061" s="17">
        <f t="shared" si="1564"/>
        <v>306588.59999999998</v>
      </c>
      <c r="I1061" s="17">
        <f t="shared" si="1564"/>
        <v>0</v>
      </c>
      <c r="J1061" s="17">
        <f t="shared" si="1564"/>
        <v>0</v>
      </c>
      <c r="K1061" s="17">
        <f t="shared" si="1564"/>
        <v>-321.10000000000002</v>
      </c>
      <c r="L1061" s="17">
        <f t="shared" si="1542"/>
        <v>278560.59999999998</v>
      </c>
      <c r="M1061" s="17">
        <f t="shared" si="1543"/>
        <v>136736.6</v>
      </c>
      <c r="N1061" s="17">
        <f t="shared" si="1544"/>
        <v>306267.5</v>
      </c>
      <c r="O1061" s="17">
        <f t="shared" ref="O1061:Q1061" si="1565">O1062+O1067+O1091</f>
        <v>0</v>
      </c>
      <c r="P1061" s="17">
        <f t="shared" si="1565"/>
        <v>-5373.71</v>
      </c>
      <c r="Q1061" s="17">
        <f t="shared" si="1565"/>
        <v>0</v>
      </c>
      <c r="R1061" s="17">
        <f t="shared" ref="R1061:R1124" si="1566">L1061+O1061</f>
        <v>278560.59999999998</v>
      </c>
      <c r="S1061" s="17">
        <f t="shared" ref="S1061:S1124" si="1567">M1061+P1061</f>
        <v>131362.89000000001</v>
      </c>
      <c r="T1061" s="17">
        <f t="shared" ref="T1061:T1124" si="1568">N1061+Q1061</f>
        <v>306267.5</v>
      </c>
      <c r="U1061" s="17">
        <f t="shared" ref="U1061:AE1061" si="1569">U1062+U1067+U1091</f>
        <v>0</v>
      </c>
      <c r="V1061" s="17">
        <f t="shared" ref="V1061:V1124" si="1570">R1061+U1061</f>
        <v>278560.59999999998</v>
      </c>
      <c r="W1061" s="17">
        <f t="shared" ref="W1061:W1124" si="1571">S1061</f>
        <v>131362.89000000001</v>
      </c>
      <c r="X1061" s="17">
        <f t="shared" ref="X1061:X1124" si="1572">T1061</f>
        <v>306267.5</v>
      </c>
      <c r="Y1061" s="17">
        <f t="shared" ref="Y1061:AA1061" si="1573">Y1062+Y1067+Y1091</f>
        <v>109525.09</v>
      </c>
      <c r="Z1061" s="17">
        <f t="shared" si="1573"/>
        <v>-75101.19</v>
      </c>
      <c r="AA1061" s="17">
        <f t="shared" si="1573"/>
        <v>-34423.89999999998</v>
      </c>
      <c r="AB1061" s="17">
        <f t="shared" si="1549"/>
        <v>388085.68999999994</v>
      </c>
      <c r="AC1061" s="17">
        <f t="shared" si="1550"/>
        <v>56261.700000000012</v>
      </c>
      <c r="AD1061" s="17">
        <f t="shared" si="1551"/>
        <v>271843.60000000003</v>
      </c>
      <c r="AE1061" s="17">
        <f t="shared" si="1569"/>
        <v>0</v>
      </c>
      <c r="AF1061" s="30"/>
      <c r="AG1061" s="25"/>
    </row>
    <row r="1062" spans="1:34" ht="78.75" hidden="1" x14ac:dyDescent="0.25">
      <c r="A1062" s="36" t="s">
        <v>236</v>
      </c>
      <c r="B1062" s="32"/>
      <c r="C1062" s="36"/>
      <c r="D1062" s="36"/>
      <c r="E1062" s="14" t="s">
        <v>1131</v>
      </c>
      <c r="F1062" s="18">
        <f t="shared" ref="F1062:K1065" si="1574">F1063</f>
        <v>0</v>
      </c>
      <c r="G1062" s="18">
        <f t="shared" si="1574"/>
        <v>0</v>
      </c>
      <c r="H1062" s="18">
        <f t="shared" si="1574"/>
        <v>111910.39999999999</v>
      </c>
      <c r="I1062" s="18">
        <f t="shared" si="1574"/>
        <v>0</v>
      </c>
      <c r="J1062" s="18">
        <f t="shared" si="1574"/>
        <v>0</v>
      </c>
      <c r="K1062" s="18">
        <f t="shared" si="1574"/>
        <v>0</v>
      </c>
      <c r="L1062" s="18">
        <f t="shared" si="1542"/>
        <v>0</v>
      </c>
      <c r="M1062" s="18">
        <f t="shared" si="1543"/>
        <v>0</v>
      </c>
      <c r="N1062" s="18">
        <f t="shared" si="1544"/>
        <v>111910.39999999999</v>
      </c>
      <c r="O1062" s="18">
        <f t="shared" ref="O1062:Q1065" si="1575">O1063</f>
        <v>0</v>
      </c>
      <c r="P1062" s="18">
        <f t="shared" si="1575"/>
        <v>0</v>
      </c>
      <c r="Q1062" s="18">
        <f t="shared" si="1575"/>
        <v>0</v>
      </c>
      <c r="R1062" s="18">
        <f t="shared" si="1566"/>
        <v>0</v>
      </c>
      <c r="S1062" s="18">
        <f t="shared" si="1567"/>
        <v>0</v>
      </c>
      <c r="T1062" s="18">
        <f t="shared" si="1568"/>
        <v>111910.39999999999</v>
      </c>
      <c r="U1062" s="18">
        <f t="shared" ref="U1062:AE1065" si="1576">U1063</f>
        <v>0</v>
      </c>
      <c r="V1062" s="18">
        <f t="shared" si="1570"/>
        <v>0</v>
      </c>
      <c r="W1062" s="18">
        <f t="shared" si="1571"/>
        <v>0</v>
      </c>
      <c r="X1062" s="18">
        <f t="shared" si="1572"/>
        <v>111910.39999999999</v>
      </c>
      <c r="Y1062" s="18">
        <f t="shared" si="1576"/>
        <v>0</v>
      </c>
      <c r="Z1062" s="18">
        <f t="shared" si="1576"/>
        <v>0</v>
      </c>
      <c r="AA1062" s="18">
        <f t="shared" si="1576"/>
        <v>-111910.39999999999</v>
      </c>
      <c r="AB1062" s="18">
        <f t="shared" si="1549"/>
        <v>0</v>
      </c>
      <c r="AC1062" s="18">
        <f t="shared" si="1550"/>
        <v>0</v>
      </c>
      <c r="AD1062" s="18">
        <f t="shared" si="1551"/>
        <v>0</v>
      </c>
      <c r="AE1062" s="18">
        <f t="shared" si="1576"/>
        <v>0</v>
      </c>
      <c r="AF1062" s="31">
        <v>0</v>
      </c>
      <c r="AG1062" s="22"/>
      <c r="AH1062" s="2"/>
    </row>
    <row r="1063" spans="1:34" ht="47.25" hidden="1" x14ac:dyDescent="0.25">
      <c r="A1063" s="36" t="s">
        <v>234</v>
      </c>
      <c r="B1063" s="32"/>
      <c r="C1063" s="36"/>
      <c r="D1063" s="36"/>
      <c r="E1063" s="14" t="s">
        <v>841</v>
      </c>
      <c r="F1063" s="18">
        <f t="shared" si="1574"/>
        <v>0</v>
      </c>
      <c r="G1063" s="18">
        <f t="shared" si="1574"/>
        <v>0</v>
      </c>
      <c r="H1063" s="18">
        <f t="shared" si="1574"/>
        <v>111910.39999999999</v>
      </c>
      <c r="I1063" s="18">
        <f t="shared" si="1574"/>
        <v>0</v>
      </c>
      <c r="J1063" s="18">
        <f t="shared" si="1574"/>
        <v>0</v>
      </c>
      <c r="K1063" s="18">
        <f t="shared" si="1574"/>
        <v>0</v>
      </c>
      <c r="L1063" s="18">
        <f t="shared" si="1542"/>
        <v>0</v>
      </c>
      <c r="M1063" s="18">
        <f t="shared" si="1543"/>
        <v>0</v>
      </c>
      <c r="N1063" s="18">
        <f t="shared" si="1544"/>
        <v>111910.39999999999</v>
      </c>
      <c r="O1063" s="18">
        <f t="shared" si="1575"/>
        <v>0</v>
      </c>
      <c r="P1063" s="18">
        <f t="shared" si="1575"/>
        <v>0</v>
      </c>
      <c r="Q1063" s="18">
        <f t="shared" si="1575"/>
        <v>0</v>
      </c>
      <c r="R1063" s="18">
        <f t="shared" si="1566"/>
        <v>0</v>
      </c>
      <c r="S1063" s="18">
        <f t="shared" si="1567"/>
        <v>0</v>
      </c>
      <c r="T1063" s="18">
        <f t="shared" si="1568"/>
        <v>111910.39999999999</v>
      </c>
      <c r="U1063" s="18">
        <f t="shared" si="1576"/>
        <v>0</v>
      </c>
      <c r="V1063" s="18">
        <f t="shared" si="1570"/>
        <v>0</v>
      </c>
      <c r="W1063" s="18">
        <f t="shared" si="1571"/>
        <v>0</v>
      </c>
      <c r="X1063" s="18">
        <f t="shared" si="1572"/>
        <v>111910.39999999999</v>
      </c>
      <c r="Y1063" s="18">
        <f t="shared" si="1576"/>
        <v>0</v>
      </c>
      <c r="Z1063" s="18">
        <f t="shared" si="1576"/>
        <v>0</v>
      </c>
      <c r="AA1063" s="18">
        <f t="shared" si="1576"/>
        <v>-111910.39999999999</v>
      </c>
      <c r="AB1063" s="18">
        <f t="shared" si="1549"/>
        <v>0</v>
      </c>
      <c r="AC1063" s="18">
        <f t="shared" si="1550"/>
        <v>0</v>
      </c>
      <c r="AD1063" s="18">
        <f t="shared" si="1551"/>
        <v>0</v>
      </c>
      <c r="AE1063" s="18">
        <f t="shared" si="1576"/>
        <v>0</v>
      </c>
      <c r="AF1063" s="31">
        <v>0</v>
      </c>
      <c r="AG1063" s="22"/>
      <c r="AH1063" s="2"/>
    </row>
    <row r="1064" spans="1:34" ht="47.25" hidden="1" x14ac:dyDescent="0.25">
      <c r="A1064" s="36" t="s">
        <v>234</v>
      </c>
      <c r="B1064" s="32">
        <v>600</v>
      </c>
      <c r="C1064" s="36"/>
      <c r="D1064" s="36"/>
      <c r="E1064" s="14" t="s">
        <v>581</v>
      </c>
      <c r="F1064" s="18">
        <f t="shared" si="1574"/>
        <v>0</v>
      </c>
      <c r="G1064" s="18">
        <f t="shared" si="1574"/>
        <v>0</v>
      </c>
      <c r="H1064" s="18">
        <f t="shared" si="1574"/>
        <v>111910.39999999999</v>
      </c>
      <c r="I1064" s="18">
        <f t="shared" si="1574"/>
        <v>0</v>
      </c>
      <c r="J1064" s="18">
        <f t="shared" si="1574"/>
        <v>0</v>
      </c>
      <c r="K1064" s="18">
        <f t="shared" si="1574"/>
        <v>0</v>
      </c>
      <c r="L1064" s="18">
        <f t="shared" si="1542"/>
        <v>0</v>
      </c>
      <c r="M1064" s="18">
        <f t="shared" si="1543"/>
        <v>0</v>
      </c>
      <c r="N1064" s="18">
        <f t="shared" si="1544"/>
        <v>111910.39999999999</v>
      </c>
      <c r="O1064" s="18">
        <f t="shared" si="1575"/>
        <v>0</v>
      </c>
      <c r="P1064" s="18">
        <f t="shared" si="1575"/>
        <v>0</v>
      </c>
      <c r="Q1064" s="18">
        <f t="shared" si="1575"/>
        <v>0</v>
      </c>
      <c r="R1064" s="18">
        <f t="shared" si="1566"/>
        <v>0</v>
      </c>
      <c r="S1064" s="18">
        <f t="shared" si="1567"/>
        <v>0</v>
      </c>
      <c r="T1064" s="18">
        <f t="shared" si="1568"/>
        <v>111910.39999999999</v>
      </c>
      <c r="U1064" s="18">
        <f t="shared" si="1576"/>
        <v>0</v>
      </c>
      <c r="V1064" s="18">
        <f t="shared" si="1570"/>
        <v>0</v>
      </c>
      <c r="W1064" s="18">
        <f t="shared" si="1571"/>
        <v>0</v>
      </c>
      <c r="X1064" s="18">
        <f t="shared" si="1572"/>
        <v>111910.39999999999</v>
      </c>
      <c r="Y1064" s="18">
        <f t="shared" si="1576"/>
        <v>0</v>
      </c>
      <c r="Z1064" s="18">
        <f t="shared" si="1576"/>
        <v>0</v>
      </c>
      <c r="AA1064" s="18">
        <f t="shared" si="1576"/>
        <v>-111910.39999999999</v>
      </c>
      <c r="AB1064" s="18">
        <f t="shared" si="1549"/>
        <v>0</v>
      </c>
      <c r="AC1064" s="18">
        <f t="shared" si="1550"/>
        <v>0</v>
      </c>
      <c r="AD1064" s="18">
        <f t="shared" si="1551"/>
        <v>0</v>
      </c>
      <c r="AE1064" s="18">
        <f t="shared" si="1576"/>
        <v>0</v>
      </c>
      <c r="AF1064" s="31">
        <v>0</v>
      </c>
      <c r="AG1064" s="22"/>
      <c r="AH1064" s="2"/>
    </row>
    <row r="1065" spans="1:34" hidden="1" x14ac:dyDescent="0.25">
      <c r="A1065" s="36" t="s">
        <v>234</v>
      </c>
      <c r="B1065" s="32">
        <v>620</v>
      </c>
      <c r="C1065" s="36"/>
      <c r="D1065" s="36"/>
      <c r="E1065" s="14" t="s">
        <v>596</v>
      </c>
      <c r="F1065" s="18">
        <f t="shared" si="1574"/>
        <v>0</v>
      </c>
      <c r="G1065" s="18">
        <f t="shared" si="1574"/>
        <v>0</v>
      </c>
      <c r="H1065" s="18">
        <f t="shared" si="1574"/>
        <v>111910.39999999999</v>
      </c>
      <c r="I1065" s="18">
        <f t="shared" si="1574"/>
        <v>0</v>
      </c>
      <c r="J1065" s="18">
        <f t="shared" si="1574"/>
        <v>0</v>
      </c>
      <c r="K1065" s="18">
        <f t="shared" si="1574"/>
        <v>0</v>
      </c>
      <c r="L1065" s="18">
        <f t="shared" si="1542"/>
        <v>0</v>
      </c>
      <c r="M1065" s="18">
        <f t="shared" si="1543"/>
        <v>0</v>
      </c>
      <c r="N1065" s="18">
        <f t="shared" si="1544"/>
        <v>111910.39999999999</v>
      </c>
      <c r="O1065" s="18">
        <f t="shared" si="1575"/>
        <v>0</v>
      </c>
      <c r="P1065" s="18">
        <f t="shared" si="1575"/>
        <v>0</v>
      </c>
      <c r="Q1065" s="18">
        <f t="shared" si="1575"/>
        <v>0</v>
      </c>
      <c r="R1065" s="18">
        <f t="shared" si="1566"/>
        <v>0</v>
      </c>
      <c r="S1065" s="18">
        <f t="shared" si="1567"/>
        <v>0</v>
      </c>
      <c r="T1065" s="18">
        <f t="shared" si="1568"/>
        <v>111910.39999999999</v>
      </c>
      <c r="U1065" s="18">
        <f t="shared" si="1576"/>
        <v>0</v>
      </c>
      <c r="V1065" s="18">
        <f t="shared" si="1570"/>
        <v>0</v>
      </c>
      <c r="W1065" s="18">
        <f t="shared" si="1571"/>
        <v>0</v>
      </c>
      <c r="X1065" s="18">
        <f t="shared" si="1572"/>
        <v>111910.39999999999</v>
      </c>
      <c r="Y1065" s="18">
        <f t="shared" si="1576"/>
        <v>0</v>
      </c>
      <c r="Z1065" s="18">
        <f t="shared" si="1576"/>
        <v>0</v>
      </c>
      <c r="AA1065" s="18">
        <f t="shared" si="1576"/>
        <v>-111910.39999999999</v>
      </c>
      <c r="AB1065" s="18">
        <f t="shared" si="1549"/>
        <v>0</v>
      </c>
      <c r="AC1065" s="18">
        <f t="shared" si="1550"/>
        <v>0</v>
      </c>
      <c r="AD1065" s="18">
        <f t="shared" si="1551"/>
        <v>0</v>
      </c>
      <c r="AE1065" s="18">
        <f t="shared" si="1576"/>
        <v>0</v>
      </c>
      <c r="AF1065" s="31">
        <v>0</v>
      </c>
      <c r="AG1065" s="22"/>
      <c r="AH1065" s="2"/>
    </row>
    <row r="1066" spans="1:34" hidden="1" x14ac:dyDescent="0.25">
      <c r="A1066" s="36" t="s">
        <v>234</v>
      </c>
      <c r="B1066" s="32">
        <v>620</v>
      </c>
      <c r="C1066" s="36" t="s">
        <v>28</v>
      </c>
      <c r="D1066" s="36" t="s">
        <v>5</v>
      </c>
      <c r="E1066" s="14" t="s">
        <v>557</v>
      </c>
      <c r="F1066" s="18">
        <v>0</v>
      </c>
      <c r="G1066" s="18">
        <v>0</v>
      </c>
      <c r="H1066" s="18">
        <v>111910.39999999999</v>
      </c>
      <c r="I1066" s="18"/>
      <c r="J1066" s="18"/>
      <c r="K1066" s="18"/>
      <c r="L1066" s="18">
        <f t="shared" si="1542"/>
        <v>0</v>
      </c>
      <c r="M1066" s="18">
        <f t="shared" si="1543"/>
        <v>0</v>
      </c>
      <c r="N1066" s="18">
        <f t="shared" si="1544"/>
        <v>111910.39999999999</v>
      </c>
      <c r="O1066" s="18"/>
      <c r="P1066" s="18"/>
      <c r="Q1066" s="18"/>
      <c r="R1066" s="18">
        <f t="shared" si="1566"/>
        <v>0</v>
      </c>
      <c r="S1066" s="18">
        <f t="shared" si="1567"/>
        <v>0</v>
      </c>
      <c r="T1066" s="18">
        <f t="shared" si="1568"/>
        <v>111910.39999999999</v>
      </c>
      <c r="U1066" s="18"/>
      <c r="V1066" s="18">
        <f t="shared" si="1570"/>
        <v>0</v>
      </c>
      <c r="W1066" s="18">
        <f t="shared" si="1571"/>
        <v>0</v>
      </c>
      <c r="X1066" s="18">
        <f t="shared" si="1572"/>
        <v>111910.39999999999</v>
      </c>
      <c r="Y1066" s="18"/>
      <c r="Z1066" s="18"/>
      <c r="AA1066" s="18">
        <v>-111910.39999999999</v>
      </c>
      <c r="AB1066" s="18">
        <f t="shared" si="1549"/>
        <v>0</v>
      </c>
      <c r="AC1066" s="18">
        <f t="shared" si="1550"/>
        <v>0</v>
      </c>
      <c r="AD1066" s="18">
        <f t="shared" si="1551"/>
        <v>0</v>
      </c>
      <c r="AE1066" s="18"/>
      <c r="AF1066" s="31">
        <v>0</v>
      </c>
      <c r="AG1066" s="22"/>
      <c r="AH1066" s="2"/>
    </row>
    <row r="1067" spans="1:34" ht="63" x14ac:dyDescent="0.25">
      <c r="A1067" s="36" t="s">
        <v>239</v>
      </c>
      <c r="B1067" s="32"/>
      <c r="C1067" s="36"/>
      <c r="D1067" s="36"/>
      <c r="E1067" s="14" t="s">
        <v>1132</v>
      </c>
      <c r="F1067" s="18">
        <f t="shared" ref="F1067:K1067" si="1577">F1068+F1079</f>
        <v>278560.59999999998</v>
      </c>
      <c r="G1067" s="18">
        <f t="shared" si="1577"/>
        <v>136736.6</v>
      </c>
      <c r="H1067" s="18">
        <f t="shared" si="1577"/>
        <v>188794.2</v>
      </c>
      <c r="I1067" s="18">
        <f t="shared" si="1577"/>
        <v>0</v>
      </c>
      <c r="J1067" s="18">
        <f t="shared" si="1577"/>
        <v>0</v>
      </c>
      <c r="K1067" s="18">
        <f t="shared" si="1577"/>
        <v>-321.10000000000002</v>
      </c>
      <c r="L1067" s="18">
        <f t="shared" si="1542"/>
        <v>278560.59999999998</v>
      </c>
      <c r="M1067" s="18">
        <f t="shared" si="1543"/>
        <v>136736.6</v>
      </c>
      <c r="N1067" s="18">
        <f t="shared" si="1544"/>
        <v>188473.1</v>
      </c>
      <c r="O1067" s="18">
        <f>O1068+O1079+O1087</f>
        <v>0</v>
      </c>
      <c r="P1067" s="18">
        <f t="shared" ref="P1067:AE1067" si="1578">P1068+P1079+P1087</f>
        <v>-5373.71</v>
      </c>
      <c r="Q1067" s="18">
        <f t="shared" si="1578"/>
        <v>0</v>
      </c>
      <c r="R1067" s="18">
        <f t="shared" si="1566"/>
        <v>278560.59999999998</v>
      </c>
      <c r="S1067" s="18">
        <f t="shared" si="1567"/>
        <v>131362.89000000001</v>
      </c>
      <c r="T1067" s="18">
        <f t="shared" si="1568"/>
        <v>188473.1</v>
      </c>
      <c r="U1067" s="18">
        <f t="shared" ref="U1067" si="1579">U1068+U1079+U1087</f>
        <v>0</v>
      </c>
      <c r="V1067" s="18">
        <f t="shared" si="1570"/>
        <v>278560.59999999998</v>
      </c>
      <c r="W1067" s="18">
        <f t="shared" si="1571"/>
        <v>131362.89000000001</v>
      </c>
      <c r="X1067" s="18">
        <f t="shared" si="1572"/>
        <v>188473.1</v>
      </c>
      <c r="Y1067" s="18">
        <f t="shared" ref="Y1067:AA1067" si="1580">Y1068+Y1079+Y1087</f>
        <v>109525.09</v>
      </c>
      <c r="Z1067" s="18">
        <f t="shared" si="1580"/>
        <v>-75101.19</v>
      </c>
      <c r="AA1067" s="18">
        <f t="shared" si="1580"/>
        <v>83370.500000000015</v>
      </c>
      <c r="AB1067" s="18">
        <f t="shared" si="1549"/>
        <v>388085.68999999994</v>
      </c>
      <c r="AC1067" s="18">
        <f t="shared" si="1550"/>
        <v>56261.700000000012</v>
      </c>
      <c r="AD1067" s="18">
        <f t="shared" si="1551"/>
        <v>271843.60000000003</v>
      </c>
      <c r="AE1067" s="18">
        <f t="shared" si="1578"/>
        <v>0</v>
      </c>
      <c r="AF1067" s="31"/>
      <c r="AG1067" s="22"/>
      <c r="AH1067" s="2"/>
    </row>
    <row r="1068" spans="1:34" ht="31.5" x14ac:dyDescent="0.25">
      <c r="A1068" s="36" t="s">
        <v>237</v>
      </c>
      <c r="B1068" s="32"/>
      <c r="C1068" s="36"/>
      <c r="D1068" s="36"/>
      <c r="E1068" s="14" t="s">
        <v>709</v>
      </c>
      <c r="F1068" s="18">
        <f t="shared" ref="F1068:K1068" si="1581">F1069+F1072</f>
        <v>1588.1</v>
      </c>
      <c r="G1068" s="18">
        <f t="shared" si="1581"/>
        <v>1588.1</v>
      </c>
      <c r="H1068" s="18">
        <f t="shared" si="1581"/>
        <v>1588.1</v>
      </c>
      <c r="I1068" s="18">
        <f t="shared" si="1581"/>
        <v>0</v>
      </c>
      <c r="J1068" s="18">
        <f t="shared" si="1581"/>
        <v>0</v>
      </c>
      <c r="K1068" s="18">
        <f t="shared" si="1581"/>
        <v>0</v>
      </c>
      <c r="L1068" s="18">
        <f t="shared" si="1542"/>
        <v>1588.1</v>
      </c>
      <c r="M1068" s="18">
        <f t="shared" si="1543"/>
        <v>1588.1</v>
      </c>
      <c r="N1068" s="18">
        <f t="shared" si="1544"/>
        <v>1588.1</v>
      </c>
      <c r="O1068" s="18">
        <f t="shared" ref="O1068:Q1068" si="1582">O1069+O1072</f>
        <v>0</v>
      </c>
      <c r="P1068" s="18">
        <f t="shared" si="1582"/>
        <v>0</v>
      </c>
      <c r="Q1068" s="18">
        <f t="shared" si="1582"/>
        <v>0</v>
      </c>
      <c r="R1068" s="18">
        <f t="shared" si="1566"/>
        <v>1588.1</v>
      </c>
      <c r="S1068" s="18">
        <f t="shared" si="1567"/>
        <v>1588.1</v>
      </c>
      <c r="T1068" s="18">
        <f t="shared" si="1568"/>
        <v>1588.1</v>
      </c>
      <c r="U1068" s="18">
        <f t="shared" ref="U1068:AE1068" si="1583">U1069+U1072</f>
        <v>0</v>
      </c>
      <c r="V1068" s="18">
        <f t="shared" si="1570"/>
        <v>1588.1</v>
      </c>
      <c r="W1068" s="18">
        <f t="shared" si="1571"/>
        <v>1588.1</v>
      </c>
      <c r="X1068" s="18">
        <f t="shared" si="1572"/>
        <v>1588.1</v>
      </c>
      <c r="Y1068" s="18">
        <f t="shared" ref="Y1068:AA1068" si="1584">Y1069+Y1072</f>
        <v>0</v>
      </c>
      <c r="Z1068" s="18">
        <f t="shared" si="1584"/>
        <v>0</v>
      </c>
      <c r="AA1068" s="18">
        <f t="shared" si="1584"/>
        <v>0</v>
      </c>
      <c r="AB1068" s="18">
        <f t="shared" si="1549"/>
        <v>1588.1</v>
      </c>
      <c r="AC1068" s="18">
        <f t="shared" si="1550"/>
        <v>1588.1</v>
      </c>
      <c r="AD1068" s="18">
        <f t="shared" si="1551"/>
        <v>1588.1</v>
      </c>
      <c r="AE1068" s="18">
        <f t="shared" si="1583"/>
        <v>0</v>
      </c>
      <c r="AF1068" s="31"/>
      <c r="AG1068" s="22"/>
      <c r="AH1068" s="2"/>
    </row>
    <row r="1069" spans="1:34" ht="47.25" x14ac:dyDescent="0.25">
      <c r="A1069" s="36" t="s">
        <v>237</v>
      </c>
      <c r="B1069" s="32">
        <v>200</v>
      </c>
      <c r="C1069" s="36"/>
      <c r="D1069" s="36"/>
      <c r="E1069" s="14" t="s">
        <v>578</v>
      </c>
      <c r="F1069" s="18">
        <f t="shared" ref="F1069:K1070" si="1585">F1070</f>
        <v>45.2</v>
      </c>
      <c r="G1069" s="18">
        <f t="shared" si="1585"/>
        <v>45.2</v>
      </c>
      <c r="H1069" s="18">
        <f t="shared" si="1585"/>
        <v>45.2</v>
      </c>
      <c r="I1069" s="18">
        <f t="shared" si="1585"/>
        <v>0</v>
      </c>
      <c r="J1069" s="18">
        <f t="shared" si="1585"/>
        <v>0</v>
      </c>
      <c r="K1069" s="18">
        <f t="shared" si="1585"/>
        <v>0</v>
      </c>
      <c r="L1069" s="18">
        <f t="shared" si="1542"/>
        <v>45.2</v>
      </c>
      <c r="M1069" s="18">
        <f t="shared" si="1543"/>
        <v>45.2</v>
      </c>
      <c r="N1069" s="18">
        <f t="shared" si="1544"/>
        <v>45.2</v>
      </c>
      <c r="O1069" s="18">
        <f t="shared" ref="O1069:Q1070" si="1586">O1070</f>
        <v>0</v>
      </c>
      <c r="P1069" s="18">
        <f t="shared" si="1586"/>
        <v>0</v>
      </c>
      <c r="Q1069" s="18">
        <f t="shared" si="1586"/>
        <v>0</v>
      </c>
      <c r="R1069" s="18">
        <f t="shared" si="1566"/>
        <v>45.2</v>
      </c>
      <c r="S1069" s="18">
        <f t="shared" si="1567"/>
        <v>45.2</v>
      </c>
      <c r="T1069" s="18">
        <f t="shared" si="1568"/>
        <v>45.2</v>
      </c>
      <c r="U1069" s="18">
        <f t="shared" ref="U1069:AE1070" si="1587">U1070</f>
        <v>0</v>
      </c>
      <c r="V1069" s="18">
        <f t="shared" si="1570"/>
        <v>45.2</v>
      </c>
      <c r="W1069" s="18">
        <f t="shared" si="1571"/>
        <v>45.2</v>
      </c>
      <c r="X1069" s="18">
        <f t="shared" si="1572"/>
        <v>45.2</v>
      </c>
      <c r="Y1069" s="18">
        <f t="shared" si="1587"/>
        <v>0</v>
      </c>
      <c r="Z1069" s="18">
        <f t="shared" si="1587"/>
        <v>0</v>
      </c>
      <c r="AA1069" s="18">
        <f t="shared" si="1587"/>
        <v>0</v>
      </c>
      <c r="AB1069" s="18">
        <f t="shared" si="1549"/>
        <v>45.2</v>
      </c>
      <c r="AC1069" s="18">
        <f t="shared" si="1550"/>
        <v>45.2</v>
      </c>
      <c r="AD1069" s="18">
        <f t="shared" si="1551"/>
        <v>45.2</v>
      </c>
      <c r="AE1069" s="18">
        <f t="shared" si="1587"/>
        <v>0</v>
      </c>
      <c r="AF1069" s="31"/>
      <c r="AG1069" s="22"/>
      <c r="AH1069" s="2"/>
    </row>
    <row r="1070" spans="1:34" ht="47.25" x14ac:dyDescent="0.25">
      <c r="A1070" s="36" t="s">
        <v>237</v>
      </c>
      <c r="B1070" s="32">
        <v>240</v>
      </c>
      <c r="C1070" s="36"/>
      <c r="D1070" s="36"/>
      <c r="E1070" s="14" t="s">
        <v>586</v>
      </c>
      <c r="F1070" s="18">
        <f t="shared" si="1585"/>
        <v>45.2</v>
      </c>
      <c r="G1070" s="18">
        <f t="shared" si="1585"/>
        <v>45.2</v>
      </c>
      <c r="H1070" s="18">
        <f t="shared" si="1585"/>
        <v>45.2</v>
      </c>
      <c r="I1070" s="18">
        <f t="shared" si="1585"/>
        <v>0</v>
      </c>
      <c r="J1070" s="18">
        <f t="shared" si="1585"/>
        <v>0</v>
      </c>
      <c r="K1070" s="18">
        <f t="shared" si="1585"/>
        <v>0</v>
      </c>
      <c r="L1070" s="18">
        <f t="shared" si="1542"/>
        <v>45.2</v>
      </c>
      <c r="M1070" s="18">
        <f t="shared" si="1543"/>
        <v>45.2</v>
      </c>
      <c r="N1070" s="18">
        <f t="shared" si="1544"/>
        <v>45.2</v>
      </c>
      <c r="O1070" s="18">
        <f t="shared" si="1586"/>
        <v>0</v>
      </c>
      <c r="P1070" s="18">
        <f t="shared" si="1586"/>
        <v>0</v>
      </c>
      <c r="Q1070" s="18">
        <f t="shared" si="1586"/>
        <v>0</v>
      </c>
      <c r="R1070" s="18">
        <f t="shared" si="1566"/>
        <v>45.2</v>
      </c>
      <c r="S1070" s="18">
        <f t="shared" si="1567"/>
        <v>45.2</v>
      </c>
      <c r="T1070" s="18">
        <f t="shared" si="1568"/>
        <v>45.2</v>
      </c>
      <c r="U1070" s="18">
        <f t="shared" si="1587"/>
        <v>0</v>
      </c>
      <c r="V1070" s="18">
        <f t="shared" si="1570"/>
        <v>45.2</v>
      </c>
      <c r="W1070" s="18">
        <f t="shared" si="1571"/>
        <v>45.2</v>
      </c>
      <c r="X1070" s="18">
        <f t="shared" si="1572"/>
        <v>45.2</v>
      </c>
      <c r="Y1070" s="18">
        <f t="shared" si="1587"/>
        <v>0</v>
      </c>
      <c r="Z1070" s="18">
        <f t="shared" si="1587"/>
        <v>0</v>
      </c>
      <c r="AA1070" s="18">
        <f t="shared" si="1587"/>
        <v>0</v>
      </c>
      <c r="AB1070" s="18">
        <f t="shared" si="1549"/>
        <v>45.2</v>
      </c>
      <c r="AC1070" s="18">
        <f t="shared" si="1550"/>
        <v>45.2</v>
      </c>
      <c r="AD1070" s="18">
        <f t="shared" si="1551"/>
        <v>45.2</v>
      </c>
      <c r="AE1070" s="18">
        <f t="shared" si="1587"/>
        <v>0</v>
      </c>
      <c r="AF1070" s="31"/>
      <c r="AG1070" s="22"/>
      <c r="AH1070" s="2"/>
    </row>
    <row r="1071" spans="1:34" x14ac:dyDescent="0.25">
      <c r="A1071" s="36" t="s">
        <v>237</v>
      </c>
      <c r="B1071" s="32">
        <v>240</v>
      </c>
      <c r="C1071" s="36" t="s">
        <v>28</v>
      </c>
      <c r="D1071" s="36" t="s">
        <v>20</v>
      </c>
      <c r="E1071" s="14" t="s">
        <v>559</v>
      </c>
      <c r="F1071" s="18">
        <v>45.2</v>
      </c>
      <c r="G1071" s="18">
        <v>45.2</v>
      </c>
      <c r="H1071" s="18">
        <v>45.2</v>
      </c>
      <c r="I1071" s="18"/>
      <c r="J1071" s="18"/>
      <c r="K1071" s="18"/>
      <c r="L1071" s="18">
        <f t="shared" si="1542"/>
        <v>45.2</v>
      </c>
      <c r="M1071" s="18">
        <f t="shared" si="1543"/>
        <v>45.2</v>
      </c>
      <c r="N1071" s="18">
        <f t="shared" si="1544"/>
        <v>45.2</v>
      </c>
      <c r="O1071" s="18"/>
      <c r="P1071" s="18"/>
      <c r="Q1071" s="18"/>
      <c r="R1071" s="18">
        <f t="shared" si="1566"/>
        <v>45.2</v>
      </c>
      <c r="S1071" s="18">
        <f t="shared" si="1567"/>
        <v>45.2</v>
      </c>
      <c r="T1071" s="18">
        <f t="shared" si="1568"/>
        <v>45.2</v>
      </c>
      <c r="U1071" s="18"/>
      <c r="V1071" s="18">
        <f t="shared" si="1570"/>
        <v>45.2</v>
      </c>
      <c r="W1071" s="18">
        <f t="shared" si="1571"/>
        <v>45.2</v>
      </c>
      <c r="X1071" s="18">
        <f t="shared" si="1572"/>
        <v>45.2</v>
      </c>
      <c r="Y1071" s="18"/>
      <c r="Z1071" s="18"/>
      <c r="AA1071" s="18"/>
      <c r="AB1071" s="18">
        <f t="shared" si="1549"/>
        <v>45.2</v>
      </c>
      <c r="AC1071" s="18">
        <f t="shared" si="1550"/>
        <v>45.2</v>
      </c>
      <c r="AD1071" s="18">
        <f t="shared" si="1551"/>
        <v>45.2</v>
      </c>
      <c r="AE1071" s="18"/>
      <c r="AF1071" s="31"/>
      <c r="AG1071" s="22"/>
      <c r="AH1071" s="2"/>
    </row>
    <row r="1072" spans="1:34" ht="47.25" x14ac:dyDescent="0.25">
      <c r="A1072" s="36" t="s">
        <v>237</v>
      </c>
      <c r="B1072" s="32">
        <v>600</v>
      </c>
      <c r="C1072" s="36"/>
      <c r="D1072" s="36"/>
      <c r="E1072" s="14" t="s">
        <v>581</v>
      </c>
      <c r="F1072" s="18">
        <f t="shared" ref="F1072:K1072" si="1588">F1073+F1075</f>
        <v>1542.8999999999999</v>
      </c>
      <c r="G1072" s="18">
        <f t="shared" si="1588"/>
        <v>1542.8999999999999</v>
      </c>
      <c r="H1072" s="18">
        <f t="shared" si="1588"/>
        <v>1542.8999999999999</v>
      </c>
      <c r="I1072" s="18">
        <f t="shared" si="1588"/>
        <v>0</v>
      </c>
      <c r="J1072" s="18">
        <f t="shared" si="1588"/>
        <v>0</v>
      </c>
      <c r="K1072" s="18">
        <f t="shared" si="1588"/>
        <v>0</v>
      </c>
      <c r="L1072" s="18">
        <f t="shared" si="1542"/>
        <v>1542.8999999999999</v>
      </c>
      <c r="M1072" s="18">
        <f t="shared" si="1543"/>
        <v>1542.8999999999999</v>
      </c>
      <c r="N1072" s="18">
        <f t="shared" si="1544"/>
        <v>1542.8999999999999</v>
      </c>
      <c r="O1072" s="18">
        <f t="shared" ref="O1072:Q1072" si="1589">O1073+O1075</f>
        <v>0</v>
      </c>
      <c r="P1072" s="18">
        <f t="shared" si="1589"/>
        <v>0</v>
      </c>
      <c r="Q1072" s="18">
        <f t="shared" si="1589"/>
        <v>0</v>
      </c>
      <c r="R1072" s="18">
        <f t="shared" si="1566"/>
        <v>1542.8999999999999</v>
      </c>
      <c r="S1072" s="18">
        <f t="shared" si="1567"/>
        <v>1542.8999999999999</v>
      </c>
      <c r="T1072" s="18">
        <f t="shared" si="1568"/>
        <v>1542.8999999999999</v>
      </c>
      <c r="U1072" s="18">
        <f t="shared" ref="U1072:AE1072" si="1590">U1073+U1075</f>
        <v>0</v>
      </c>
      <c r="V1072" s="18">
        <f t="shared" si="1570"/>
        <v>1542.8999999999999</v>
      </c>
      <c r="W1072" s="18">
        <f t="shared" si="1571"/>
        <v>1542.8999999999999</v>
      </c>
      <c r="X1072" s="18">
        <f t="shared" si="1572"/>
        <v>1542.8999999999999</v>
      </c>
      <c r="Y1072" s="18">
        <f t="shared" ref="Y1072:AA1072" si="1591">Y1073+Y1075</f>
        <v>0</v>
      </c>
      <c r="Z1072" s="18">
        <f t="shared" si="1591"/>
        <v>0</v>
      </c>
      <c r="AA1072" s="18">
        <f t="shared" si="1591"/>
        <v>0</v>
      </c>
      <c r="AB1072" s="18">
        <f t="shared" si="1549"/>
        <v>1542.8999999999999</v>
      </c>
      <c r="AC1072" s="18">
        <f t="shared" si="1550"/>
        <v>1542.8999999999999</v>
      </c>
      <c r="AD1072" s="18">
        <f t="shared" si="1551"/>
        <v>1542.8999999999999</v>
      </c>
      <c r="AE1072" s="18">
        <f t="shared" si="1590"/>
        <v>0</v>
      </c>
      <c r="AF1072" s="31"/>
      <c r="AG1072" s="22"/>
      <c r="AH1072" s="2"/>
    </row>
    <row r="1073" spans="1:34" x14ac:dyDescent="0.25">
      <c r="A1073" s="36" t="s">
        <v>237</v>
      </c>
      <c r="B1073" s="32">
        <v>610</v>
      </c>
      <c r="C1073" s="36"/>
      <c r="D1073" s="36"/>
      <c r="E1073" s="14" t="s">
        <v>595</v>
      </c>
      <c r="F1073" s="18">
        <f t="shared" ref="F1073:K1073" si="1592">F1074</f>
        <v>70.099999999999994</v>
      </c>
      <c r="G1073" s="18">
        <f t="shared" si="1592"/>
        <v>70.099999999999994</v>
      </c>
      <c r="H1073" s="18">
        <f t="shared" si="1592"/>
        <v>70.099999999999994</v>
      </c>
      <c r="I1073" s="18">
        <f t="shared" si="1592"/>
        <v>0</v>
      </c>
      <c r="J1073" s="18">
        <f t="shared" si="1592"/>
        <v>0</v>
      </c>
      <c r="K1073" s="18">
        <f t="shared" si="1592"/>
        <v>0</v>
      </c>
      <c r="L1073" s="18">
        <f t="shared" si="1542"/>
        <v>70.099999999999994</v>
      </c>
      <c r="M1073" s="18">
        <f t="shared" si="1543"/>
        <v>70.099999999999994</v>
      </c>
      <c r="N1073" s="18">
        <f t="shared" si="1544"/>
        <v>70.099999999999994</v>
      </c>
      <c r="O1073" s="18">
        <f t="shared" ref="O1073:Q1073" si="1593">O1074</f>
        <v>0</v>
      </c>
      <c r="P1073" s="18">
        <f t="shared" si="1593"/>
        <v>0</v>
      </c>
      <c r="Q1073" s="18">
        <f t="shared" si="1593"/>
        <v>0</v>
      </c>
      <c r="R1073" s="18">
        <f t="shared" si="1566"/>
        <v>70.099999999999994</v>
      </c>
      <c r="S1073" s="18">
        <f t="shared" si="1567"/>
        <v>70.099999999999994</v>
      </c>
      <c r="T1073" s="18">
        <f t="shared" si="1568"/>
        <v>70.099999999999994</v>
      </c>
      <c r="U1073" s="18">
        <f t="shared" ref="U1073:AE1073" si="1594">U1074</f>
        <v>0</v>
      </c>
      <c r="V1073" s="18">
        <f t="shared" si="1570"/>
        <v>70.099999999999994</v>
      </c>
      <c r="W1073" s="18">
        <f t="shared" si="1571"/>
        <v>70.099999999999994</v>
      </c>
      <c r="X1073" s="18">
        <f t="shared" si="1572"/>
        <v>70.099999999999994</v>
      </c>
      <c r="Y1073" s="18">
        <f t="shared" si="1594"/>
        <v>0</v>
      </c>
      <c r="Z1073" s="18">
        <f t="shared" si="1594"/>
        <v>0</v>
      </c>
      <c r="AA1073" s="18">
        <f t="shared" si="1594"/>
        <v>0</v>
      </c>
      <c r="AB1073" s="18">
        <f t="shared" si="1549"/>
        <v>70.099999999999994</v>
      </c>
      <c r="AC1073" s="18">
        <f t="shared" si="1550"/>
        <v>70.099999999999994</v>
      </c>
      <c r="AD1073" s="18">
        <f t="shared" si="1551"/>
        <v>70.099999999999994</v>
      </c>
      <c r="AE1073" s="18">
        <f t="shared" si="1594"/>
        <v>0</v>
      </c>
      <c r="AF1073" s="31"/>
      <c r="AG1073" s="22"/>
      <c r="AH1073" s="2"/>
    </row>
    <row r="1074" spans="1:34" x14ac:dyDescent="0.25">
      <c r="A1074" s="36" t="s">
        <v>237</v>
      </c>
      <c r="B1074" s="32">
        <v>610</v>
      </c>
      <c r="C1074" s="36" t="s">
        <v>28</v>
      </c>
      <c r="D1074" s="36" t="s">
        <v>30</v>
      </c>
      <c r="E1074" s="14" t="s">
        <v>562</v>
      </c>
      <c r="F1074" s="18">
        <v>70.099999999999994</v>
      </c>
      <c r="G1074" s="18">
        <v>70.099999999999994</v>
      </c>
      <c r="H1074" s="18">
        <v>70.099999999999994</v>
      </c>
      <c r="I1074" s="18"/>
      <c r="J1074" s="18"/>
      <c r="K1074" s="18"/>
      <c r="L1074" s="18">
        <f t="shared" si="1542"/>
        <v>70.099999999999994</v>
      </c>
      <c r="M1074" s="18">
        <f t="shared" si="1543"/>
        <v>70.099999999999994</v>
      </c>
      <c r="N1074" s="18">
        <f t="shared" si="1544"/>
        <v>70.099999999999994</v>
      </c>
      <c r="O1074" s="18"/>
      <c r="P1074" s="18"/>
      <c r="Q1074" s="18"/>
      <c r="R1074" s="18">
        <f t="shared" si="1566"/>
        <v>70.099999999999994</v>
      </c>
      <c r="S1074" s="18">
        <f t="shared" si="1567"/>
        <v>70.099999999999994</v>
      </c>
      <c r="T1074" s="18">
        <f t="shared" si="1568"/>
        <v>70.099999999999994</v>
      </c>
      <c r="U1074" s="18"/>
      <c r="V1074" s="18">
        <f t="shared" si="1570"/>
        <v>70.099999999999994</v>
      </c>
      <c r="W1074" s="18">
        <f t="shared" si="1571"/>
        <v>70.099999999999994</v>
      </c>
      <c r="X1074" s="18">
        <f t="shared" si="1572"/>
        <v>70.099999999999994</v>
      </c>
      <c r="Y1074" s="18"/>
      <c r="Z1074" s="18"/>
      <c r="AA1074" s="18"/>
      <c r="AB1074" s="18">
        <f t="shared" si="1549"/>
        <v>70.099999999999994</v>
      </c>
      <c r="AC1074" s="18">
        <f t="shared" si="1550"/>
        <v>70.099999999999994</v>
      </c>
      <c r="AD1074" s="18">
        <f t="shared" si="1551"/>
        <v>70.099999999999994</v>
      </c>
      <c r="AE1074" s="18"/>
      <c r="AF1074" s="31"/>
      <c r="AG1074" s="22"/>
      <c r="AH1074" s="2"/>
    </row>
    <row r="1075" spans="1:34" x14ac:dyDescent="0.25">
      <c r="A1075" s="36" t="s">
        <v>237</v>
      </c>
      <c r="B1075" s="32">
        <v>620</v>
      </c>
      <c r="C1075" s="36"/>
      <c r="D1075" s="36"/>
      <c r="E1075" s="14" t="s">
        <v>596</v>
      </c>
      <c r="F1075" s="18">
        <f t="shared" ref="F1075:K1075" si="1595">F1076+F1077+F1078</f>
        <v>1472.8</v>
      </c>
      <c r="G1075" s="18">
        <f t="shared" si="1595"/>
        <v>1472.8</v>
      </c>
      <c r="H1075" s="18">
        <f t="shared" si="1595"/>
        <v>1472.8</v>
      </c>
      <c r="I1075" s="18">
        <f t="shared" si="1595"/>
        <v>0</v>
      </c>
      <c r="J1075" s="18">
        <f t="shared" si="1595"/>
        <v>0</v>
      </c>
      <c r="K1075" s="18">
        <f t="shared" si="1595"/>
        <v>0</v>
      </c>
      <c r="L1075" s="18">
        <f t="shared" si="1542"/>
        <v>1472.8</v>
      </c>
      <c r="M1075" s="18">
        <f t="shared" si="1543"/>
        <v>1472.8</v>
      </c>
      <c r="N1075" s="18">
        <f t="shared" si="1544"/>
        <v>1472.8</v>
      </c>
      <c r="O1075" s="18">
        <f t="shared" ref="O1075:Q1075" si="1596">O1076+O1077+O1078</f>
        <v>0</v>
      </c>
      <c r="P1075" s="18">
        <f t="shared" si="1596"/>
        <v>0</v>
      </c>
      <c r="Q1075" s="18">
        <f t="shared" si="1596"/>
        <v>0</v>
      </c>
      <c r="R1075" s="18">
        <f t="shared" si="1566"/>
        <v>1472.8</v>
      </c>
      <c r="S1075" s="18">
        <f t="shared" si="1567"/>
        <v>1472.8</v>
      </c>
      <c r="T1075" s="18">
        <f t="shared" si="1568"/>
        <v>1472.8</v>
      </c>
      <c r="U1075" s="18">
        <f t="shared" ref="U1075:AE1075" si="1597">U1076+U1077+U1078</f>
        <v>0</v>
      </c>
      <c r="V1075" s="18">
        <f t="shared" si="1570"/>
        <v>1472.8</v>
      </c>
      <c r="W1075" s="18">
        <f t="shared" si="1571"/>
        <v>1472.8</v>
      </c>
      <c r="X1075" s="18">
        <f t="shared" si="1572"/>
        <v>1472.8</v>
      </c>
      <c r="Y1075" s="18">
        <f t="shared" ref="Y1075:AA1075" si="1598">Y1076+Y1077+Y1078</f>
        <v>0</v>
      </c>
      <c r="Z1075" s="18">
        <f t="shared" si="1598"/>
        <v>0</v>
      </c>
      <c r="AA1075" s="18">
        <f t="shared" si="1598"/>
        <v>0</v>
      </c>
      <c r="AB1075" s="18">
        <f t="shared" si="1549"/>
        <v>1472.8</v>
      </c>
      <c r="AC1075" s="18">
        <f t="shared" si="1550"/>
        <v>1472.8</v>
      </c>
      <c r="AD1075" s="18">
        <f t="shared" si="1551"/>
        <v>1472.8</v>
      </c>
      <c r="AE1075" s="18">
        <f t="shared" si="1597"/>
        <v>0</v>
      </c>
      <c r="AF1075" s="31"/>
      <c r="AG1075" s="22"/>
      <c r="AH1075" s="2"/>
    </row>
    <row r="1076" spans="1:34" x14ac:dyDescent="0.25">
      <c r="A1076" s="36" t="s">
        <v>237</v>
      </c>
      <c r="B1076" s="32">
        <v>620</v>
      </c>
      <c r="C1076" s="36" t="s">
        <v>28</v>
      </c>
      <c r="D1076" s="36" t="s">
        <v>5</v>
      </c>
      <c r="E1076" s="14" t="s">
        <v>557</v>
      </c>
      <c r="F1076" s="18">
        <v>276.8</v>
      </c>
      <c r="G1076" s="18">
        <v>276.8</v>
      </c>
      <c r="H1076" s="18">
        <v>276.8</v>
      </c>
      <c r="I1076" s="18"/>
      <c r="J1076" s="18"/>
      <c r="K1076" s="18"/>
      <c r="L1076" s="18">
        <f t="shared" si="1542"/>
        <v>276.8</v>
      </c>
      <c r="M1076" s="18">
        <f t="shared" si="1543"/>
        <v>276.8</v>
      </c>
      <c r="N1076" s="18">
        <f t="shared" si="1544"/>
        <v>276.8</v>
      </c>
      <c r="O1076" s="18"/>
      <c r="P1076" s="18"/>
      <c r="Q1076" s="18"/>
      <c r="R1076" s="18">
        <f t="shared" si="1566"/>
        <v>276.8</v>
      </c>
      <c r="S1076" s="18">
        <f t="shared" si="1567"/>
        <v>276.8</v>
      </c>
      <c r="T1076" s="18">
        <f t="shared" si="1568"/>
        <v>276.8</v>
      </c>
      <c r="U1076" s="18"/>
      <c r="V1076" s="18">
        <f t="shared" si="1570"/>
        <v>276.8</v>
      </c>
      <c r="W1076" s="18">
        <f t="shared" si="1571"/>
        <v>276.8</v>
      </c>
      <c r="X1076" s="18">
        <f t="shared" si="1572"/>
        <v>276.8</v>
      </c>
      <c r="Y1076" s="18"/>
      <c r="Z1076" s="18"/>
      <c r="AA1076" s="18"/>
      <c r="AB1076" s="18">
        <f t="shared" si="1549"/>
        <v>276.8</v>
      </c>
      <c r="AC1076" s="18">
        <f t="shared" si="1550"/>
        <v>276.8</v>
      </c>
      <c r="AD1076" s="18">
        <f t="shared" si="1551"/>
        <v>276.8</v>
      </c>
      <c r="AE1076" s="18"/>
      <c r="AF1076" s="31"/>
      <c r="AG1076" s="22"/>
      <c r="AH1076" s="2"/>
    </row>
    <row r="1077" spans="1:34" x14ac:dyDescent="0.25">
      <c r="A1077" s="36" t="s">
        <v>237</v>
      </c>
      <c r="B1077" s="32">
        <v>620</v>
      </c>
      <c r="C1077" s="36" t="s">
        <v>28</v>
      </c>
      <c r="D1077" s="36" t="s">
        <v>112</v>
      </c>
      <c r="E1077" s="14" t="s">
        <v>558</v>
      </c>
      <c r="F1077" s="18">
        <v>90.5</v>
      </c>
      <c r="G1077" s="18">
        <v>90.5</v>
      </c>
      <c r="H1077" s="18">
        <v>90.5</v>
      </c>
      <c r="I1077" s="18"/>
      <c r="J1077" s="18"/>
      <c r="K1077" s="18"/>
      <c r="L1077" s="18">
        <f t="shared" si="1542"/>
        <v>90.5</v>
      </c>
      <c r="M1077" s="18">
        <f t="shared" si="1543"/>
        <v>90.5</v>
      </c>
      <c r="N1077" s="18">
        <f t="shared" si="1544"/>
        <v>90.5</v>
      </c>
      <c r="O1077" s="18"/>
      <c r="P1077" s="18"/>
      <c r="Q1077" s="18"/>
      <c r="R1077" s="18">
        <f t="shared" si="1566"/>
        <v>90.5</v>
      </c>
      <c r="S1077" s="18">
        <f t="shared" si="1567"/>
        <v>90.5</v>
      </c>
      <c r="T1077" s="18">
        <f t="shared" si="1568"/>
        <v>90.5</v>
      </c>
      <c r="U1077" s="18"/>
      <c r="V1077" s="18">
        <f t="shared" si="1570"/>
        <v>90.5</v>
      </c>
      <c r="W1077" s="18">
        <f t="shared" si="1571"/>
        <v>90.5</v>
      </c>
      <c r="X1077" s="18">
        <f t="shared" si="1572"/>
        <v>90.5</v>
      </c>
      <c r="Y1077" s="18"/>
      <c r="Z1077" s="18"/>
      <c r="AA1077" s="18"/>
      <c r="AB1077" s="18">
        <f t="shared" si="1549"/>
        <v>90.5</v>
      </c>
      <c r="AC1077" s="18">
        <f t="shared" si="1550"/>
        <v>90.5</v>
      </c>
      <c r="AD1077" s="18">
        <f t="shared" si="1551"/>
        <v>90.5</v>
      </c>
      <c r="AE1077" s="18"/>
      <c r="AF1077" s="31"/>
      <c r="AG1077" s="22"/>
      <c r="AH1077" s="2"/>
    </row>
    <row r="1078" spans="1:34" x14ac:dyDescent="0.25">
      <c r="A1078" s="36" t="s">
        <v>237</v>
      </c>
      <c r="B1078" s="32">
        <v>620</v>
      </c>
      <c r="C1078" s="36" t="s">
        <v>28</v>
      </c>
      <c r="D1078" s="36" t="s">
        <v>20</v>
      </c>
      <c r="E1078" s="14" t="s">
        <v>559</v>
      </c>
      <c r="F1078" s="18">
        <v>1105.5</v>
      </c>
      <c r="G1078" s="18">
        <v>1105.5</v>
      </c>
      <c r="H1078" s="18">
        <v>1105.5</v>
      </c>
      <c r="I1078" s="18"/>
      <c r="J1078" s="18"/>
      <c r="K1078" s="18"/>
      <c r="L1078" s="18">
        <f t="shared" si="1542"/>
        <v>1105.5</v>
      </c>
      <c r="M1078" s="18">
        <f t="shared" si="1543"/>
        <v>1105.5</v>
      </c>
      <c r="N1078" s="18">
        <f t="shared" si="1544"/>
        <v>1105.5</v>
      </c>
      <c r="O1078" s="18"/>
      <c r="P1078" s="18"/>
      <c r="Q1078" s="18"/>
      <c r="R1078" s="18">
        <f t="shared" si="1566"/>
        <v>1105.5</v>
      </c>
      <c r="S1078" s="18">
        <f t="shared" si="1567"/>
        <v>1105.5</v>
      </c>
      <c r="T1078" s="18">
        <f t="shared" si="1568"/>
        <v>1105.5</v>
      </c>
      <c r="U1078" s="18"/>
      <c r="V1078" s="18">
        <f t="shared" si="1570"/>
        <v>1105.5</v>
      </c>
      <c r="W1078" s="18">
        <f t="shared" si="1571"/>
        <v>1105.5</v>
      </c>
      <c r="X1078" s="18">
        <f t="shared" si="1572"/>
        <v>1105.5</v>
      </c>
      <c r="Y1078" s="18"/>
      <c r="Z1078" s="18"/>
      <c r="AA1078" s="18"/>
      <c r="AB1078" s="18">
        <f t="shared" si="1549"/>
        <v>1105.5</v>
      </c>
      <c r="AC1078" s="18">
        <f t="shared" si="1550"/>
        <v>1105.5</v>
      </c>
      <c r="AD1078" s="18">
        <f t="shared" si="1551"/>
        <v>1105.5</v>
      </c>
      <c r="AE1078" s="18"/>
      <c r="AF1078" s="31"/>
      <c r="AG1078" s="22"/>
      <c r="AH1078" s="2"/>
    </row>
    <row r="1079" spans="1:34" ht="47.25" x14ac:dyDescent="0.25">
      <c r="A1079" s="36" t="s">
        <v>238</v>
      </c>
      <c r="B1079" s="32"/>
      <c r="C1079" s="36"/>
      <c r="D1079" s="36"/>
      <c r="E1079" s="14" t="s">
        <v>710</v>
      </c>
      <c r="F1079" s="18">
        <f t="shared" ref="F1079:K1079" si="1599">F1080</f>
        <v>276972.5</v>
      </c>
      <c r="G1079" s="18">
        <f t="shared" si="1599"/>
        <v>135148.5</v>
      </c>
      <c r="H1079" s="18">
        <f t="shared" si="1599"/>
        <v>187206.1</v>
      </c>
      <c r="I1079" s="18">
        <f t="shared" si="1599"/>
        <v>0</v>
      </c>
      <c r="J1079" s="18">
        <f t="shared" si="1599"/>
        <v>0</v>
      </c>
      <c r="K1079" s="18">
        <f t="shared" si="1599"/>
        <v>-321.10000000000002</v>
      </c>
      <c r="L1079" s="18">
        <f t="shared" si="1542"/>
        <v>276972.5</v>
      </c>
      <c r="M1079" s="18">
        <f t="shared" si="1543"/>
        <v>135148.5</v>
      </c>
      <c r="N1079" s="18">
        <f t="shared" si="1544"/>
        <v>186885</v>
      </c>
      <c r="O1079" s="18">
        <f t="shared" ref="O1079:Q1079" si="1600">O1080</f>
        <v>0</v>
      </c>
      <c r="P1079" s="18">
        <f t="shared" si="1600"/>
        <v>-5373.71</v>
      </c>
      <c r="Q1079" s="18">
        <f t="shared" si="1600"/>
        <v>0</v>
      </c>
      <c r="R1079" s="18">
        <f t="shared" si="1566"/>
        <v>276972.5</v>
      </c>
      <c r="S1079" s="18">
        <f t="shared" si="1567"/>
        <v>129774.79</v>
      </c>
      <c r="T1079" s="18">
        <f t="shared" si="1568"/>
        <v>186885</v>
      </c>
      <c r="U1079" s="18">
        <f t="shared" ref="U1079:AE1079" si="1601">U1080</f>
        <v>0</v>
      </c>
      <c r="V1079" s="18">
        <f t="shared" si="1570"/>
        <v>276972.5</v>
      </c>
      <c r="W1079" s="18">
        <f t="shared" si="1571"/>
        <v>129774.79</v>
      </c>
      <c r="X1079" s="18">
        <f t="shared" si="1572"/>
        <v>186885</v>
      </c>
      <c r="Y1079" s="18">
        <f t="shared" si="1601"/>
        <v>109525.09</v>
      </c>
      <c r="Z1079" s="18">
        <f t="shared" si="1601"/>
        <v>-75101.19</v>
      </c>
      <c r="AA1079" s="18">
        <f t="shared" si="1601"/>
        <v>83370.500000000015</v>
      </c>
      <c r="AB1079" s="18">
        <f t="shared" si="1549"/>
        <v>386497.58999999997</v>
      </c>
      <c r="AC1079" s="18">
        <f t="shared" si="1550"/>
        <v>54673.599999999991</v>
      </c>
      <c r="AD1079" s="18">
        <f t="shared" si="1551"/>
        <v>270255.5</v>
      </c>
      <c r="AE1079" s="18">
        <f t="shared" si="1601"/>
        <v>0</v>
      </c>
      <c r="AF1079" s="31"/>
      <c r="AG1079" s="22"/>
      <c r="AH1079" s="2"/>
    </row>
    <row r="1080" spans="1:34" ht="47.25" x14ac:dyDescent="0.25">
      <c r="A1080" s="36" t="s">
        <v>238</v>
      </c>
      <c r="B1080" s="32">
        <v>600</v>
      </c>
      <c r="C1080" s="36"/>
      <c r="D1080" s="36"/>
      <c r="E1080" s="14" t="s">
        <v>581</v>
      </c>
      <c r="F1080" s="18">
        <f t="shared" ref="F1080:K1080" si="1602">F1081+F1083</f>
        <v>276972.5</v>
      </c>
      <c r="G1080" s="18">
        <f t="shared" si="1602"/>
        <v>135148.5</v>
      </c>
      <c r="H1080" s="18">
        <f t="shared" si="1602"/>
        <v>187206.1</v>
      </c>
      <c r="I1080" s="18">
        <f t="shared" si="1602"/>
        <v>0</v>
      </c>
      <c r="J1080" s="18">
        <f t="shared" si="1602"/>
        <v>0</v>
      </c>
      <c r="K1080" s="18">
        <f t="shared" si="1602"/>
        <v>-321.10000000000002</v>
      </c>
      <c r="L1080" s="18">
        <f t="shared" si="1542"/>
        <v>276972.5</v>
      </c>
      <c r="M1080" s="18">
        <f t="shared" si="1543"/>
        <v>135148.5</v>
      </c>
      <c r="N1080" s="18">
        <f t="shared" si="1544"/>
        <v>186885</v>
      </c>
      <c r="O1080" s="18">
        <f t="shared" ref="O1080:Q1080" si="1603">O1081+O1083</f>
        <v>0</v>
      </c>
      <c r="P1080" s="18">
        <f t="shared" si="1603"/>
        <v>-5373.71</v>
      </c>
      <c r="Q1080" s="18">
        <f t="shared" si="1603"/>
        <v>0</v>
      </c>
      <c r="R1080" s="18">
        <f t="shared" si="1566"/>
        <v>276972.5</v>
      </c>
      <c r="S1080" s="18">
        <f t="shared" si="1567"/>
        <v>129774.79</v>
      </c>
      <c r="T1080" s="18">
        <f t="shared" si="1568"/>
        <v>186885</v>
      </c>
      <c r="U1080" s="18">
        <f t="shared" ref="U1080:AE1080" si="1604">U1081+U1083</f>
        <v>0</v>
      </c>
      <c r="V1080" s="18">
        <f t="shared" si="1570"/>
        <v>276972.5</v>
      </c>
      <c r="W1080" s="18">
        <f t="shared" si="1571"/>
        <v>129774.79</v>
      </c>
      <c r="X1080" s="18">
        <f t="shared" si="1572"/>
        <v>186885</v>
      </c>
      <c r="Y1080" s="18">
        <f t="shared" ref="Y1080:AA1080" si="1605">Y1081+Y1083</f>
        <v>109525.09</v>
      </c>
      <c r="Z1080" s="18">
        <f t="shared" si="1605"/>
        <v>-75101.19</v>
      </c>
      <c r="AA1080" s="18">
        <f t="shared" si="1605"/>
        <v>83370.500000000015</v>
      </c>
      <c r="AB1080" s="18">
        <f t="shared" si="1549"/>
        <v>386497.58999999997</v>
      </c>
      <c r="AC1080" s="18">
        <f t="shared" si="1550"/>
        <v>54673.599999999991</v>
      </c>
      <c r="AD1080" s="18">
        <f t="shared" si="1551"/>
        <v>270255.5</v>
      </c>
      <c r="AE1080" s="18">
        <f t="shared" si="1604"/>
        <v>0</v>
      </c>
      <c r="AF1080" s="31"/>
      <c r="AG1080" s="22"/>
      <c r="AH1080" s="2"/>
    </row>
    <row r="1081" spans="1:34" x14ac:dyDescent="0.25">
      <c r="A1081" s="36" t="s">
        <v>238</v>
      </c>
      <c r="B1081" s="32">
        <v>610</v>
      </c>
      <c r="C1081" s="36"/>
      <c r="D1081" s="36"/>
      <c r="E1081" s="14" t="s">
        <v>595</v>
      </c>
      <c r="F1081" s="18">
        <f t="shared" ref="F1081:K1081" si="1606">F1082</f>
        <v>0</v>
      </c>
      <c r="G1081" s="18">
        <f t="shared" si="1606"/>
        <v>0</v>
      </c>
      <c r="H1081" s="18">
        <f t="shared" si="1606"/>
        <v>2999.9</v>
      </c>
      <c r="I1081" s="18">
        <f t="shared" si="1606"/>
        <v>0</v>
      </c>
      <c r="J1081" s="18">
        <f t="shared" si="1606"/>
        <v>0</v>
      </c>
      <c r="K1081" s="18">
        <f t="shared" si="1606"/>
        <v>0</v>
      </c>
      <c r="L1081" s="18">
        <f t="shared" si="1542"/>
        <v>0</v>
      </c>
      <c r="M1081" s="18">
        <f t="shared" si="1543"/>
        <v>0</v>
      </c>
      <c r="N1081" s="18">
        <f t="shared" si="1544"/>
        <v>2999.9</v>
      </c>
      <c r="O1081" s="18">
        <f t="shared" ref="O1081:Q1081" si="1607">O1082</f>
        <v>0</v>
      </c>
      <c r="P1081" s="18">
        <f t="shared" si="1607"/>
        <v>0</v>
      </c>
      <c r="Q1081" s="18">
        <f t="shared" si="1607"/>
        <v>0</v>
      </c>
      <c r="R1081" s="18">
        <f t="shared" si="1566"/>
        <v>0</v>
      </c>
      <c r="S1081" s="18">
        <f t="shared" si="1567"/>
        <v>0</v>
      </c>
      <c r="T1081" s="18">
        <f t="shared" si="1568"/>
        <v>2999.9</v>
      </c>
      <c r="U1081" s="18">
        <f t="shared" ref="U1081:AE1081" si="1608">U1082</f>
        <v>0</v>
      </c>
      <c r="V1081" s="18">
        <f t="shared" si="1570"/>
        <v>0</v>
      </c>
      <c r="W1081" s="18">
        <f t="shared" si="1571"/>
        <v>0</v>
      </c>
      <c r="X1081" s="18">
        <f t="shared" si="1572"/>
        <v>2999.9</v>
      </c>
      <c r="Y1081" s="18">
        <f t="shared" si="1608"/>
        <v>5102.3999999999996</v>
      </c>
      <c r="Z1081" s="18">
        <f t="shared" si="1608"/>
        <v>0</v>
      </c>
      <c r="AA1081" s="18">
        <f t="shared" si="1608"/>
        <v>-2999.9</v>
      </c>
      <c r="AB1081" s="18">
        <f t="shared" si="1549"/>
        <v>5102.3999999999996</v>
      </c>
      <c r="AC1081" s="18">
        <f t="shared" si="1550"/>
        <v>0</v>
      </c>
      <c r="AD1081" s="18">
        <f t="shared" si="1551"/>
        <v>0</v>
      </c>
      <c r="AE1081" s="18">
        <f t="shared" si="1608"/>
        <v>0</v>
      </c>
      <c r="AF1081" s="31"/>
      <c r="AG1081" s="22"/>
      <c r="AH1081" s="2"/>
    </row>
    <row r="1082" spans="1:34" x14ac:dyDescent="0.25">
      <c r="A1082" s="36" t="s">
        <v>238</v>
      </c>
      <c r="B1082" s="32">
        <v>610</v>
      </c>
      <c r="C1082" s="36" t="s">
        <v>28</v>
      </c>
      <c r="D1082" s="36" t="s">
        <v>112</v>
      </c>
      <c r="E1082" s="14" t="s">
        <v>558</v>
      </c>
      <c r="F1082" s="18">
        <v>0</v>
      </c>
      <c r="G1082" s="18">
        <v>0</v>
      </c>
      <c r="H1082" s="18">
        <v>2999.9</v>
      </c>
      <c r="I1082" s="18"/>
      <c r="J1082" s="18"/>
      <c r="K1082" s="18"/>
      <c r="L1082" s="18">
        <f t="shared" si="1542"/>
        <v>0</v>
      </c>
      <c r="M1082" s="18">
        <f t="shared" si="1543"/>
        <v>0</v>
      </c>
      <c r="N1082" s="18">
        <f t="shared" si="1544"/>
        <v>2999.9</v>
      </c>
      <c r="O1082" s="18"/>
      <c r="P1082" s="18"/>
      <c r="Q1082" s="18"/>
      <c r="R1082" s="18">
        <f t="shared" si="1566"/>
        <v>0</v>
      </c>
      <c r="S1082" s="18">
        <f t="shared" si="1567"/>
        <v>0</v>
      </c>
      <c r="T1082" s="18">
        <f t="shared" si="1568"/>
        <v>2999.9</v>
      </c>
      <c r="U1082" s="18"/>
      <c r="V1082" s="18">
        <f t="shared" si="1570"/>
        <v>0</v>
      </c>
      <c r="W1082" s="18">
        <f t="shared" si="1571"/>
        <v>0</v>
      </c>
      <c r="X1082" s="18">
        <f t="shared" si="1572"/>
        <v>2999.9</v>
      </c>
      <c r="Y1082" s="18">
        <v>5102.3999999999996</v>
      </c>
      <c r="Z1082" s="18"/>
      <c r="AA1082" s="18">
        <v>-2999.9</v>
      </c>
      <c r="AB1082" s="18">
        <f t="shared" si="1549"/>
        <v>5102.3999999999996</v>
      </c>
      <c r="AC1082" s="18">
        <f t="shared" si="1550"/>
        <v>0</v>
      </c>
      <c r="AD1082" s="18">
        <f t="shared" si="1551"/>
        <v>0</v>
      </c>
      <c r="AE1082" s="18"/>
      <c r="AF1082" s="31"/>
      <c r="AG1082" s="22"/>
      <c r="AH1082" s="2"/>
    </row>
    <row r="1083" spans="1:34" x14ac:dyDescent="0.25">
      <c r="A1083" s="36" t="s">
        <v>238</v>
      </c>
      <c r="B1083" s="32">
        <v>620</v>
      </c>
      <c r="C1083" s="36"/>
      <c r="D1083" s="36"/>
      <c r="E1083" s="14" t="s">
        <v>596</v>
      </c>
      <c r="F1083" s="18">
        <f t="shared" ref="F1083:K1083" si="1609">F1084+F1085+F1086</f>
        <v>276972.5</v>
      </c>
      <c r="G1083" s="18">
        <f t="shared" si="1609"/>
        <v>135148.5</v>
      </c>
      <c r="H1083" s="18">
        <f t="shared" si="1609"/>
        <v>184206.2</v>
      </c>
      <c r="I1083" s="18">
        <f t="shared" si="1609"/>
        <v>0</v>
      </c>
      <c r="J1083" s="18">
        <f t="shared" si="1609"/>
        <v>0</v>
      </c>
      <c r="K1083" s="18">
        <f t="shared" si="1609"/>
        <v>-321.10000000000002</v>
      </c>
      <c r="L1083" s="18">
        <f t="shared" si="1542"/>
        <v>276972.5</v>
      </c>
      <c r="M1083" s="18">
        <f t="shared" si="1543"/>
        <v>135148.5</v>
      </c>
      <c r="N1083" s="18">
        <f t="shared" si="1544"/>
        <v>183885.1</v>
      </c>
      <c r="O1083" s="18">
        <f t="shared" ref="O1083:Q1083" si="1610">O1084+O1085+O1086</f>
        <v>0</v>
      </c>
      <c r="P1083" s="18">
        <f t="shared" si="1610"/>
        <v>-5373.71</v>
      </c>
      <c r="Q1083" s="18">
        <f t="shared" si="1610"/>
        <v>0</v>
      </c>
      <c r="R1083" s="18">
        <f t="shared" si="1566"/>
        <v>276972.5</v>
      </c>
      <c r="S1083" s="18">
        <f t="shared" si="1567"/>
        <v>129774.79</v>
      </c>
      <c r="T1083" s="18">
        <f t="shared" si="1568"/>
        <v>183885.1</v>
      </c>
      <c r="U1083" s="18">
        <f t="shared" ref="U1083:AE1083" si="1611">U1084+U1085+U1086</f>
        <v>0</v>
      </c>
      <c r="V1083" s="18">
        <f t="shared" si="1570"/>
        <v>276972.5</v>
      </c>
      <c r="W1083" s="18">
        <f t="shared" si="1571"/>
        <v>129774.79</v>
      </c>
      <c r="X1083" s="18">
        <f t="shared" si="1572"/>
        <v>183885.1</v>
      </c>
      <c r="Y1083" s="18">
        <f t="shared" ref="Y1083:AA1083" si="1612">Y1084+Y1085+Y1086</f>
        <v>104422.69</v>
      </c>
      <c r="Z1083" s="18">
        <f t="shared" si="1612"/>
        <v>-75101.19</v>
      </c>
      <c r="AA1083" s="18">
        <f t="shared" si="1612"/>
        <v>86370.400000000009</v>
      </c>
      <c r="AB1083" s="18">
        <f t="shared" si="1549"/>
        <v>381395.19</v>
      </c>
      <c r="AC1083" s="18">
        <f t="shared" si="1550"/>
        <v>54673.599999999991</v>
      </c>
      <c r="AD1083" s="18">
        <f t="shared" si="1551"/>
        <v>270255.5</v>
      </c>
      <c r="AE1083" s="18">
        <f t="shared" si="1611"/>
        <v>0</v>
      </c>
      <c r="AF1083" s="31"/>
      <c r="AG1083" s="22"/>
      <c r="AH1083" s="2"/>
    </row>
    <row r="1084" spans="1:34" x14ac:dyDescent="0.25">
      <c r="A1084" s="36" t="s">
        <v>238</v>
      </c>
      <c r="B1084" s="32">
        <v>620</v>
      </c>
      <c r="C1084" s="36" t="s">
        <v>28</v>
      </c>
      <c r="D1084" s="36" t="s">
        <v>5</v>
      </c>
      <c r="E1084" s="14" t="s">
        <v>557</v>
      </c>
      <c r="F1084" s="18">
        <v>88981</v>
      </c>
      <c r="G1084" s="18">
        <v>107842.2</v>
      </c>
      <c r="H1084" s="18">
        <v>44444.5</v>
      </c>
      <c r="I1084" s="18"/>
      <c r="J1084" s="18"/>
      <c r="K1084" s="18"/>
      <c r="L1084" s="18">
        <f t="shared" si="1542"/>
        <v>88981</v>
      </c>
      <c r="M1084" s="18">
        <f t="shared" si="1543"/>
        <v>107842.2</v>
      </c>
      <c r="N1084" s="18">
        <f t="shared" si="1544"/>
        <v>44444.5</v>
      </c>
      <c r="O1084" s="18"/>
      <c r="P1084" s="18">
        <v>-5373.71</v>
      </c>
      <c r="Q1084" s="18"/>
      <c r="R1084" s="18">
        <f t="shared" si="1566"/>
        <v>88981</v>
      </c>
      <c r="S1084" s="18">
        <f t="shared" si="1567"/>
        <v>102468.48999999999</v>
      </c>
      <c r="T1084" s="18">
        <f t="shared" si="1568"/>
        <v>44444.5</v>
      </c>
      <c r="U1084" s="18"/>
      <c r="V1084" s="18">
        <f t="shared" si="1570"/>
        <v>88981</v>
      </c>
      <c r="W1084" s="18">
        <f t="shared" si="1571"/>
        <v>102468.48999999999</v>
      </c>
      <c r="X1084" s="18">
        <f t="shared" si="1572"/>
        <v>44444.5</v>
      </c>
      <c r="Y1084" s="18">
        <v>-1246.2</v>
      </c>
      <c r="Z1084" s="18">
        <v>-70064.09</v>
      </c>
      <c r="AA1084" s="18">
        <v>-9563.2000000000007</v>
      </c>
      <c r="AB1084" s="18">
        <f t="shared" si="1549"/>
        <v>87734.8</v>
      </c>
      <c r="AC1084" s="18">
        <f t="shared" si="1550"/>
        <v>32404.399999999994</v>
      </c>
      <c r="AD1084" s="18">
        <f t="shared" si="1551"/>
        <v>34881.300000000003</v>
      </c>
      <c r="AE1084" s="18"/>
      <c r="AF1084" s="31"/>
      <c r="AG1084" s="22"/>
      <c r="AH1084" s="2"/>
    </row>
    <row r="1085" spans="1:34" x14ac:dyDescent="0.25">
      <c r="A1085" s="36" t="s">
        <v>238</v>
      </c>
      <c r="B1085" s="32">
        <v>620</v>
      </c>
      <c r="C1085" s="36" t="s">
        <v>28</v>
      </c>
      <c r="D1085" s="36" t="s">
        <v>112</v>
      </c>
      <c r="E1085" s="14" t="s">
        <v>558</v>
      </c>
      <c r="F1085" s="18">
        <v>186377.7</v>
      </c>
      <c r="G1085" s="18">
        <v>27306.3</v>
      </c>
      <c r="H1085" s="18">
        <v>125559.5</v>
      </c>
      <c r="I1085" s="18"/>
      <c r="J1085" s="18"/>
      <c r="K1085" s="18">
        <v>-321.10000000000002</v>
      </c>
      <c r="L1085" s="18">
        <f t="shared" si="1542"/>
        <v>186377.7</v>
      </c>
      <c r="M1085" s="18">
        <f t="shared" si="1543"/>
        <v>27306.3</v>
      </c>
      <c r="N1085" s="18">
        <f t="shared" si="1544"/>
        <v>125238.39999999999</v>
      </c>
      <c r="O1085" s="18"/>
      <c r="P1085" s="18"/>
      <c r="Q1085" s="18"/>
      <c r="R1085" s="18">
        <f t="shared" si="1566"/>
        <v>186377.7</v>
      </c>
      <c r="S1085" s="18">
        <f t="shared" si="1567"/>
        <v>27306.3</v>
      </c>
      <c r="T1085" s="18">
        <f t="shared" si="1568"/>
        <v>125238.39999999999</v>
      </c>
      <c r="U1085" s="18"/>
      <c r="V1085" s="18">
        <f t="shared" si="1570"/>
        <v>186377.7</v>
      </c>
      <c r="W1085" s="18">
        <f t="shared" si="1571"/>
        <v>27306.3</v>
      </c>
      <c r="X1085" s="18">
        <f t="shared" si="1572"/>
        <v>125238.39999999999</v>
      </c>
      <c r="Y1085" s="18">
        <v>94316.1</v>
      </c>
      <c r="Z1085" s="18">
        <v>-5037.1000000000004</v>
      </c>
      <c r="AA1085" s="18">
        <v>110135.8</v>
      </c>
      <c r="AB1085" s="18">
        <f t="shared" si="1549"/>
        <v>280693.80000000005</v>
      </c>
      <c r="AC1085" s="18">
        <f t="shared" si="1550"/>
        <v>22269.199999999997</v>
      </c>
      <c r="AD1085" s="18">
        <f t="shared" si="1551"/>
        <v>235374.2</v>
      </c>
      <c r="AE1085" s="18"/>
      <c r="AF1085" s="31"/>
      <c r="AG1085" s="22" t="s">
        <v>1291</v>
      </c>
      <c r="AH1085" s="2"/>
    </row>
    <row r="1086" spans="1:34" x14ac:dyDescent="0.25">
      <c r="A1086" s="36" t="s">
        <v>238</v>
      </c>
      <c r="B1086" s="32">
        <v>620</v>
      </c>
      <c r="C1086" s="36" t="s">
        <v>28</v>
      </c>
      <c r="D1086" s="36" t="s">
        <v>20</v>
      </c>
      <c r="E1086" s="14" t="s">
        <v>559</v>
      </c>
      <c r="F1086" s="18">
        <v>1613.8</v>
      </c>
      <c r="G1086" s="18">
        <v>0</v>
      </c>
      <c r="H1086" s="18">
        <v>14202.2</v>
      </c>
      <c r="I1086" s="18"/>
      <c r="J1086" s="18"/>
      <c r="K1086" s="18"/>
      <c r="L1086" s="18">
        <f t="shared" si="1542"/>
        <v>1613.8</v>
      </c>
      <c r="M1086" s="18">
        <f t="shared" si="1543"/>
        <v>0</v>
      </c>
      <c r="N1086" s="18">
        <f t="shared" si="1544"/>
        <v>14202.2</v>
      </c>
      <c r="O1086" s="18"/>
      <c r="P1086" s="18"/>
      <c r="Q1086" s="18"/>
      <c r="R1086" s="18">
        <f t="shared" si="1566"/>
        <v>1613.8</v>
      </c>
      <c r="S1086" s="18">
        <f t="shared" si="1567"/>
        <v>0</v>
      </c>
      <c r="T1086" s="18">
        <f t="shared" si="1568"/>
        <v>14202.2</v>
      </c>
      <c r="U1086" s="18"/>
      <c r="V1086" s="18">
        <f t="shared" si="1570"/>
        <v>1613.8</v>
      </c>
      <c r="W1086" s="18">
        <f t="shared" si="1571"/>
        <v>0</v>
      </c>
      <c r="X1086" s="18">
        <f t="shared" si="1572"/>
        <v>14202.2</v>
      </c>
      <c r="Y1086" s="18">
        <v>11352.79</v>
      </c>
      <c r="Z1086" s="18"/>
      <c r="AA1086" s="18">
        <v>-14202.2</v>
      </c>
      <c r="AB1086" s="18">
        <f t="shared" si="1549"/>
        <v>12966.59</v>
      </c>
      <c r="AC1086" s="18">
        <f t="shared" si="1550"/>
        <v>0</v>
      </c>
      <c r="AD1086" s="18">
        <f t="shared" si="1551"/>
        <v>0</v>
      </c>
      <c r="AE1086" s="18"/>
      <c r="AF1086" s="31"/>
      <c r="AG1086" s="22"/>
      <c r="AH1086" s="2"/>
    </row>
    <row r="1087" spans="1:34" ht="31.5" hidden="1" x14ac:dyDescent="0.25">
      <c r="A1087" s="19" t="s">
        <v>1401</v>
      </c>
      <c r="B1087" s="32"/>
      <c r="C1087" s="36"/>
      <c r="D1087" s="36"/>
      <c r="E1087" s="14" t="s">
        <v>1402</v>
      </c>
      <c r="F1087" s="18"/>
      <c r="G1087" s="18"/>
      <c r="H1087" s="18"/>
      <c r="I1087" s="18"/>
      <c r="J1087" s="18"/>
      <c r="K1087" s="18"/>
      <c r="L1087" s="18"/>
      <c r="M1087" s="18"/>
      <c r="N1087" s="18"/>
      <c r="O1087" s="18">
        <f>O1088</f>
        <v>0</v>
      </c>
      <c r="P1087" s="18">
        <f t="shared" ref="P1087:AE1089" si="1613">P1088</f>
        <v>0</v>
      </c>
      <c r="Q1087" s="18">
        <f t="shared" si="1613"/>
        <v>0</v>
      </c>
      <c r="R1087" s="18">
        <f t="shared" si="1566"/>
        <v>0</v>
      </c>
      <c r="S1087" s="18">
        <f t="shared" si="1567"/>
        <v>0</v>
      </c>
      <c r="T1087" s="18">
        <f t="shared" si="1568"/>
        <v>0</v>
      </c>
      <c r="U1087" s="18">
        <f t="shared" si="1613"/>
        <v>0</v>
      </c>
      <c r="V1087" s="18">
        <f t="shared" si="1570"/>
        <v>0</v>
      </c>
      <c r="W1087" s="18">
        <f t="shared" si="1571"/>
        <v>0</v>
      </c>
      <c r="X1087" s="18">
        <f t="shared" si="1572"/>
        <v>0</v>
      </c>
      <c r="Y1087" s="18">
        <f t="shared" si="1613"/>
        <v>0</v>
      </c>
      <c r="Z1087" s="18">
        <f t="shared" si="1613"/>
        <v>0</v>
      </c>
      <c r="AA1087" s="18">
        <f t="shared" si="1613"/>
        <v>0</v>
      </c>
      <c r="AB1087" s="18">
        <f t="shared" si="1549"/>
        <v>0</v>
      </c>
      <c r="AC1087" s="18">
        <f t="shared" si="1550"/>
        <v>0</v>
      </c>
      <c r="AD1087" s="18">
        <f t="shared" si="1551"/>
        <v>0</v>
      </c>
      <c r="AE1087" s="18">
        <f t="shared" si="1613"/>
        <v>0</v>
      </c>
      <c r="AF1087" s="31">
        <v>0</v>
      </c>
      <c r="AG1087" s="22"/>
      <c r="AH1087" s="2"/>
    </row>
    <row r="1088" spans="1:34" ht="47.25" hidden="1" x14ac:dyDescent="0.25">
      <c r="A1088" s="19" t="s">
        <v>1401</v>
      </c>
      <c r="B1088" s="32">
        <v>600</v>
      </c>
      <c r="C1088" s="36"/>
      <c r="D1088" s="36"/>
      <c r="E1088" s="14" t="s">
        <v>581</v>
      </c>
      <c r="F1088" s="18"/>
      <c r="G1088" s="18"/>
      <c r="H1088" s="18"/>
      <c r="I1088" s="18"/>
      <c r="J1088" s="18"/>
      <c r="K1088" s="18"/>
      <c r="L1088" s="18"/>
      <c r="M1088" s="18"/>
      <c r="N1088" s="18"/>
      <c r="O1088" s="18">
        <f>O1089</f>
        <v>0</v>
      </c>
      <c r="P1088" s="18">
        <f t="shared" si="1613"/>
        <v>0</v>
      </c>
      <c r="Q1088" s="18">
        <f t="shared" si="1613"/>
        <v>0</v>
      </c>
      <c r="R1088" s="18">
        <f t="shared" si="1566"/>
        <v>0</v>
      </c>
      <c r="S1088" s="18">
        <f t="shared" si="1567"/>
        <v>0</v>
      </c>
      <c r="T1088" s="18">
        <f t="shared" si="1568"/>
        <v>0</v>
      </c>
      <c r="U1088" s="18">
        <f t="shared" si="1613"/>
        <v>0</v>
      </c>
      <c r="V1088" s="18">
        <f t="shared" si="1570"/>
        <v>0</v>
      </c>
      <c r="W1088" s="18">
        <f t="shared" si="1571"/>
        <v>0</v>
      </c>
      <c r="X1088" s="18">
        <f t="shared" si="1572"/>
        <v>0</v>
      </c>
      <c r="Y1088" s="18">
        <f t="shared" si="1613"/>
        <v>0</v>
      </c>
      <c r="Z1088" s="18">
        <f t="shared" si="1613"/>
        <v>0</v>
      </c>
      <c r="AA1088" s="18">
        <f t="shared" si="1613"/>
        <v>0</v>
      </c>
      <c r="AB1088" s="18">
        <f t="shared" si="1549"/>
        <v>0</v>
      </c>
      <c r="AC1088" s="18">
        <f t="shared" si="1550"/>
        <v>0</v>
      </c>
      <c r="AD1088" s="18">
        <f t="shared" si="1551"/>
        <v>0</v>
      </c>
      <c r="AE1088" s="18">
        <f t="shared" si="1613"/>
        <v>0</v>
      </c>
      <c r="AF1088" s="31">
        <v>0</v>
      </c>
      <c r="AG1088" s="22"/>
      <c r="AH1088" s="2"/>
    </row>
    <row r="1089" spans="1:34" hidden="1" x14ac:dyDescent="0.25">
      <c r="A1089" s="19" t="s">
        <v>1401</v>
      </c>
      <c r="B1089" s="32">
        <v>620</v>
      </c>
      <c r="C1089" s="36"/>
      <c r="D1089" s="36"/>
      <c r="E1089" s="14" t="s">
        <v>596</v>
      </c>
      <c r="F1089" s="18"/>
      <c r="G1089" s="18"/>
      <c r="H1089" s="18"/>
      <c r="I1089" s="18"/>
      <c r="J1089" s="18"/>
      <c r="K1089" s="18"/>
      <c r="L1089" s="18"/>
      <c r="M1089" s="18"/>
      <c r="N1089" s="18"/>
      <c r="O1089" s="18">
        <f>O1090</f>
        <v>0</v>
      </c>
      <c r="P1089" s="18">
        <f t="shared" si="1613"/>
        <v>0</v>
      </c>
      <c r="Q1089" s="18">
        <f t="shared" si="1613"/>
        <v>0</v>
      </c>
      <c r="R1089" s="18">
        <f t="shared" si="1566"/>
        <v>0</v>
      </c>
      <c r="S1089" s="18">
        <f t="shared" si="1567"/>
        <v>0</v>
      </c>
      <c r="T1089" s="18">
        <f t="shared" si="1568"/>
        <v>0</v>
      </c>
      <c r="U1089" s="18">
        <f t="shared" si="1613"/>
        <v>0</v>
      </c>
      <c r="V1089" s="18">
        <f t="shared" si="1570"/>
        <v>0</v>
      </c>
      <c r="W1089" s="18">
        <f t="shared" si="1571"/>
        <v>0</v>
      </c>
      <c r="X1089" s="18">
        <f t="shared" si="1572"/>
        <v>0</v>
      </c>
      <c r="Y1089" s="18">
        <f t="shared" si="1613"/>
        <v>0</v>
      </c>
      <c r="Z1089" s="18">
        <f t="shared" si="1613"/>
        <v>0</v>
      </c>
      <c r="AA1089" s="18">
        <f t="shared" si="1613"/>
        <v>0</v>
      </c>
      <c r="AB1089" s="18">
        <f t="shared" si="1549"/>
        <v>0</v>
      </c>
      <c r="AC1089" s="18">
        <f t="shared" si="1550"/>
        <v>0</v>
      </c>
      <c r="AD1089" s="18">
        <f t="shared" si="1551"/>
        <v>0</v>
      </c>
      <c r="AE1089" s="18">
        <f t="shared" si="1613"/>
        <v>0</v>
      </c>
      <c r="AF1089" s="31">
        <v>0</v>
      </c>
      <c r="AG1089" s="22"/>
      <c r="AH1089" s="2"/>
    </row>
    <row r="1090" spans="1:34" hidden="1" x14ac:dyDescent="0.25">
      <c r="A1090" s="19" t="s">
        <v>1401</v>
      </c>
      <c r="B1090" s="32">
        <v>620</v>
      </c>
      <c r="C1090" s="36" t="s">
        <v>28</v>
      </c>
      <c r="D1090" s="36" t="s">
        <v>112</v>
      </c>
      <c r="E1090" s="14" t="s">
        <v>558</v>
      </c>
      <c r="F1090" s="18"/>
      <c r="G1090" s="18"/>
      <c r="H1090" s="18"/>
      <c r="I1090" s="18"/>
      <c r="J1090" s="18"/>
      <c r="K1090" s="18"/>
      <c r="L1090" s="18"/>
      <c r="M1090" s="18"/>
      <c r="N1090" s="18"/>
      <c r="O1090" s="18"/>
      <c r="P1090" s="18"/>
      <c r="Q1090" s="18"/>
      <c r="R1090" s="18">
        <f t="shared" si="1566"/>
        <v>0</v>
      </c>
      <c r="S1090" s="18">
        <f t="shared" si="1567"/>
        <v>0</v>
      </c>
      <c r="T1090" s="18">
        <f t="shared" si="1568"/>
        <v>0</v>
      </c>
      <c r="U1090" s="18"/>
      <c r="V1090" s="18">
        <f t="shared" si="1570"/>
        <v>0</v>
      </c>
      <c r="W1090" s="18">
        <f t="shared" si="1571"/>
        <v>0</v>
      </c>
      <c r="X1090" s="18">
        <f t="shared" si="1572"/>
        <v>0</v>
      </c>
      <c r="Y1090" s="18"/>
      <c r="Z1090" s="18"/>
      <c r="AA1090" s="18"/>
      <c r="AB1090" s="18">
        <f t="shared" si="1549"/>
        <v>0</v>
      </c>
      <c r="AC1090" s="18">
        <f t="shared" si="1550"/>
        <v>0</v>
      </c>
      <c r="AD1090" s="18">
        <f t="shared" si="1551"/>
        <v>0</v>
      </c>
      <c r="AE1090" s="18"/>
      <c r="AF1090" s="31">
        <v>0</v>
      </c>
      <c r="AG1090" s="22"/>
      <c r="AH1090" s="2"/>
    </row>
    <row r="1091" spans="1:34" ht="63" hidden="1" x14ac:dyDescent="0.25">
      <c r="A1091" s="36" t="s">
        <v>241</v>
      </c>
      <c r="B1091" s="32"/>
      <c r="C1091" s="36"/>
      <c r="D1091" s="36"/>
      <c r="E1091" s="14" t="s">
        <v>941</v>
      </c>
      <c r="F1091" s="18">
        <f t="shared" ref="F1091:K1094" si="1614">F1092</f>
        <v>0</v>
      </c>
      <c r="G1091" s="18">
        <f t="shared" si="1614"/>
        <v>0</v>
      </c>
      <c r="H1091" s="18">
        <f t="shared" si="1614"/>
        <v>5884</v>
      </c>
      <c r="I1091" s="18">
        <f t="shared" si="1614"/>
        <v>0</v>
      </c>
      <c r="J1091" s="18">
        <f t="shared" si="1614"/>
        <v>0</v>
      </c>
      <c r="K1091" s="18">
        <f t="shared" si="1614"/>
        <v>0</v>
      </c>
      <c r="L1091" s="18">
        <f t="shared" si="1542"/>
        <v>0</v>
      </c>
      <c r="M1091" s="18">
        <f t="shared" si="1543"/>
        <v>0</v>
      </c>
      <c r="N1091" s="18">
        <f t="shared" si="1544"/>
        <v>5884</v>
      </c>
      <c r="O1091" s="18">
        <f t="shared" ref="O1091:Q1094" si="1615">O1092</f>
        <v>0</v>
      </c>
      <c r="P1091" s="18">
        <f t="shared" si="1615"/>
        <v>0</v>
      </c>
      <c r="Q1091" s="18">
        <f t="shared" si="1615"/>
        <v>0</v>
      </c>
      <c r="R1091" s="18">
        <f t="shared" si="1566"/>
        <v>0</v>
      </c>
      <c r="S1091" s="18">
        <f t="shared" si="1567"/>
        <v>0</v>
      </c>
      <c r="T1091" s="18">
        <f t="shared" si="1568"/>
        <v>5884</v>
      </c>
      <c r="U1091" s="18">
        <f t="shared" ref="U1091:AE1094" si="1616">U1092</f>
        <v>0</v>
      </c>
      <c r="V1091" s="18">
        <f t="shared" si="1570"/>
        <v>0</v>
      </c>
      <c r="W1091" s="18">
        <f t="shared" si="1571"/>
        <v>0</v>
      </c>
      <c r="X1091" s="18">
        <f t="shared" si="1572"/>
        <v>5884</v>
      </c>
      <c r="Y1091" s="18">
        <f t="shared" si="1616"/>
        <v>0</v>
      </c>
      <c r="Z1091" s="18">
        <f t="shared" si="1616"/>
        <v>0</v>
      </c>
      <c r="AA1091" s="18">
        <f t="shared" si="1616"/>
        <v>-5884</v>
      </c>
      <c r="AB1091" s="18">
        <f t="shared" si="1549"/>
        <v>0</v>
      </c>
      <c r="AC1091" s="18">
        <f t="shared" si="1550"/>
        <v>0</v>
      </c>
      <c r="AD1091" s="18">
        <f t="shared" si="1551"/>
        <v>0</v>
      </c>
      <c r="AE1091" s="18">
        <f t="shared" si="1616"/>
        <v>0</v>
      </c>
      <c r="AF1091" s="31">
        <v>0</v>
      </c>
      <c r="AG1091" s="22"/>
      <c r="AH1091" s="2"/>
    </row>
    <row r="1092" spans="1:34" ht="47.25" hidden="1" x14ac:dyDescent="0.25">
      <c r="A1092" s="36" t="s">
        <v>240</v>
      </c>
      <c r="B1092" s="32"/>
      <c r="C1092" s="36"/>
      <c r="D1092" s="36"/>
      <c r="E1092" s="14" t="s">
        <v>942</v>
      </c>
      <c r="F1092" s="18">
        <f t="shared" si="1614"/>
        <v>0</v>
      </c>
      <c r="G1092" s="18">
        <f t="shared" si="1614"/>
        <v>0</v>
      </c>
      <c r="H1092" s="18">
        <f t="shared" si="1614"/>
        <v>5884</v>
      </c>
      <c r="I1092" s="18">
        <f t="shared" si="1614"/>
        <v>0</v>
      </c>
      <c r="J1092" s="18">
        <f t="shared" si="1614"/>
        <v>0</v>
      </c>
      <c r="K1092" s="18">
        <f t="shared" si="1614"/>
        <v>0</v>
      </c>
      <c r="L1092" s="18">
        <f t="shared" si="1542"/>
        <v>0</v>
      </c>
      <c r="M1092" s="18">
        <f t="shared" si="1543"/>
        <v>0</v>
      </c>
      <c r="N1092" s="18">
        <f t="shared" si="1544"/>
        <v>5884</v>
      </c>
      <c r="O1092" s="18">
        <f t="shared" si="1615"/>
        <v>0</v>
      </c>
      <c r="P1092" s="18">
        <f t="shared" si="1615"/>
        <v>0</v>
      </c>
      <c r="Q1092" s="18">
        <f t="shared" si="1615"/>
        <v>0</v>
      </c>
      <c r="R1092" s="18">
        <f t="shared" si="1566"/>
        <v>0</v>
      </c>
      <c r="S1092" s="18">
        <f t="shared" si="1567"/>
        <v>0</v>
      </c>
      <c r="T1092" s="18">
        <f t="shared" si="1568"/>
        <v>5884</v>
      </c>
      <c r="U1092" s="18">
        <f t="shared" si="1616"/>
        <v>0</v>
      </c>
      <c r="V1092" s="18">
        <f t="shared" si="1570"/>
        <v>0</v>
      </c>
      <c r="W1092" s="18">
        <f t="shared" si="1571"/>
        <v>0</v>
      </c>
      <c r="X1092" s="18">
        <f t="shared" si="1572"/>
        <v>5884</v>
      </c>
      <c r="Y1092" s="18">
        <f t="shared" si="1616"/>
        <v>0</v>
      </c>
      <c r="Z1092" s="18">
        <f t="shared" si="1616"/>
        <v>0</v>
      </c>
      <c r="AA1092" s="18">
        <f t="shared" si="1616"/>
        <v>-5884</v>
      </c>
      <c r="AB1092" s="18">
        <f t="shared" si="1549"/>
        <v>0</v>
      </c>
      <c r="AC1092" s="18">
        <f t="shared" si="1550"/>
        <v>0</v>
      </c>
      <c r="AD1092" s="18">
        <f t="shared" si="1551"/>
        <v>0</v>
      </c>
      <c r="AE1092" s="18">
        <f t="shared" si="1616"/>
        <v>0</v>
      </c>
      <c r="AF1092" s="31">
        <v>0</v>
      </c>
      <c r="AG1092" s="22"/>
      <c r="AH1092" s="2"/>
    </row>
    <row r="1093" spans="1:34" ht="47.25" hidden="1" x14ac:dyDescent="0.25">
      <c r="A1093" s="36" t="s">
        <v>240</v>
      </c>
      <c r="B1093" s="32">
        <v>600</v>
      </c>
      <c r="C1093" s="36"/>
      <c r="D1093" s="36"/>
      <c r="E1093" s="14" t="s">
        <v>581</v>
      </c>
      <c r="F1093" s="18">
        <f t="shared" si="1614"/>
        <v>0</v>
      </c>
      <c r="G1093" s="18">
        <f t="shared" si="1614"/>
        <v>0</v>
      </c>
      <c r="H1093" s="18">
        <f t="shared" si="1614"/>
        <v>5884</v>
      </c>
      <c r="I1093" s="18">
        <f t="shared" si="1614"/>
        <v>0</v>
      </c>
      <c r="J1093" s="18">
        <f t="shared" si="1614"/>
        <v>0</v>
      </c>
      <c r="K1093" s="18">
        <f t="shared" si="1614"/>
        <v>0</v>
      </c>
      <c r="L1093" s="18">
        <f t="shared" si="1542"/>
        <v>0</v>
      </c>
      <c r="M1093" s="18">
        <f t="shared" si="1543"/>
        <v>0</v>
      </c>
      <c r="N1093" s="18">
        <f t="shared" si="1544"/>
        <v>5884</v>
      </c>
      <c r="O1093" s="18">
        <f t="shared" si="1615"/>
        <v>0</v>
      </c>
      <c r="P1093" s="18">
        <f t="shared" si="1615"/>
        <v>0</v>
      </c>
      <c r="Q1093" s="18">
        <f t="shared" si="1615"/>
        <v>0</v>
      </c>
      <c r="R1093" s="18">
        <f t="shared" si="1566"/>
        <v>0</v>
      </c>
      <c r="S1093" s="18">
        <f t="shared" si="1567"/>
        <v>0</v>
      </c>
      <c r="T1093" s="18">
        <f t="shared" si="1568"/>
        <v>5884</v>
      </c>
      <c r="U1093" s="18">
        <f t="shared" si="1616"/>
        <v>0</v>
      </c>
      <c r="V1093" s="18">
        <f t="shared" si="1570"/>
        <v>0</v>
      </c>
      <c r="W1093" s="18">
        <f t="shared" si="1571"/>
        <v>0</v>
      </c>
      <c r="X1093" s="18">
        <f t="shared" si="1572"/>
        <v>5884</v>
      </c>
      <c r="Y1093" s="18">
        <f t="shared" si="1616"/>
        <v>0</v>
      </c>
      <c r="Z1093" s="18">
        <f t="shared" si="1616"/>
        <v>0</v>
      </c>
      <c r="AA1093" s="18">
        <f t="shared" si="1616"/>
        <v>-5884</v>
      </c>
      <c r="AB1093" s="18">
        <f t="shared" si="1549"/>
        <v>0</v>
      </c>
      <c r="AC1093" s="18">
        <f t="shared" si="1550"/>
        <v>0</v>
      </c>
      <c r="AD1093" s="18">
        <f t="shared" si="1551"/>
        <v>0</v>
      </c>
      <c r="AE1093" s="18">
        <f t="shared" si="1616"/>
        <v>0</v>
      </c>
      <c r="AF1093" s="31">
        <v>0</v>
      </c>
      <c r="AG1093" s="22"/>
      <c r="AH1093" s="2"/>
    </row>
    <row r="1094" spans="1:34" hidden="1" x14ac:dyDescent="0.25">
      <c r="A1094" s="36" t="s">
        <v>240</v>
      </c>
      <c r="B1094" s="32">
        <v>620</v>
      </c>
      <c r="C1094" s="36"/>
      <c r="D1094" s="36"/>
      <c r="E1094" s="14" t="s">
        <v>596</v>
      </c>
      <c r="F1094" s="18">
        <f>F1095</f>
        <v>0</v>
      </c>
      <c r="G1094" s="18">
        <f t="shared" si="1614"/>
        <v>0</v>
      </c>
      <c r="H1094" s="18">
        <f t="shared" si="1614"/>
        <v>5884</v>
      </c>
      <c r="I1094" s="18">
        <f t="shared" si="1614"/>
        <v>0</v>
      </c>
      <c r="J1094" s="18">
        <f t="shared" si="1614"/>
        <v>0</v>
      </c>
      <c r="K1094" s="18">
        <f t="shared" si="1614"/>
        <v>0</v>
      </c>
      <c r="L1094" s="18">
        <f t="shared" si="1542"/>
        <v>0</v>
      </c>
      <c r="M1094" s="18">
        <f t="shared" si="1543"/>
        <v>0</v>
      </c>
      <c r="N1094" s="18">
        <f t="shared" si="1544"/>
        <v>5884</v>
      </c>
      <c r="O1094" s="18">
        <f t="shared" si="1615"/>
        <v>0</v>
      </c>
      <c r="P1094" s="18">
        <f t="shared" si="1615"/>
        <v>0</v>
      </c>
      <c r="Q1094" s="18">
        <f t="shared" si="1615"/>
        <v>0</v>
      </c>
      <c r="R1094" s="18">
        <f t="shared" si="1566"/>
        <v>0</v>
      </c>
      <c r="S1094" s="18">
        <f t="shared" si="1567"/>
        <v>0</v>
      </c>
      <c r="T1094" s="18">
        <f t="shared" si="1568"/>
        <v>5884</v>
      </c>
      <c r="U1094" s="18">
        <f t="shared" si="1616"/>
        <v>0</v>
      </c>
      <c r="V1094" s="18">
        <f t="shared" si="1570"/>
        <v>0</v>
      </c>
      <c r="W1094" s="18">
        <f t="shared" si="1571"/>
        <v>0</v>
      </c>
      <c r="X1094" s="18">
        <f t="shared" si="1572"/>
        <v>5884</v>
      </c>
      <c r="Y1094" s="18">
        <f t="shared" si="1616"/>
        <v>0</v>
      </c>
      <c r="Z1094" s="18">
        <f t="shared" si="1616"/>
        <v>0</v>
      </c>
      <c r="AA1094" s="18">
        <f t="shared" si="1616"/>
        <v>-5884</v>
      </c>
      <c r="AB1094" s="18">
        <f t="shared" si="1549"/>
        <v>0</v>
      </c>
      <c r="AC1094" s="18">
        <f t="shared" si="1550"/>
        <v>0</v>
      </c>
      <c r="AD1094" s="18">
        <f t="shared" si="1551"/>
        <v>0</v>
      </c>
      <c r="AE1094" s="18">
        <f t="shared" si="1616"/>
        <v>0</v>
      </c>
      <c r="AF1094" s="31">
        <v>0</v>
      </c>
      <c r="AG1094" s="22"/>
      <c r="AH1094" s="2"/>
    </row>
    <row r="1095" spans="1:34" hidden="1" x14ac:dyDescent="0.25">
      <c r="A1095" s="36" t="s">
        <v>240</v>
      </c>
      <c r="B1095" s="32">
        <v>620</v>
      </c>
      <c r="C1095" s="36" t="s">
        <v>28</v>
      </c>
      <c r="D1095" s="36" t="s">
        <v>5</v>
      </c>
      <c r="E1095" s="14" t="s">
        <v>557</v>
      </c>
      <c r="F1095" s="18">
        <v>0</v>
      </c>
      <c r="G1095" s="18">
        <v>0</v>
      </c>
      <c r="H1095" s="18">
        <v>5884</v>
      </c>
      <c r="I1095" s="18"/>
      <c r="J1095" s="18"/>
      <c r="K1095" s="18"/>
      <c r="L1095" s="18">
        <f t="shared" si="1542"/>
        <v>0</v>
      </c>
      <c r="M1095" s="18">
        <f t="shared" si="1543"/>
        <v>0</v>
      </c>
      <c r="N1095" s="18">
        <f t="shared" si="1544"/>
        <v>5884</v>
      </c>
      <c r="O1095" s="18"/>
      <c r="P1095" s="18"/>
      <c r="Q1095" s="18"/>
      <c r="R1095" s="18">
        <f t="shared" si="1566"/>
        <v>0</v>
      </c>
      <c r="S1095" s="18">
        <f t="shared" si="1567"/>
        <v>0</v>
      </c>
      <c r="T1095" s="18">
        <f t="shared" si="1568"/>
        <v>5884</v>
      </c>
      <c r="U1095" s="18"/>
      <c r="V1095" s="18">
        <f t="shared" si="1570"/>
        <v>0</v>
      </c>
      <c r="W1095" s="18">
        <f t="shared" si="1571"/>
        <v>0</v>
      </c>
      <c r="X1095" s="18">
        <f t="shared" si="1572"/>
        <v>5884</v>
      </c>
      <c r="Y1095" s="18"/>
      <c r="Z1095" s="18"/>
      <c r="AA1095" s="18">
        <v>-5884</v>
      </c>
      <c r="AB1095" s="18">
        <f t="shared" si="1549"/>
        <v>0</v>
      </c>
      <c r="AC1095" s="18">
        <f t="shared" si="1550"/>
        <v>0</v>
      </c>
      <c r="AD1095" s="18">
        <f t="shared" si="1551"/>
        <v>0</v>
      </c>
      <c r="AE1095" s="18"/>
      <c r="AF1095" s="31">
        <v>0</v>
      </c>
      <c r="AG1095" s="22"/>
      <c r="AH1095" s="2"/>
    </row>
    <row r="1096" spans="1:34" s="8" customFormat="1" ht="31.5" x14ac:dyDescent="0.25">
      <c r="A1096" s="7" t="s">
        <v>243</v>
      </c>
      <c r="B1096" s="13"/>
      <c r="C1096" s="7"/>
      <c r="D1096" s="7"/>
      <c r="E1096" s="33" t="s">
        <v>1133</v>
      </c>
      <c r="F1096" s="11">
        <f t="shared" ref="F1096:K1096" si="1617">F1097+F1111+F1143</f>
        <v>83646.899999999994</v>
      </c>
      <c r="G1096" s="11">
        <f t="shared" si="1617"/>
        <v>78547.8</v>
      </c>
      <c r="H1096" s="11">
        <f t="shared" si="1617"/>
        <v>28547.8</v>
      </c>
      <c r="I1096" s="11">
        <f t="shared" si="1617"/>
        <v>0</v>
      </c>
      <c r="J1096" s="11">
        <f t="shared" si="1617"/>
        <v>0</v>
      </c>
      <c r="K1096" s="11">
        <f t="shared" si="1617"/>
        <v>0</v>
      </c>
      <c r="L1096" s="11">
        <f t="shared" si="1542"/>
        <v>83646.899999999994</v>
      </c>
      <c r="M1096" s="11">
        <f t="shared" si="1543"/>
        <v>78547.8</v>
      </c>
      <c r="N1096" s="11">
        <f t="shared" si="1544"/>
        <v>28547.8</v>
      </c>
      <c r="O1096" s="11">
        <f t="shared" ref="O1096:Q1096" si="1618">O1097+O1111+O1143</f>
        <v>0</v>
      </c>
      <c r="P1096" s="11">
        <f t="shared" si="1618"/>
        <v>0</v>
      </c>
      <c r="Q1096" s="11">
        <f t="shared" si="1618"/>
        <v>0</v>
      </c>
      <c r="R1096" s="11">
        <f t="shared" si="1566"/>
        <v>83646.899999999994</v>
      </c>
      <c r="S1096" s="11">
        <f t="shared" si="1567"/>
        <v>78547.8</v>
      </c>
      <c r="T1096" s="11">
        <f t="shared" si="1568"/>
        <v>28547.8</v>
      </c>
      <c r="U1096" s="11">
        <f>U1097+U1111+U1143</f>
        <v>0</v>
      </c>
      <c r="V1096" s="11">
        <f t="shared" si="1570"/>
        <v>83646.899999999994</v>
      </c>
      <c r="W1096" s="11">
        <f t="shared" si="1571"/>
        <v>78547.8</v>
      </c>
      <c r="X1096" s="11">
        <f t="shared" si="1572"/>
        <v>28547.8</v>
      </c>
      <c r="Y1096" s="11">
        <f t="shared" ref="Y1096:AA1096" si="1619">Y1097+Y1111+Y1143</f>
        <v>0</v>
      </c>
      <c r="Z1096" s="11">
        <f t="shared" si="1619"/>
        <v>0</v>
      </c>
      <c r="AA1096" s="11">
        <f t="shared" si="1619"/>
        <v>0</v>
      </c>
      <c r="AB1096" s="11">
        <f t="shared" si="1549"/>
        <v>83646.899999999994</v>
      </c>
      <c r="AC1096" s="11">
        <f t="shared" si="1550"/>
        <v>78547.8</v>
      </c>
      <c r="AD1096" s="11">
        <f t="shared" si="1551"/>
        <v>28547.8</v>
      </c>
      <c r="AE1096" s="11">
        <f>AE1097+AE1111+AE1143</f>
        <v>0</v>
      </c>
      <c r="AF1096" s="21"/>
      <c r="AG1096" s="24"/>
    </row>
    <row r="1097" spans="1:34" s="10" customFormat="1" ht="47.25" x14ac:dyDescent="0.25">
      <c r="A1097" s="9" t="s">
        <v>244</v>
      </c>
      <c r="B1097" s="16"/>
      <c r="C1097" s="9"/>
      <c r="D1097" s="9"/>
      <c r="E1097" s="15" t="s">
        <v>1134</v>
      </c>
      <c r="F1097" s="17">
        <f t="shared" ref="F1097:K1097" si="1620">F1098+F1103</f>
        <v>997.5</v>
      </c>
      <c r="G1097" s="17">
        <f t="shared" si="1620"/>
        <v>997.5</v>
      </c>
      <c r="H1097" s="17">
        <f t="shared" si="1620"/>
        <v>997.5</v>
      </c>
      <c r="I1097" s="17">
        <f t="shared" si="1620"/>
        <v>0</v>
      </c>
      <c r="J1097" s="17">
        <f t="shared" si="1620"/>
        <v>0</v>
      </c>
      <c r="K1097" s="17">
        <f t="shared" si="1620"/>
        <v>0</v>
      </c>
      <c r="L1097" s="17">
        <f t="shared" si="1542"/>
        <v>997.5</v>
      </c>
      <c r="M1097" s="17">
        <f t="shared" si="1543"/>
        <v>997.5</v>
      </c>
      <c r="N1097" s="17">
        <f t="shared" si="1544"/>
        <v>997.5</v>
      </c>
      <c r="O1097" s="17">
        <f t="shared" ref="O1097:Q1097" si="1621">O1098+O1103</f>
        <v>0</v>
      </c>
      <c r="P1097" s="17">
        <f t="shared" si="1621"/>
        <v>0</v>
      </c>
      <c r="Q1097" s="17">
        <f t="shared" si="1621"/>
        <v>0</v>
      </c>
      <c r="R1097" s="17">
        <f t="shared" si="1566"/>
        <v>997.5</v>
      </c>
      <c r="S1097" s="17">
        <f t="shared" si="1567"/>
        <v>997.5</v>
      </c>
      <c r="T1097" s="17">
        <f t="shared" si="1568"/>
        <v>997.5</v>
      </c>
      <c r="U1097" s="17">
        <f t="shared" ref="U1097:AE1097" si="1622">U1098+U1103</f>
        <v>0</v>
      </c>
      <c r="V1097" s="17">
        <f t="shared" si="1570"/>
        <v>997.5</v>
      </c>
      <c r="W1097" s="17">
        <f t="shared" si="1571"/>
        <v>997.5</v>
      </c>
      <c r="X1097" s="17">
        <f t="shared" si="1572"/>
        <v>997.5</v>
      </c>
      <c r="Y1097" s="17">
        <f t="shared" ref="Y1097:AA1097" si="1623">Y1098+Y1103</f>
        <v>0</v>
      </c>
      <c r="Z1097" s="17">
        <f t="shared" si="1623"/>
        <v>0</v>
      </c>
      <c r="AA1097" s="17">
        <f t="shared" si="1623"/>
        <v>0</v>
      </c>
      <c r="AB1097" s="17">
        <f t="shared" si="1549"/>
        <v>997.5</v>
      </c>
      <c r="AC1097" s="17">
        <f t="shared" si="1550"/>
        <v>997.5</v>
      </c>
      <c r="AD1097" s="17">
        <f t="shared" si="1551"/>
        <v>997.5</v>
      </c>
      <c r="AE1097" s="17">
        <f t="shared" si="1622"/>
        <v>0</v>
      </c>
      <c r="AF1097" s="30"/>
      <c r="AG1097" s="25"/>
    </row>
    <row r="1098" spans="1:34" ht="47.25" x14ac:dyDescent="0.25">
      <c r="A1098" s="36" t="s">
        <v>245</v>
      </c>
      <c r="B1098" s="32"/>
      <c r="C1098" s="36"/>
      <c r="D1098" s="36"/>
      <c r="E1098" s="14" t="s">
        <v>1135</v>
      </c>
      <c r="F1098" s="18">
        <f t="shared" ref="F1098:K1101" si="1624">F1099</f>
        <v>237.5</v>
      </c>
      <c r="G1098" s="18">
        <f t="shared" si="1624"/>
        <v>237.5</v>
      </c>
      <c r="H1098" s="18">
        <f t="shared" si="1624"/>
        <v>237.5</v>
      </c>
      <c r="I1098" s="18">
        <f t="shared" si="1624"/>
        <v>0</v>
      </c>
      <c r="J1098" s="18">
        <f t="shared" si="1624"/>
        <v>0</v>
      </c>
      <c r="K1098" s="18">
        <f t="shared" si="1624"/>
        <v>0</v>
      </c>
      <c r="L1098" s="18">
        <f t="shared" si="1542"/>
        <v>237.5</v>
      </c>
      <c r="M1098" s="18">
        <f t="shared" si="1543"/>
        <v>237.5</v>
      </c>
      <c r="N1098" s="18">
        <f t="shared" si="1544"/>
        <v>237.5</v>
      </c>
      <c r="O1098" s="18">
        <f t="shared" ref="O1098:Q1101" si="1625">O1099</f>
        <v>0</v>
      </c>
      <c r="P1098" s="18">
        <f t="shared" si="1625"/>
        <v>0</v>
      </c>
      <c r="Q1098" s="18">
        <f t="shared" si="1625"/>
        <v>0</v>
      </c>
      <c r="R1098" s="18">
        <f t="shared" si="1566"/>
        <v>237.5</v>
      </c>
      <c r="S1098" s="18">
        <f t="shared" si="1567"/>
        <v>237.5</v>
      </c>
      <c r="T1098" s="18">
        <f t="shared" si="1568"/>
        <v>237.5</v>
      </c>
      <c r="U1098" s="18">
        <f t="shared" ref="U1098:AE1101" si="1626">U1099</f>
        <v>0</v>
      </c>
      <c r="V1098" s="18">
        <f t="shared" si="1570"/>
        <v>237.5</v>
      </c>
      <c r="W1098" s="18">
        <f t="shared" si="1571"/>
        <v>237.5</v>
      </c>
      <c r="X1098" s="18">
        <f t="shared" si="1572"/>
        <v>237.5</v>
      </c>
      <c r="Y1098" s="18">
        <f t="shared" si="1626"/>
        <v>0</v>
      </c>
      <c r="Z1098" s="18">
        <f t="shared" si="1626"/>
        <v>0</v>
      </c>
      <c r="AA1098" s="18">
        <f t="shared" si="1626"/>
        <v>0</v>
      </c>
      <c r="AB1098" s="18">
        <f t="shared" si="1549"/>
        <v>237.5</v>
      </c>
      <c r="AC1098" s="18">
        <f t="shared" si="1550"/>
        <v>237.5</v>
      </c>
      <c r="AD1098" s="18">
        <f t="shared" si="1551"/>
        <v>237.5</v>
      </c>
      <c r="AE1098" s="18">
        <f t="shared" si="1626"/>
        <v>0</v>
      </c>
      <c r="AF1098" s="31"/>
      <c r="AG1098" s="22"/>
      <c r="AH1098" s="2"/>
    </row>
    <row r="1099" spans="1:34" ht="94.5" x14ac:dyDescent="0.25">
      <c r="A1099" s="36" t="s">
        <v>242</v>
      </c>
      <c r="B1099" s="32"/>
      <c r="C1099" s="36"/>
      <c r="D1099" s="36"/>
      <c r="E1099" s="14" t="s">
        <v>711</v>
      </c>
      <c r="F1099" s="18">
        <f t="shared" si="1624"/>
        <v>237.5</v>
      </c>
      <c r="G1099" s="18">
        <f t="shared" si="1624"/>
        <v>237.5</v>
      </c>
      <c r="H1099" s="18">
        <f t="shared" si="1624"/>
        <v>237.5</v>
      </c>
      <c r="I1099" s="18">
        <f t="shared" si="1624"/>
        <v>0</v>
      </c>
      <c r="J1099" s="18">
        <f t="shared" si="1624"/>
        <v>0</v>
      </c>
      <c r="K1099" s="18">
        <f t="shared" si="1624"/>
        <v>0</v>
      </c>
      <c r="L1099" s="18">
        <f t="shared" si="1542"/>
        <v>237.5</v>
      </c>
      <c r="M1099" s="18">
        <f t="shared" si="1543"/>
        <v>237.5</v>
      </c>
      <c r="N1099" s="18">
        <f t="shared" si="1544"/>
        <v>237.5</v>
      </c>
      <c r="O1099" s="18">
        <f t="shared" si="1625"/>
        <v>0</v>
      </c>
      <c r="P1099" s="18">
        <f t="shared" si="1625"/>
        <v>0</v>
      </c>
      <c r="Q1099" s="18">
        <f t="shared" si="1625"/>
        <v>0</v>
      </c>
      <c r="R1099" s="18">
        <f t="shared" si="1566"/>
        <v>237.5</v>
      </c>
      <c r="S1099" s="18">
        <f t="shared" si="1567"/>
        <v>237.5</v>
      </c>
      <c r="T1099" s="18">
        <f t="shared" si="1568"/>
        <v>237.5</v>
      </c>
      <c r="U1099" s="18">
        <f t="shared" si="1626"/>
        <v>0</v>
      </c>
      <c r="V1099" s="18">
        <f t="shared" si="1570"/>
        <v>237.5</v>
      </c>
      <c r="W1099" s="18">
        <f t="shared" si="1571"/>
        <v>237.5</v>
      </c>
      <c r="X1099" s="18">
        <f t="shared" si="1572"/>
        <v>237.5</v>
      </c>
      <c r="Y1099" s="18">
        <f t="shared" si="1626"/>
        <v>0</v>
      </c>
      <c r="Z1099" s="18">
        <f t="shared" si="1626"/>
        <v>0</v>
      </c>
      <c r="AA1099" s="18">
        <f t="shared" si="1626"/>
        <v>0</v>
      </c>
      <c r="AB1099" s="18">
        <f t="shared" si="1549"/>
        <v>237.5</v>
      </c>
      <c r="AC1099" s="18">
        <f t="shared" si="1550"/>
        <v>237.5</v>
      </c>
      <c r="AD1099" s="18">
        <f t="shared" si="1551"/>
        <v>237.5</v>
      </c>
      <c r="AE1099" s="18">
        <f t="shared" si="1626"/>
        <v>0</v>
      </c>
      <c r="AF1099" s="31"/>
      <c r="AG1099" s="22"/>
      <c r="AH1099" s="2"/>
    </row>
    <row r="1100" spans="1:34" ht="47.25" x14ac:dyDescent="0.25">
      <c r="A1100" s="36" t="s">
        <v>242</v>
      </c>
      <c r="B1100" s="32">
        <v>600</v>
      </c>
      <c r="C1100" s="36"/>
      <c r="D1100" s="36"/>
      <c r="E1100" s="14" t="s">
        <v>581</v>
      </c>
      <c r="F1100" s="18">
        <f t="shared" si="1624"/>
        <v>237.5</v>
      </c>
      <c r="G1100" s="18">
        <f t="shared" si="1624"/>
        <v>237.5</v>
      </c>
      <c r="H1100" s="18">
        <f t="shared" si="1624"/>
        <v>237.5</v>
      </c>
      <c r="I1100" s="18">
        <f t="shared" si="1624"/>
        <v>0</v>
      </c>
      <c r="J1100" s="18">
        <f t="shared" si="1624"/>
        <v>0</v>
      </c>
      <c r="K1100" s="18">
        <f t="shared" si="1624"/>
        <v>0</v>
      </c>
      <c r="L1100" s="18">
        <f t="shared" si="1542"/>
        <v>237.5</v>
      </c>
      <c r="M1100" s="18">
        <f t="shared" si="1543"/>
        <v>237.5</v>
      </c>
      <c r="N1100" s="18">
        <f t="shared" si="1544"/>
        <v>237.5</v>
      </c>
      <c r="O1100" s="18">
        <f t="shared" si="1625"/>
        <v>0</v>
      </c>
      <c r="P1100" s="18">
        <f t="shared" si="1625"/>
        <v>0</v>
      </c>
      <c r="Q1100" s="18">
        <f t="shared" si="1625"/>
        <v>0</v>
      </c>
      <c r="R1100" s="18">
        <f t="shared" si="1566"/>
        <v>237.5</v>
      </c>
      <c r="S1100" s="18">
        <f t="shared" si="1567"/>
        <v>237.5</v>
      </c>
      <c r="T1100" s="18">
        <f t="shared" si="1568"/>
        <v>237.5</v>
      </c>
      <c r="U1100" s="18">
        <f t="shared" si="1626"/>
        <v>0</v>
      </c>
      <c r="V1100" s="18">
        <f t="shared" si="1570"/>
        <v>237.5</v>
      </c>
      <c r="W1100" s="18">
        <f t="shared" si="1571"/>
        <v>237.5</v>
      </c>
      <c r="X1100" s="18">
        <f t="shared" si="1572"/>
        <v>237.5</v>
      </c>
      <c r="Y1100" s="18">
        <f t="shared" si="1626"/>
        <v>0</v>
      </c>
      <c r="Z1100" s="18">
        <f t="shared" si="1626"/>
        <v>0</v>
      </c>
      <c r="AA1100" s="18">
        <f t="shared" si="1626"/>
        <v>0</v>
      </c>
      <c r="AB1100" s="18">
        <f t="shared" si="1549"/>
        <v>237.5</v>
      </c>
      <c r="AC1100" s="18">
        <f t="shared" si="1550"/>
        <v>237.5</v>
      </c>
      <c r="AD1100" s="18">
        <f t="shared" si="1551"/>
        <v>237.5</v>
      </c>
      <c r="AE1100" s="18">
        <f t="shared" si="1626"/>
        <v>0</v>
      </c>
      <c r="AF1100" s="31"/>
      <c r="AG1100" s="22"/>
      <c r="AH1100" s="2"/>
    </row>
    <row r="1101" spans="1:34" ht="47.25" x14ac:dyDescent="0.25">
      <c r="A1101" s="36" t="s">
        <v>242</v>
      </c>
      <c r="B1101" s="32">
        <v>630</v>
      </c>
      <c r="C1101" s="36"/>
      <c r="D1101" s="36"/>
      <c r="E1101" s="14" t="s">
        <v>597</v>
      </c>
      <c r="F1101" s="18">
        <f t="shared" si="1624"/>
        <v>237.5</v>
      </c>
      <c r="G1101" s="18">
        <f t="shared" si="1624"/>
        <v>237.5</v>
      </c>
      <c r="H1101" s="18">
        <f t="shared" si="1624"/>
        <v>237.5</v>
      </c>
      <c r="I1101" s="18">
        <f t="shared" si="1624"/>
        <v>0</v>
      </c>
      <c r="J1101" s="18">
        <f t="shared" si="1624"/>
        <v>0</v>
      </c>
      <c r="K1101" s="18">
        <f t="shared" si="1624"/>
        <v>0</v>
      </c>
      <c r="L1101" s="18">
        <f t="shared" si="1542"/>
        <v>237.5</v>
      </c>
      <c r="M1101" s="18">
        <f t="shared" si="1543"/>
        <v>237.5</v>
      </c>
      <c r="N1101" s="18">
        <f t="shared" si="1544"/>
        <v>237.5</v>
      </c>
      <c r="O1101" s="18">
        <f t="shared" si="1625"/>
        <v>0</v>
      </c>
      <c r="P1101" s="18">
        <f t="shared" si="1625"/>
        <v>0</v>
      </c>
      <c r="Q1101" s="18">
        <f t="shared" si="1625"/>
        <v>0</v>
      </c>
      <c r="R1101" s="18">
        <f t="shared" si="1566"/>
        <v>237.5</v>
      </c>
      <c r="S1101" s="18">
        <f t="shared" si="1567"/>
        <v>237.5</v>
      </c>
      <c r="T1101" s="18">
        <f t="shared" si="1568"/>
        <v>237.5</v>
      </c>
      <c r="U1101" s="18">
        <f t="shared" si="1626"/>
        <v>0</v>
      </c>
      <c r="V1101" s="18">
        <f t="shared" si="1570"/>
        <v>237.5</v>
      </c>
      <c r="W1101" s="18">
        <f t="shared" si="1571"/>
        <v>237.5</v>
      </c>
      <c r="X1101" s="18">
        <f t="shared" si="1572"/>
        <v>237.5</v>
      </c>
      <c r="Y1101" s="18">
        <f t="shared" si="1626"/>
        <v>0</v>
      </c>
      <c r="Z1101" s="18">
        <f t="shared" si="1626"/>
        <v>0</v>
      </c>
      <c r="AA1101" s="18">
        <f t="shared" si="1626"/>
        <v>0</v>
      </c>
      <c r="AB1101" s="18">
        <f t="shared" si="1549"/>
        <v>237.5</v>
      </c>
      <c r="AC1101" s="18">
        <f t="shared" si="1550"/>
        <v>237.5</v>
      </c>
      <c r="AD1101" s="18">
        <f t="shared" si="1551"/>
        <v>237.5</v>
      </c>
      <c r="AE1101" s="18">
        <f t="shared" si="1626"/>
        <v>0</v>
      </c>
      <c r="AF1101" s="31"/>
      <c r="AG1101" s="22"/>
      <c r="AH1101" s="2"/>
    </row>
    <row r="1102" spans="1:34" ht="31.5" x14ac:dyDescent="0.25">
      <c r="A1102" s="36" t="s">
        <v>242</v>
      </c>
      <c r="B1102" s="32">
        <v>630</v>
      </c>
      <c r="C1102" s="36" t="s">
        <v>151</v>
      </c>
      <c r="D1102" s="36" t="s">
        <v>246</v>
      </c>
      <c r="E1102" s="14" t="s">
        <v>550</v>
      </c>
      <c r="F1102" s="18">
        <v>237.5</v>
      </c>
      <c r="G1102" s="18">
        <v>237.5</v>
      </c>
      <c r="H1102" s="18">
        <v>237.5</v>
      </c>
      <c r="I1102" s="18"/>
      <c r="J1102" s="18"/>
      <c r="K1102" s="18"/>
      <c r="L1102" s="18">
        <f t="shared" si="1542"/>
        <v>237.5</v>
      </c>
      <c r="M1102" s="18">
        <f t="shared" si="1543"/>
        <v>237.5</v>
      </c>
      <c r="N1102" s="18">
        <f t="shared" si="1544"/>
        <v>237.5</v>
      </c>
      <c r="O1102" s="18"/>
      <c r="P1102" s="18"/>
      <c r="Q1102" s="18"/>
      <c r="R1102" s="18">
        <f t="shared" si="1566"/>
        <v>237.5</v>
      </c>
      <c r="S1102" s="18">
        <f t="shared" si="1567"/>
        <v>237.5</v>
      </c>
      <c r="T1102" s="18">
        <f t="shared" si="1568"/>
        <v>237.5</v>
      </c>
      <c r="U1102" s="18"/>
      <c r="V1102" s="18">
        <f t="shared" si="1570"/>
        <v>237.5</v>
      </c>
      <c r="W1102" s="18">
        <f t="shared" si="1571"/>
        <v>237.5</v>
      </c>
      <c r="X1102" s="18">
        <f t="shared" si="1572"/>
        <v>237.5</v>
      </c>
      <c r="Y1102" s="18"/>
      <c r="Z1102" s="18"/>
      <c r="AA1102" s="18"/>
      <c r="AB1102" s="18">
        <f t="shared" si="1549"/>
        <v>237.5</v>
      </c>
      <c r="AC1102" s="18">
        <f t="shared" si="1550"/>
        <v>237.5</v>
      </c>
      <c r="AD1102" s="18">
        <f t="shared" si="1551"/>
        <v>237.5</v>
      </c>
      <c r="AE1102" s="18"/>
      <c r="AF1102" s="31"/>
      <c r="AG1102" s="22"/>
      <c r="AH1102" s="2"/>
    </row>
    <row r="1103" spans="1:34" ht="47.25" x14ac:dyDescent="0.25">
      <c r="A1103" s="36" t="s">
        <v>248</v>
      </c>
      <c r="B1103" s="32"/>
      <c r="C1103" s="36"/>
      <c r="D1103" s="36"/>
      <c r="E1103" s="14" t="s">
        <v>1136</v>
      </c>
      <c r="F1103" s="18">
        <f t="shared" ref="F1103:K1103" si="1627">F1104</f>
        <v>760</v>
      </c>
      <c r="G1103" s="18">
        <f t="shared" si="1627"/>
        <v>760</v>
      </c>
      <c r="H1103" s="18">
        <f t="shared" si="1627"/>
        <v>760</v>
      </c>
      <c r="I1103" s="18">
        <f t="shared" si="1627"/>
        <v>0</v>
      </c>
      <c r="J1103" s="18">
        <f t="shared" si="1627"/>
        <v>0</v>
      </c>
      <c r="K1103" s="18">
        <f t="shared" si="1627"/>
        <v>0</v>
      </c>
      <c r="L1103" s="18">
        <f t="shared" si="1542"/>
        <v>760</v>
      </c>
      <c r="M1103" s="18">
        <f t="shared" si="1543"/>
        <v>760</v>
      </c>
      <c r="N1103" s="18">
        <f t="shared" si="1544"/>
        <v>760</v>
      </c>
      <c r="O1103" s="18">
        <f t="shared" ref="O1103:Q1103" si="1628">O1104</f>
        <v>0</v>
      </c>
      <c r="P1103" s="18">
        <f t="shared" si="1628"/>
        <v>0</v>
      </c>
      <c r="Q1103" s="18">
        <f t="shared" si="1628"/>
        <v>0</v>
      </c>
      <c r="R1103" s="18">
        <f t="shared" si="1566"/>
        <v>760</v>
      </c>
      <c r="S1103" s="18">
        <f t="shared" si="1567"/>
        <v>760</v>
      </c>
      <c r="T1103" s="18">
        <f t="shared" si="1568"/>
        <v>760</v>
      </c>
      <c r="U1103" s="18">
        <f t="shared" ref="U1103:AE1103" si="1629">U1104</f>
        <v>0</v>
      </c>
      <c r="V1103" s="18">
        <f t="shared" si="1570"/>
        <v>760</v>
      </c>
      <c r="W1103" s="18">
        <f t="shared" si="1571"/>
        <v>760</v>
      </c>
      <c r="X1103" s="18">
        <f t="shared" si="1572"/>
        <v>760</v>
      </c>
      <c r="Y1103" s="18">
        <f t="shared" si="1629"/>
        <v>0</v>
      </c>
      <c r="Z1103" s="18">
        <f t="shared" si="1629"/>
        <v>0</v>
      </c>
      <c r="AA1103" s="18">
        <f t="shared" si="1629"/>
        <v>0</v>
      </c>
      <c r="AB1103" s="18">
        <f t="shared" si="1549"/>
        <v>760</v>
      </c>
      <c r="AC1103" s="18">
        <f t="shared" si="1550"/>
        <v>760</v>
      </c>
      <c r="AD1103" s="18">
        <f t="shared" si="1551"/>
        <v>760</v>
      </c>
      <c r="AE1103" s="18">
        <f t="shared" si="1629"/>
        <v>0</v>
      </c>
      <c r="AF1103" s="31"/>
      <c r="AG1103" s="22"/>
      <c r="AH1103" s="2"/>
    </row>
    <row r="1104" spans="1:34" ht="94.5" x14ac:dyDescent="0.25">
      <c r="A1104" s="36" t="s">
        <v>247</v>
      </c>
      <c r="B1104" s="32"/>
      <c r="C1104" s="36"/>
      <c r="D1104" s="36"/>
      <c r="E1104" s="14" t="s">
        <v>712</v>
      </c>
      <c r="F1104" s="18">
        <f t="shared" ref="F1104:K1104" si="1630">F1105+F1108</f>
        <v>760</v>
      </c>
      <c r="G1104" s="18">
        <f t="shared" si="1630"/>
        <v>760</v>
      </c>
      <c r="H1104" s="18">
        <f t="shared" si="1630"/>
        <v>760</v>
      </c>
      <c r="I1104" s="18">
        <f t="shared" si="1630"/>
        <v>0</v>
      </c>
      <c r="J1104" s="18">
        <f t="shared" si="1630"/>
        <v>0</v>
      </c>
      <c r="K1104" s="18">
        <f t="shared" si="1630"/>
        <v>0</v>
      </c>
      <c r="L1104" s="18">
        <f t="shared" si="1542"/>
        <v>760</v>
      </c>
      <c r="M1104" s="18">
        <f t="shared" si="1543"/>
        <v>760</v>
      </c>
      <c r="N1104" s="18">
        <f t="shared" si="1544"/>
        <v>760</v>
      </c>
      <c r="O1104" s="18">
        <f t="shared" ref="O1104:Q1104" si="1631">O1105+O1108</f>
        <v>0</v>
      </c>
      <c r="P1104" s="18">
        <f t="shared" si="1631"/>
        <v>0</v>
      </c>
      <c r="Q1104" s="18">
        <f t="shared" si="1631"/>
        <v>0</v>
      </c>
      <c r="R1104" s="18">
        <f t="shared" si="1566"/>
        <v>760</v>
      </c>
      <c r="S1104" s="18">
        <f t="shared" si="1567"/>
        <v>760</v>
      </c>
      <c r="T1104" s="18">
        <f t="shared" si="1568"/>
        <v>760</v>
      </c>
      <c r="U1104" s="18">
        <f t="shared" ref="U1104:AE1104" si="1632">U1105+U1108</f>
        <v>0</v>
      </c>
      <c r="V1104" s="18">
        <f t="shared" si="1570"/>
        <v>760</v>
      </c>
      <c r="W1104" s="18">
        <f t="shared" si="1571"/>
        <v>760</v>
      </c>
      <c r="X1104" s="18">
        <f t="shared" si="1572"/>
        <v>760</v>
      </c>
      <c r="Y1104" s="18">
        <f t="shared" ref="Y1104:AA1104" si="1633">Y1105+Y1108</f>
        <v>0</v>
      </c>
      <c r="Z1104" s="18">
        <f t="shared" si="1633"/>
        <v>0</v>
      </c>
      <c r="AA1104" s="18">
        <f t="shared" si="1633"/>
        <v>0</v>
      </c>
      <c r="AB1104" s="18">
        <f t="shared" ref="AB1104:AB1167" si="1634">V1104+Y1104</f>
        <v>760</v>
      </c>
      <c r="AC1104" s="18">
        <f t="shared" ref="AC1104:AC1167" si="1635">W1104+Z1104</f>
        <v>760</v>
      </c>
      <c r="AD1104" s="18">
        <f t="shared" ref="AD1104:AD1167" si="1636">X1104+AA1104</f>
        <v>760</v>
      </c>
      <c r="AE1104" s="18">
        <f t="shared" si="1632"/>
        <v>0</v>
      </c>
      <c r="AF1104" s="31"/>
      <c r="AG1104" s="22"/>
      <c r="AH1104" s="2"/>
    </row>
    <row r="1105" spans="1:34" ht="94.5" x14ac:dyDescent="0.25">
      <c r="A1105" s="36" t="s">
        <v>247</v>
      </c>
      <c r="B1105" s="32">
        <v>100</v>
      </c>
      <c r="C1105" s="36"/>
      <c r="D1105" s="36"/>
      <c r="E1105" s="14" t="s">
        <v>577</v>
      </c>
      <c r="F1105" s="18">
        <f t="shared" ref="F1105:K1106" si="1637">F1106</f>
        <v>87.3</v>
      </c>
      <c r="G1105" s="18">
        <f t="shared" si="1637"/>
        <v>87.3</v>
      </c>
      <c r="H1105" s="18">
        <f t="shared" si="1637"/>
        <v>87.3</v>
      </c>
      <c r="I1105" s="18">
        <f t="shared" si="1637"/>
        <v>0</v>
      </c>
      <c r="J1105" s="18">
        <f t="shared" si="1637"/>
        <v>0</v>
      </c>
      <c r="K1105" s="18">
        <f t="shared" si="1637"/>
        <v>0</v>
      </c>
      <c r="L1105" s="18">
        <f t="shared" si="1542"/>
        <v>87.3</v>
      </c>
      <c r="M1105" s="18">
        <f t="shared" si="1543"/>
        <v>87.3</v>
      </c>
      <c r="N1105" s="18">
        <f t="shared" si="1544"/>
        <v>87.3</v>
      </c>
      <c r="O1105" s="18">
        <f t="shared" ref="O1105:Q1106" si="1638">O1106</f>
        <v>0</v>
      </c>
      <c r="P1105" s="18">
        <f t="shared" si="1638"/>
        <v>0</v>
      </c>
      <c r="Q1105" s="18">
        <f t="shared" si="1638"/>
        <v>0</v>
      </c>
      <c r="R1105" s="18">
        <f t="shared" si="1566"/>
        <v>87.3</v>
      </c>
      <c r="S1105" s="18">
        <f t="shared" si="1567"/>
        <v>87.3</v>
      </c>
      <c r="T1105" s="18">
        <f t="shared" si="1568"/>
        <v>87.3</v>
      </c>
      <c r="U1105" s="18">
        <f t="shared" ref="U1105:AE1106" si="1639">U1106</f>
        <v>0</v>
      </c>
      <c r="V1105" s="18">
        <f t="shared" si="1570"/>
        <v>87.3</v>
      </c>
      <c r="W1105" s="18">
        <f t="shared" si="1571"/>
        <v>87.3</v>
      </c>
      <c r="X1105" s="18">
        <f t="shared" si="1572"/>
        <v>87.3</v>
      </c>
      <c r="Y1105" s="18">
        <f t="shared" si="1639"/>
        <v>0</v>
      </c>
      <c r="Z1105" s="18">
        <f t="shared" si="1639"/>
        <v>0</v>
      </c>
      <c r="AA1105" s="18">
        <f t="shared" si="1639"/>
        <v>0</v>
      </c>
      <c r="AB1105" s="18">
        <f t="shared" si="1634"/>
        <v>87.3</v>
      </c>
      <c r="AC1105" s="18">
        <f t="shared" si="1635"/>
        <v>87.3</v>
      </c>
      <c r="AD1105" s="18">
        <f t="shared" si="1636"/>
        <v>87.3</v>
      </c>
      <c r="AE1105" s="18">
        <f t="shared" si="1639"/>
        <v>0</v>
      </c>
      <c r="AF1105" s="31"/>
      <c r="AG1105" s="22"/>
      <c r="AH1105" s="2"/>
    </row>
    <row r="1106" spans="1:34" ht="31.5" x14ac:dyDescent="0.25">
      <c r="A1106" s="36" t="s">
        <v>247</v>
      </c>
      <c r="B1106" s="32">
        <v>120</v>
      </c>
      <c r="C1106" s="36"/>
      <c r="D1106" s="36"/>
      <c r="E1106" s="14" t="s">
        <v>585</v>
      </c>
      <c r="F1106" s="18">
        <f t="shared" si="1637"/>
        <v>87.3</v>
      </c>
      <c r="G1106" s="18">
        <f t="shared" si="1637"/>
        <v>87.3</v>
      </c>
      <c r="H1106" s="18">
        <f t="shared" si="1637"/>
        <v>87.3</v>
      </c>
      <c r="I1106" s="18">
        <f t="shared" si="1637"/>
        <v>0</v>
      </c>
      <c r="J1106" s="18">
        <f t="shared" si="1637"/>
        <v>0</v>
      </c>
      <c r="K1106" s="18">
        <f t="shared" si="1637"/>
        <v>0</v>
      </c>
      <c r="L1106" s="18">
        <f t="shared" si="1542"/>
        <v>87.3</v>
      </c>
      <c r="M1106" s="18">
        <f t="shared" si="1543"/>
        <v>87.3</v>
      </c>
      <c r="N1106" s="18">
        <f t="shared" si="1544"/>
        <v>87.3</v>
      </c>
      <c r="O1106" s="18">
        <f t="shared" si="1638"/>
        <v>0</v>
      </c>
      <c r="P1106" s="18">
        <f t="shared" si="1638"/>
        <v>0</v>
      </c>
      <c r="Q1106" s="18">
        <f t="shared" si="1638"/>
        <v>0</v>
      </c>
      <c r="R1106" s="18">
        <f t="shared" si="1566"/>
        <v>87.3</v>
      </c>
      <c r="S1106" s="18">
        <f t="shared" si="1567"/>
        <v>87.3</v>
      </c>
      <c r="T1106" s="18">
        <f t="shared" si="1568"/>
        <v>87.3</v>
      </c>
      <c r="U1106" s="18">
        <f t="shared" si="1639"/>
        <v>0</v>
      </c>
      <c r="V1106" s="18">
        <f t="shared" si="1570"/>
        <v>87.3</v>
      </c>
      <c r="W1106" s="18">
        <f t="shared" si="1571"/>
        <v>87.3</v>
      </c>
      <c r="X1106" s="18">
        <f t="shared" si="1572"/>
        <v>87.3</v>
      </c>
      <c r="Y1106" s="18">
        <f t="shared" si="1639"/>
        <v>0</v>
      </c>
      <c r="Z1106" s="18">
        <f t="shared" si="1639"/>
        <v>0</v>
      </c>
      <c r="AA1106" s="18">
        <f t="shared" si="1639"/>
        <v>0</v>
      </c>
      <c r="AB1106" s="18">
        <f t="shared" si="1634"/>
        <v>87.3</v>
      </c>
      <c r="AC1106" s="18">
        <f t="shared" si="1635"/>
        <v>87.3</v>
      </c>
      <c r="AD1106" s="18">
        <f t="shared" si="1636"/>
        <v>87.3</v>
      </c>
      <c r="AE1106" s="18">
        <f t="shared" si="1639"/>
        <v>0</v>
      </c>
      <c r="AF1106" s="31"/>
      <c r="AG1106" s="22"/>
      <c r="AH1106" s="2"/>
    </row>
    <row r="1107" spans="1:34" ht="31.5" x14ac:dyDescent="0.25">
      <c r="A1107" s="36" t="s">
        <v>247</v>
      </c>
      <c r="B1107" s="32">
        <v>120</v>
      </c>
      <c r="C1107" s="36" t="s">
        <v>151</v>
      </c>
      <c r="D1107" s="36" t="s">
        <v>246</v>
      </c>
      <c r="E1107" s="14" t="s">
        <v>550</v>
      </c>
      <c r="F1107" s="18">
        <v>87.3</v>
      </c>
      <c r="G1107" s="18">
        <v>87.3</v>
      </c>
      <c r="H1107" s="18">
        <v>87.3</v>
      </c>
      <c r="I1107" s="18"/>
      <c r="J1107" s="18"/>
      <c r="K1107" s="18"/>
      <c r="L1107" s="18">
        <f t="shared" si="1542"/>
        <v>87.3</v>
      </c>
      <c r="M1107" s="18">
        <f t="shared" si="1543"/>
        <v>87.3</v>
      </c>
      <c r="N1107" s="18">
        <f t="shared" si="1544"/>
        <v>87.3</v>
      </c>
      <c r="O1107" s="18"/>
      <c r="P1107" s="18"/>
      <c r="Q1107" s="18"/>
      <c r="R1107" s="18">
        <f t="shared" si="1566"/>
        <v>87.3</v>
      </c>
      <c r="S1107" s="18">
        <f t="shared" si="1567"/>
        <v>87.3</v>
      </c>
      <c r="T1107" s="18">
        <f t="shared" si="1568"/>
        <v>87.3</v>
      </c>
      <c r="U1107" s="18"/>
      <c r="V1107" s="18">
        <f t="shared" si="1570"/>
        <v>87.3</v>
      </c>
      <c r="W1107" s="18">
        <f t="shared" si="1571"/>
        <v>87.3</v>
      </c>
      <c r="X1107" s="18">
        <f t="shared" si="1572"/>
        <v>87.3</v>
      </c>
      <c r="Y1107" s="18"/>
      <c r="Z1107" s="18"/>
      <c r="AA1107" s="18"/>
      <c r="AB1107" s="18">
        <f t="shared" si="1634"/>
        <v>87.3</v>
      </c>
      <c r="AC1107" s="18">
        <f t="shared" si="1635"/>
        <v>87.3</v>
      </c>
      <c r="AD1107" s="18">
        <f t="shared" si="1636"/>
        <v>87.3</v>
      </c>
      <c r="AE1107" s="18"/>
      <c r="AF1107" s="31"/>
      <c r="AG1107" s="22"/>
      <c r="AH1107" s="2"/>
    </row>
    <row r="1108" spans="1:34" ht="47.25" x14ac:dyDescent="0.25">
      <c r="A1108" s="36" t="s">
        <v>247</v>
      </c>
      <c r="B1108" s="32">
        <v>200</v>
      </c>
      <c r="C1108" s="36"/>
      <c r="D1108" s="36"/>
      <c r="E1108" s="14" t="s">
        <v>578</v>
      </c>
      <c r="F1108" s="18">
        <f t="shared" ref="F1108:K1109" si="1640">F1109</f>
        <v>672.7</v>
      </c>
      <c r="G1108" s="18">
        <f t="shared" si="1640"/>
        <v>672.7</v>
      </c>
      <c r="H1108" s="18">
        <f t="shared" si="1640"/>
        <v>672.7</v>
      </c>
      <c r="I1108" s="18">
        <f t="shared" si="1640"/>
        <v>0</v>
      </c>
      <c r="J1108" s="18">
        <f t="shared" si="1640"/>
        <v>0</v>
      </c>
      <c r="K1108" s="18">
        <f t="shared" si="1640"/>
        <v>0</v>
      </c>
      <c r="L1108" s="18">
        <f t="shared" si="1542"/>
        <v>672.7</v>
      </c>
      <c r="M1108" s="18">
        <f t="shared" si="1543"/>
        <v>672.7</v>
      </c>
      <c r="N1108" s="18">
        <f t="shared" si="1544"/>
        <v>672.7</v>
      </c>
      <c r="O1108" s="18">
        <f t="shared" ref="O1108:Q1109" si="1641">O1109</f>
        <v>0</v>
      </c>
      <c r="P1108" s="18">
        <f t="shared" si="1641"/>
        <v>0</v>
      </c>
      <c r="Q1108" s="18">
        <f t="shared" si="1641"/>
        <v>0</v>
      </c>
      <c r="R1108" s="18">
        <f t="shared" si="1566"/>
        <v>672.7</v>
      </c>
      <c r="S1108" s="18">
        <f t="shared" si="1567"/>
        <v>672.7</v>
      </c>
      <c r="T1108" s="18">
        <f t="shared" si="1568"/>
        <v>672.7</v>
      </c>
      <c r="U1108" s="18">
        <f t="shared" ref="U1108:AE1109" si="1642">U1109</f>
        <v>0</v>
      </c>
      <c r="V1108" s="18">
        <f t="shared" si="1570"/>
        <v>672.7</v>
      </c>
      <c r="W1108" s="18">
        <f t="shared" si="1571"/>
        <v>672.7</v>
      </c>
      <c r="X1108" s="18">
        <f t="shared" si="1572"/>
        <v>672.7</v>
      </c>
      <c r="Y1108" s="18">
        <f t="shared" si="1642"/>
        <v>0</v>
      </c>
      <c r="Z1108" s="18">
        <f t="shared" si="1642"/>
        <v>0</v>
      </c>
      <c r="AA1108" s="18">
        <f t="shared" si="1642"/>
        <v>0</v>
      </c>
      <c r="AB1108" s="18">
        <f t="shared" si="1634"/>
        <v>672.7</v>
      </c>
      <c r="AC1108" s="18">
        <f t="shared" si="1635"/>
        <v>672.7</v>
      </c>
      <c r="AD1108" s="18">
        <f t="shared" si="1636"/>
        <v>672.7</v>
      </c>
      <c r="AE1108" s="18">
        <f t="shared" si="1642"/>
        <v>0</v>
      </c>
      <c r="AF1108" s="31"/>
      <c r="AG1108" s="22"/>
      <c r="AH1108" s="2"/>
    </row>
    <row r="1109" spans="1:34" ht="47.25" x14ac:dyDescent="0.25">
      <c r="A1109" s="36" t="s">
        <v>247</v>
      </c>
      <c r="B1109" s="32">
        <v>240</v>
      </c>
      <c r="C1109" s="36"/>
      <c r="D1109" s="36"/>
      <c r="E1109" s="14" t="s">
        <v>586</v>
      </c>
      <c r="F1109" s="18">
        <f t="shared" si="1640"/>
        <v>672.7</v>
      </c>
      <c r="G1109" s="18">
        <f t="shared" si="1640"/>
        <v>672.7</v>
      </c>
      <c r="H1109" s="18">
        <f t="shared" si="1640"/>
        <v>672.7</v>
      </c>
      <c r="I1109" s="18">
        <f t="shared" si="1640"/>
        <v>0</v>
      </c>
      <c r="J1109" s="18">
        <f t="shared" si="1640"/>
        <v>0</v>
      </c>
      <c r="K1109" s="18">
        <f t="shared" si="1640"/>
        <v>0</v>
      </c>
      <c r="L1109" s="18">
        <f t="shared" si="1542"/>
        <v>672.7</v>
      </c>
      <c r="M1109" s="18">
        <f t="shared" si="1543"/>
        <v>672.7</v>
      </c>
      <c r="N1109" s="18">
        <f t="shared" si="1544"/>
        <v>672.7</v>
      </c>
      <c r="O1109" s="18">
        <f t="shared" si="1641"/>
        <v>0</v>
      </c>
      <c r="P1109" s="18">
        <f t="shared" si="1641"/>
        <v>0</v>
      </c>
      <c r="Q1109" s="18">
        <f t="shared" si="1641"/>
        <v>0</v>
      </c>
      <c r="R1109" s="18">
        <f t="shared" si="1566"/>
        <v>672.7</v>
      </c>
      <c r="S1109" s="18">
        <f t="shared" si="1567"/>
        <v>672.7</v>
      </c>
      <c r="T1109" s="18">
        <f t="shared" si="1568"/>
        <v>672.7</v>
      </c>
      <c r="U1109" s="18">
        <f t="shared" si="1642"/>
        <v>0</v>
      </c>
      <c r="V1109" s="18">
        <f t="shared" si="1570"/>
        <v>672.7</v>
      </c>
      <c r="W1109" s="18">
        <f t="shared" si="1571"/>
        <v>672.7</v>
      </c>
      <c r="X1109" s="18">
        <f t="shared" si="1572"/>
        <v>672.7</v>
      </c>
      <c r="Y1109" s="18">
        <f t="shared" si="1642"/>
        <v>0</v>
      </c>
      <c r="Z1109" s="18">
        <f t="shared" si="1642"/>
        <v>0</v>
      </c>
      <c r="AA1109" s="18">
        <f t="shared" si="1642"/>
        <v>0</v>
      </c>
      <c r="AB1109" s="18">
        <f t="shared" si="1634"/>
        <v>672.7</v>
      </c>
      <c r="AC1109" s="18">
        <f t="shared" si="1635"/>
        <v>672.7</v>
      </c>
      <c r="AD1109" s="18">
        <f t="shared" si="1636"/>
        <v>672.7</v>
      </c>
      <c r="AE1109" s="18">
        <f t="shared" si="1642"/>
        <v>0</v>
      </c>
      <c r="AF1109" s="31"/>
      <c r="AG1109" s="22"/>
      <c r="AH1109" s="2"/>
    </row>
    <row r="1110" spans="1:34" ht="31.5" x14ac:dyDescent="0.25">
      <c r="A1110" s="36" t="s">
        <v>247</v>
      </c>
      <c r="B1110" s="32">
        <v>240</v>
      </c>
      <c r="C1110" s="36" t="s">
        <v>151</v>
      </c>
      <c r="D1110" s="36" t="s">
        <v>246</v>
      </c>
      <c r="E1110" s="14" t="s">
        <v>550</v>
      </c>
      <c r="F1110" s="18">
        <v>672.7</v>
      </c>
      <c r="G1110" s="18">
        <v>672.7</v>
      </c>
      <c r="H1110" s="18">
        <v>672.7</v>
      </c>
      <c r="I1110" s="18"/>
      <c r="J1110" s="18"/>
      <c r="K1110" s="18"/>
      <c r="L1110" s="18">
        <f t="shared" ref="L1110:L1173" si="1643">F1110+I1110</f>
        <v>672.7</v>
      </c>
      <c r="M1110" s="18">
        <f t="shared" ref="M1110:M1173" si="1644">G1110+J1110</f>
        <v>672.7</v>
      </c>
      <c r="N1110" s="18">
        <f t="shared" ref="N1110:N1173" si="1645">H1110+K1110</f>
        <v>672.7</v>
      </c>
      <c r="O1110" s="18"/>
      <c r="P1110" s="18"/>
      <c r="Q1110" s="18"/>
      <c r="R1110" s="18">
        <f t="shared" si="1566"/>
        <v>672.7</v>
      </c>
      <c r="S1110" s="18">
        <f t="shared" si="1567"/>
        <v>672.7</v>
      </c>
      <c r="T1110" s="18">
        <f t="shared" si="1568"/>
        <v>672.7</v>
      </c>
      <c r="U1110" s="18"/>
      <c r="V1110" s="18">
        <f t="shared" si="1570"/>
        <v>672.7</v>
      </c>
      <c r="W1110" s="18">
        <f t="shared" si="1571"/>
        <v>672.7</v>
      </c>
      <c r="X1110" s="18">
        <f t="shared" si="1572"/>
        <v>672.7</v>
      </c>
      <c r="Y1110" s="18"/>
      <c r="Z1110" s="18"/>
      <c r="AA1110" s="18"/>
      <c r="AB1110" s="18">
        <f t="shared" si="1634"/>
        <v>672.7</v>
      </c>
      <c r="AC1110" s="18">
        <f t="shared" si="1635"/>
        <v>672.7</v>
      </c>
      <c r="AD1110" s="18">
        <f t="shared" si="1636"/>
        <v>672.7</v>
      </c>
      <c r="AE1110" s="18"/>
      <c r="AF1110" s="31"/>
      <c r="AG1110" s="22"/>
      <c r="AH1110" s="2"/>
    </row>
    <row r="1111" spans="1:34" s="10" customFormat="1" ht="47.25" x14ac:dyDescent="0.25">
      <c r="A1111" s="9" t="s">
        <v>251</v>
      </c>
      <c r="B1111" s="16"/>
      <c r="C1111" s="9"/>
      <c r="D1111" s="9"/>
      <c r="E1111" s="15" t="s">
        <v>1137</v>
      </c>
      <c r="F1111" s="17">
        <f>F1112+F1130</f>
        <v>56829.5</v>
      </c>
      <c r="G1111" s="17">
        <f t="shared" ref="G1111:AE1111" si="1646">G1112+G1130</f>
        <v>56357</v>
      </c>
      <c r="H1111" s="17">
        <f t="shared" si="1646"/>
        <v>6357</v>
      </c>
      <c r="I1111" s="17">
        <f t="shared" ref="I1111:K1111" si="1647">I1112+I1130</f>
        <v>0</v>
      </c>
      <c r="J1111" s="17">
        <f t="shared" si="1647"/>
        <v>0</v>
      </c>
      <c r="K1111" s="17">
        <f t="shared" si="1647"/>
        <v>0</v>
      </c>
      <c r="L1111" s="17">
        <f t="shared" si="1643"/>
        <v>56829.5</v>
      </c>
      <c r="M1111" s="17">
        <f t="shared" si="1644"/>
        <v>56357</v>
      </c>
      <c r="N1111" s="17">
        <f t="shared" si="1645"/>
        <v>6357</v>
      </c>
      <c r="O1111" s="17">
        <f t="shared" ref="O1111:Q1111" si="1648">O1112+O1130</f>
        <v>0</v>
      </c>
      <c r="P1111" s="17">
        <f t="shared" si="1648"/>
        <v>0</v>
      </c>
      <c r="Q1111" s="17">
        <f t="shared" si="1648"/>
        <v>0</v>
      </c>
      <c r="R1111" s="17">
        <f t="shared" si="1566"/>
        <v>56829.5</v>
      </c>
      <c r="S1111" s="17">
        <f t="shared" si="1567"/>
        <v>56357</v>
      </c>
      <c r="T1111" s="17">
        <f t="shared" si="1568"/>
        <v>6357</v>
      </c>
      <c r="U1111" s="17">
        <f t="shared" ref="U1111" si="1649">U1112+U1130</f>
        <v>0</v>
      </c>
      <c r="V1111" s="17">
        <f t="shared" si="1570"/>
        <v>56829.5</v>
      </c>
      <c r="W1111" s="17">
        <f t="shared" si="1571"/>
        <v>56357</v>
      </c>
      <c r="X1111" s="17">
        <f t="shared" si="1572"/>
        <v>6357</v>
      </c>
      <c r="Y1111" s="17">
        <f t="shared" ref="Y1111:AA1111" si="1650">Y1112+Y1130</f>
        <v>0</v>
      </c>
      <c r="Z1111" s="17">
        <f t="shared" si="1650"/>
        <v>0</v>
      </c>
      <c r="AA1111" s="17">
        <f t="shared" si="1650"/>
        <v>0</v>
      </c>
      <c r="AB1111" s="17">
        <f t="shared" si="1634"/>
        <v>56829.5</v>
      </c>
      <c r="AC1111" s="17">
        <f t="shared" si="1635"/>
        <v>56357</v>
      </c>
      <c r="AD1111" s="17">
        <f t="shared" si="1636"/>
        <v>6357</v>
      </c>
      <c r="AE1111" s="17">
        <f t="shared" si="1646"/>
        <v>0</v>
      </c>
      <c r="AF1111" s="30"/>
      <c r="AG1111" s="25"/>
    </row>
    <row r="1112" spans="1:34" ht="63" x14ac:dyDescent="0.25">
      <c r="A1112" s="36" t="s">
        <v>252</v>
      </c>
      <c r="B1112" s="32"/>
      <c r="C1112" s="36"/>
      <c r="D1112" s="36"/>
      <c r="E1112" s="14" t="s">
        <v>1138</v>
      </c>
      <c r="F1112" s="18">
        <f t="shared" ref="F1112:K1112" si="1651">F1113+F1123</f>
        <v>6829.4999999999991</v>
      </c>
      <c r="G1112" s="18">
        <f t="shared" si="1651"/>
        <v>6357</v>
      </c>
      <c r="H1112" s="18">
        <f t="shared" si="1651"/>
        <v>6357</v>
      </c>
      <c r="I1112" s="18">
        <f t="shared" si="1651"/>
        <v>0</v>
      </c>
      <c r="J1112" s="18">
        <f t="shared" si="1651"/>
        <v>0</v>
      </c>
      <c r="K1112" s="18">
        <f t="shared" si="1651"/>
        <v>0</v>
      </c>
      <c r="L1112" s="18">
        <f t="shared" si="1643"/>
        <v>6829.4999999999991</v>
      </c>
      <c r="M1112" s="18">
        <f t="shared" si="1644"/>
        <v>6357</v>
      </c>
      <c r="N1112" s="18">
        <f t="shared" si="1645"/>
        <v>6357</v>
      </c>
      <c r="O1112" s="18">
        <f t="shared" ref="O1112:Q1112" si="1652">O1113+O1123</f>
        <v>0</v>
      </c>
      <c r="P1112" s="18">
        <f t="shared" si="1652"/>
        <v>0</v>
      </c>
      <c r="Q1112" s="18">
        <f t="shared" si="1652"/>
        <v>0</v>
      </c>
      <c r="R1112" s="18">
        <f t="shared" si="1566"/>
        <v>6829.4999999999991</v>
      </c>
      <c r="S1112" s="18">
        <f t="shared" si="1567"/>
        <v>6357</v>
      </c>
      <c r="T1112" s="18">
        <f t="shared" si="1568"/>
        <v>6357</v>
      </c>
      <c r="U1112" s="18">
        <f t="shared" ref="U1112:AE1112" si="1653">U1113+U1123</f>
        <v>0</v>
      </c>
      <c r="V1112" s="18">
        <f t="shared" si="1570"/>
        <v>6829.4999999999991</v>
      </c>
      <c r="W1112" s="18">
        <f t="shared" si="1571"/>
        <v>6357</v>
      </c>
      <c r="X1112" s="18">
        <f t="shared" si="1572"/>
        <v>6357</v>
      </c>
      <c r="Y1112" s="18">
        <f t="shared" ref="Y1112:AA1112" si="1654">Y1113+Y1123</f>
        <v>0</v>
      </c>
      <c r="Z1112" s="18">
        <f t="shared" si="1654"/>
        <v>0</v>
      </c>
      <c r="AA1112" s="18">
        <f t="shared" si="1654"/>
        <v>0</v>
      </c>
      <c r="AB1112" s="18">
        <f t="shared" si="1634"/>
        <v>6829.4999999999991</v>
      </c>
      <c r="AC1112" s="18">
        <f t="shared" si="1635"/>
        <v>6357</v>
      </c>
      <c r="AD1112" s="18">
        <f t="shared" si="1636"/>
        <v>6357</v>
      </c>
      <c r="AE1112" s="18">
        <f t="shared" si="1653"/>
        <v>0</v>
      </c>
      <c r="AF1112" s="31"/>
      <c r="AG1112" s="22"/>
      <c r="AH1112" s="2"/>
    </row>
    <row r="1113" spans="1:34" ht="47.25" x14ac:dyDescent="0.25">
      <c r="A1113" s="36" t="s">
        <v>249</v>
      </c>
      <c r="B1113" s="32"/>
      <c r="C1113" s="36"/>
      <c r="D1113" s="36"/>
      <c r="E1113" s="14" t="s">
        <v>627</v>
      </c>
      <c r="F1113" s="18">
        <f t="shared" ref="F1113:K1113" si="1655">F1114+F1117+F1120</f>
        <v>4956.7999999999993</v>
      </c>
      <c r="G1113" s="18">
        <f t="shared" si="1655"/>
        <v>4484.3</v>
      </c>
      <c r="H1113" s="18">
        <f t="shared" si="1655"/>
        <v>4484.3</v>
      </c>
      <c r="I1113" s="18">
        <f t="shared" si="1655"/>
        <v>0</v>
      </c>
      <c r="J1113" s="18">
        <f t="shared" si="1655"/>
        <v>0</v>
      </c>
      <c r="K1113" s="18">
        <f t="shared" si="1655"/>
        <v>0</v>
      </c>
      <c r="L1113" s="18">
        <f t="shared" si="1643"/>
        <v>4956.7999999999993</v>
      </c>
      <c r="M1113" s="18">
        <f t="shared" si="1644"/>
        <v>4484.3</v>
      </c>
      <c r="N1113" s="18">
        <f t="shared" si="1645"/>
        <v>4484.3</v>
      </c>
      <c r="O1113" s="18">
        <f t="shared" ref="O1113:Q1113" si="1656">O1114+O1117+O1120</f>
        <v>0</v>
      </c>
      <c r="P1113" s="18">
        <f t="shared" si="1656"/>
        <v>0</v>
      </c>
      <c r="Q1113" s="18">
        <f t="shared" si="1656"/>
        <v>0</v>
      </c>
      <c r="R1113" s="18">
        <f t="shared" si="1566"/>
        <v>4956.7999999999993</v>
      </c>
      <c r="S1113" s="18">
        <f t="shared" si="1567"/>
        <v>4484.3</v>
      </c>
      <c r="T1113" s="18">
        <f t="shared" si="1568"/>
        <v>4484.3</v>
      </c>
      <c r="U1113" s="18">
        <f t="shared" ref="U1113:AE1113" si="1657">U1114+U1117+U1120</f>
        <v>0</v>
      </c>
      <c r="V1113" s="18">
        <f t="shared" si="1570"/>
        <v>4956.7999999999993</v>
      </c>
      <c r="W1113" s="18">
        <f t="shared" si="1571"/>
        <v>4484.3</v>
      </c>
      <c r="X1113" s="18">
        <f t="shared" si="1572"/>
        <v>4484.3</v>
      </c>
      <c r="Y1113" s="18">
        <f t="shared" ref="Y1113:AA1113" si="1658">Y1114+Y1117+Y1120</f>
        <v>0</v>
      </c>
      <c r="Z1113" s="18">
        <f t="shared" si="1658"/>
        <v>0</v>
      </c>
      <c r="AA1113" s="18">
        <f t="shared" si="1658"/>
        <v>0</v>
      </c>
      <c r="AB1113" s="18">
        <f t="shared" si="1634"/>
        <v>4956.7999999999993</v>
      </c>
      <c r="AC1113" s="18">
        <f t="shared" si="1635"/>
        <v>4484.3</v>
      </c>
      <c r="AD1113" s="18">
        <f t="shared" si="1636"/>
        <v>4484.3</v>
      </c>
      <c r="AE1113" s="18">
        <f t="shared" si="1657"/>
        <v>0</v>
      </c>
      <c r="AF1113" s="31"/>
      <c r="AG1113" s="22"/>
      <c r="AH1113" s="2"/>
    </row>
    <row r="1114" spans="1:34" ht="94.5" x14ac:dyDescent="0.25">
      <c r="A1114" s="36" t="s">
        <v>249</v>
      </c>
      <c r="B1114" s="32">
        <v>100</v>
      </c>
      <c r="C1114" s="36"/>
      <c r="D1114" s="36"/>
      <c r="E1114" s="14" t="s">
        <v>577</v>
      </c>
      <c r="F1114" s="18">
        <f t="shared" ref="F1114:K1115" si="1659">F1115</f>
        <v>3501.2999999999997</v>
      </c>
      <c r="G1114" s="18">
        <f t="shared" si="1659"/>
        <v>3028.8</v>
      </c>
      <c r="H1114" s="18">
        <f t="shared" si="1659"/>
        <v>3028.8</v>
      </c>
      <c r="I1114" s="18">
        <f t="shared" si="1659"/>
        <v>0</v>
      </c>
      <c r="J1114" s="18">
        <f t="shared" si="1659"/>
        <v>0</v>
      </c>
      <c r="K1114" s="18">
        <f t="shared" si="1659"/>
        <v>0</v>
      </c>
      <c r="L1114" s="18">
        <f t="shared" si="1643"/>
        <v>3501.2999999999997</v>
      </c>
      <c r="M1114" s="18">
        <f t="shared" si="1644"/>
        <v>3028.8</v>
      </c>
      <c r="N1114" s="18">
        <f t="shared" si="1645"/>
        <v>3028.8</v>
      </c>
      <c r="O1114" s="18">
        <f t="shared" ref="O1114:Q1115" si="1660">O1115</f>
        <v>0</v>
      </c>
      <c r="P1114" s="18">
        <f t="shared" si="1660"/>
        <v>0</v>
      </c>
      <c r="Q1114" s="18">
        <f t="shared" si="1660"/>
        <v>0</v>
      </c>
      <c r="R1114" s="18">
        <f t="shared" si="1566"/>
        <v>3501.2999999999997</v>
      </c>
      <c r="S1114" s="18">
        <f t="shared" si="1567"/>
        <v>3028.8</v>
      </c>
      <c r="T1114" s="18">
        <f t="shared" si="1568"/>
        <v>3028.8</v>
      </c>
      <c r="U1114" s="18">
        <f t="shared" ref="U1114:AE1115" si="1661">U1115</f>
        <v>0</v>
      </c>
      <c r="V1114" s="18">
        <f t="shared" si="1570"/>
        <v>3501.2999999999997</v>
      </c>
      <c r="W1114" s="18">
        <f t="shared" si="1571"/>
        <v>3028.8</v>
      </c>
      <c r="X1114" s="18">
        <f t="shared" si="1572"/>
        <v>3028.8</v>
      </c>
      <c r="Y1114" s="18">
        <f t="shared" si="1661"/>
        <v>0</v>
      </c>
      <c r="Z1114" s="18">
        <f t="shared" si="1661"/>
        <v>0</v>
      </c>
      <c r="AA1114" s="18">
        <f t="shared" si="1661"/>
        <v>0</v>
      </c>
      <c r="AB1114" s="18">
        <f t="shared" si="1634"/>
        <v>3501.2999999999997</v>
      </c>
      <c r="AC1114" s="18">
        <f t="shared" si="1635"/>
        <v>3028.8</v>
      </c>
      <c r="AD1114" s="18">
        <f t="shared" si="1636"/>
        <v>3028.8</v>
      </c>
      <c r="AE1114" s="18">
        <f t="shared" si="1661"/>
        <v>0</v>
      </c>
      <c r="AF1114" s="31"/>
      <c r="AG1114" s="22"/>
      <c r="AH1114" s="2"/>
    </row>
    <row r="1115" spans="1:34" ht="31.5" x14ac:dyDescent="0.25">
      <c r="A1115" s="36" t="s">
        <v>249</v>
      </c>
      <c r="B1115" s="32">
        <v>110</v>
      </c>
      <c r="C1115" s="36"/>
      <c r="D1115" s="36"/>
      <c r="E1115" s="14" t="s">
        <v>584</v>
      </c>
      <c r="F1115" s="18">
        <f t="shared" si="1659"/>
        <v>3501.2999999999997</v>
      </c>
      <c r="G1115" s="18">
        <f t="shared" si="1659"/>
        <v>3028.8</v>
      </c>
      <c r="H1115" s="18">
        <f t="shared" si="1659"/>
        <v>3028.8</v>
      </c>
      <c r="I1115" s="18">
        <f t="shared" si="1659"/>
        <v>0</v>
      </c>
      <c r="J1115" s="18">
        <f t="shared" si="1659"/>
        <v>0</v>
      </c>
      <c r="K1115" s="18">
        <f t="shared" si="1659"/>
        <v>0</v>
      </c>
      <c r="L1115" s="18">
        <f t="shared" si="1643"/>
        <v>3501.2999999999997</v>
      </c>
      <c r="M1115" s="18">
        <f t="shared" si="1644"/>
        <v>3028.8</v>
      </c>
      <c r="N1115" s="18">
        <f t="shared" si="1645"/>
        <v>3028.8</v>
      </c>
      <c r="O1115" s="18">
        <f t="shared" si="1660"/>
        <v>0</v>
      </c>
      <c r="P1115" s="18">
        <f t="shared" si="1660"/>
        <v>0</v>
      </c>
      <c r="Q1115" s="18">
        <f t="shared" si="1660"/>
        <v>0</v>
      </c>
      <c r="R1115" s="18">
        <f t="shared" si="1566"/>
        <v>3501.2999999999997</v>
      </c>
      <c r="S1115" s="18">
        <f t="shared" si="1567"/>
        <v>3028.8</v>
      </c>
      <c r="T1115" s="18">
        <f t="shared" si="1568"/>
        <v>3028.8</v>
      </c>
      <c r="U1115" s="18">
        <f t="shared" si="1661"/>
        <v>0</v>
      </c>
      <c r="V1115" s="18">
        <f t="shared" si="1570"/>
        <v>3501.2999999999997</v>
      </c>
      <c r="W1115" s="18">
        <f t="shared" si="1571"/>
        <v>3028.8</v>
      </c>
      <c r="X1115" s="18">
        <f t="shared" si="1572"/>
        <v>3028.8</v>
      </c>
      <c r="Y1115" s="18">
        <f t="shared" si="1661"/>
        <v>0</v>
      </c>
      <c r="Z1115" s="18">
        <f t="shared" si="1661"/>
        <v>0</v>
      </c>
      <c r="AA1115" s="18">
        <f t="shared" si="1661"/>
        <v>0</v>
      </c>
      <c r="AB1115" s="18">
        <f t="shared" si="1634"/>
        <v>3501.2999999999997</v>
      </c>
      <c r="AC1115" s="18">
        <f t="shared" si="1635"/>
        <v>3028.8</v>
      </c>
      <c r="AD1115" s="18">
        <f t="shared" si="1636"/>
        <v>3028.8</v>
      </c>
      <c r="AE1115" s="18">
        <f t="shared" si="1661"/>
        <v>0</v>
      </c>
      <c r="AF1115" s="31"/>
      <c r="AG1115" s="22"/>
      <c r="AH1115" s="2"/>
    </row>
    <row r="1116" spans="1:34" ht="31.5" x14ac:dyDescent="0.25">
      <c r="A1116" s="36" t="s">
        <v>249</v>
      </c>
      <c r="B1116" s="32">
        <v>110</v>
      </c>
      <c r="C1116" s="36" t="s">
        <v>151</v>
      </c>
      <c r="D1116" s="36" t="s">
        <v>246</v>
      </c>
      <c r="E1116" s="14" t="s">
        <v>550</v>
      </c>
      <c r="F1116" s="18">
        <v>3501.2999999999997</v>
      </c>
      <c r="G1116" s="18">
        <v>3028.8</v>
      </c>
      <c r="H1116" s="18">
        <v>3028.8</v>
      </c>
      <c r="I1116" s="18"/>
      <c r="J1116" s="18"/>
      <c r="K1116" s="18"/>
      <c r="L1116" s="18">
        <f t="shared" si="1643"/>
        <v>3501.2999999999997</v>
      </c>
      <c r="M1116" s="18">
        <f t="shared" si="1644"/>
        <v>3028.8</v>
      </c>
      <c r="N1116" s="18">
        <f t="shared" si="1645"/>
        <v>3028.8</v>
      </c>
      <c r="O1116" s="18"/>
      <c r="P1116" s="18"/>
      <c r="Q1116" s="18"/>
      <c r="R1116" s="18">
        <f t="shared" si="1566"/>
        <v>3501.2999999999997</v>
      </c>
      <c r="S1116" s="18">
        <f t="shared" si="1567"/>
        <v>3028.8</v>
      </c>
      <c r="T1116" s="18">
        <f t="shared" si="1568"/>
        <v>3028.8</v>
      </c>
      <c r="U1116" s="18"/>
      <c r="V1116" s="18">
        <f t="shared" si="1570"/>
        <v>3501.2999999999997</v>
      </c>
      <c r="W1116" s="18">
        <f t="shared" si="1571"/>
        <v>3028.8</v>
      </c>
      <c r="X1116" s="18">
        <f t="shared" si="1572"/>
        <v>3028.8</v>
      </c>
      <c r="Y1116" s="18"/>
      <c r="Z1116" s="18"/>
      <c r="AA1116" s="18"/>
      <c r="AB1116" s="18">
        <f t="shared" si="1634"/>
        <v>3501.2999999999997</v>
      </c>
      <c r="AC1116" s="18">
        <f t="shared" si="1635"/>
        <v>3028.8</v>
      </c>
      <c r="AD1116" s="18">
        <f t="shared" si="1636"/>
        <v>3028.8</v>
      </c>
      <c r="AE1116" s="18"/>
      <c r="AF1116" s="31"/>
      <c r="AG1116" s="22"/>
      <c r="AH1116" s="2"/>
    </row>
    <row r="1117" spans="1:34" ht="47.25" x14ac:dyDescent="0.25">
      <c r="A1117" s="36" t="s">
        <v>249</v>
      </c>
      <c r="B1117" s="32">
        <v>200</v>
      </c>
      <c r="C1117" s="36"/>
      <c r="D1117" s="36"/>
      <c r="E1117" s="14" t="s">
        <v>578</v>
      </c>
      <c r="F1117" s="18">
        <f t="shared" ref="F1117:K1118" si="1662">F1118</f>
        <v>1446.3</v>
      </c>
      <c r="G1117" s="18">
        <f t="shared" si="1662"/>
        <v>1446.3</v>
      </c>
      <c r="H1117" s="18">
        <f t="shared" si="1662"/>
        <v>1446.3</v>
      </c>
      <c r="I1117" s="18">
        <f t="shared" si="1662"/>
        <v>0</v>
      </c>
      <c r="J1117" s="18">
        <f t="shared" si="1662"/>
        <v>0</v>
      </c>
      <c r="K1117" s="18">
        <f t="shared" si="1662"/>
        <v>0</v>
      </c>
      <c r="L1117" s="18">
        <f t="shared" si="1643"/>
        <v>1446.3</v>
      </c>
      <c r="M1117" s="18">
        <f t="shared" si="1644"/>
        <v>1446.3</v>
      </c>
      <c r="N1117" s="18">
        <f t="shared" si="1645"/>
        <v>1446.3</v>
      </c>
      <c r="O1117" s="18">
        <f t="shared" ref="O1117:Q1118" si="1663">O1118</f>
        <v>0</v>
      </c>
      <c r="P1117" s="18">
        <f t="shared" si="1663"/>
        <v>0</v>
      </c>
      <c r="Q1117" s="18">
        <f t="shared" si="1663"/>
        <v>0</v>
      </c>
      <c r="R1117" s="18">
        <f t="shared" si="1566"/>
        <v>1446.3</v>
      </c>
      <c r="S1117" s="18">
        <f t="shared" si="1567"/>
        <v>1446.3</v>
      </c>
      <c r="T1117" s="18">
        <f t="shared" si="1568"/>
        <v>1446.3</v>
      </c>
      <c r="U1117" s="18">
        <f t="shared" ref="U1117:AE1118" si="1664">U1118</f>
        <v>0</v>
      </c>
      <c r="V1117" s="18">
        <f t="shared" si="1570"/>
        <v>1446.3</v>
      </c>
      <c r="W1117" s="18">
        <f t="shared" si="1571"/>
        <v>1446.3</v>
      </c>
      <c r="X1117" s="18">
        <f t="shared" si="1572"/>
        <v>1446.3</v>
      </c>
      <c r="Y1117" s="18">
        <f t="shared" si="1664"/>
        <v>0</v>
      </c>
      <c r="Z1117" s="18">
        <f t="shared" si="1664"/>
        <v>0</v>
      </c>
      <c r="AA1117" s="18">
        <f t="shared" si="1664"/>
        <v>0</v>
      </c>
      <c r="AB1117" s="18">
        <f t="shared" si="1634"/>
        <v>1446.3</v>
      </c>
      <c r="AC1117" s="18">
        <f t="shared" si="1635"/>
        <v>1446.3</v>
      </c>
      <c r="AD1117" s="18">
        <f t="shared" si="1636"/>
        <v>1446.3</v>
      </c>
      <c r="AE1117" s="18">
        <f t="shared" si="1664"/>
        <v>0</v>
      </c>
      <c r="AF1117" s="31"/>
      <c r="AG1117" s="22"/>
      <c r="AH1117" s="2"/>
    </row>
    <row r="1118" spans="1:34" ht="47.25" x14ac:dyDescent="0.25">
      <c r="A1118" s="36" t="s">
        <v>249</v>
      </c>
      <c r="B1118" s="32">
        <v>240</v>
      </c>
      <c r="C1118" s="36"/>
      <c r="D1118" s="36"/>
      <c r="E1118" s="14" t="s">
        <v>586</v>
      </c>
      <c r="F1118" s="18">
        <f t="shared" si="1662"/>
        <v>1446.3</v>
      </c>
      <c r="G1118" s="18">
        <f t="shared" si="1662"/>
        <v>1446.3</v>
      </c>
      <c r="H1118" s="18">
        <f t="shared" si="1662"/>
        <v>1446.3</v>
      </c>
      <c r="I1118" s="18">
        <f t="shared" si="1662"/>
        <v>0</v>
      </c>
      <c r="J1118" s="18">
        <f t="shared" si="1662"/>
        <v>0</v>
      </c>
      <c r="K1118" s="18">
        <f t="shared" si="1662"/>
        <v>0</v>
      </c>
      <c r="L1118" s="18">
        <f t="shared" si="1643"/>
        <v>1446.3</v>
      </c>
      <c r="M1118" s="18">
        <f t="shared" si="1644"/>
        <v>1446.3</v>
      </c>
      <c r="N1118" s="18">
        <f t="shared" si="1645"/>
        <v>1446.3</v>
      </c>
      <c r="O1118" s="18">
        <f t="shared" si="1663"/>
        <v>0</v>
      </c>
      <c r="P1118" s="18">
        <f t="shared" si="1663"/>
        <v>0</v>
      </c>
      <c r="Q1118" s="18">
        <f t="shared" si="1663"/>
        <v>0</v>
      </c>
      <c r="R1118" s="18">
        <f t="shared" si="1566"/>
        <v>1446.3</v>
      </c>
      <c r="S1118" s="18">
        <f t="shared" si="1567"/>
        <v>1446.3</v>
      </c>
      <c r="T1118" s="18">
        <f t="shared" si="1568"/>
        <v>1446.3</v>
      </c>
      <c r="U1118" s="18">
        <f t="shared" si="1664"/>
        <v>0</v>
      </c>
      <c r="V1118" s="18">
        <f t="shared" si="1570"/>
        <v>1446.3</v>
      </c>
      <c r="W1118" s="18">
        <f t="shared" si="1571"/>
        <v>1446.3</v>
      </c>
      <c r="X1118" s="18">
        <f t="shared" si="1572"/>
        <v>1446.3</v>
      </c>
      <c r="Y1118" s="18">
        <f t="shared" si="1664"/>
        <v>0</v>
      </c>
      <c r="Z1118" s="18">
        <f t="shared" si="1664"/>
        <v>0</v>
      </c>
      <c r="AA1118" s="18">
        <f t="shared" si="1664"/>
        <v>0</v>
      </c>
      <c r="AB1118" s="18">
        <f t="shared" si="1634"/>
        <v>1446.3</v>
      </c>
      <c r="AC1118" s="18">
        <f t="shared" si="1635"/>
        <v>1446.3</v>
      </c>
      <c r="AD1118" s="18">
        <f t="shared" si="1636"/>
        <v>1446.3</v>
      </c>
      <c r="AE1118" s="18">
        <f t="shared" si="1664"/>
        <v>0</v>
      </c>
      <c r="AF1118" s="31"/>
      <c r="AG1118" s="22"/>
      <c r="AH1118" s="2"/>
    </row>
    <row r="1119" spans="1:34" ht="31.5" x14ac:dyDescent="0.25">
      <c r="A1119" s="36" t="s">
        <v>249</v>
      </c>
      <c r="B1119" s="32">
        <v>240</v>
      </c>
      <c r="C1119" s="36" t="s">
        <v>151</v>
      </c>
      <c r="D1119" s="36" t="s">
        <v>246</v>
      </c>
      <c r="E1119" s="14" t="s">
        <v>550</v>
      </c>
      <c r="F1119" s="18">
        <v>1446.3</v>
      </c>
      <c r="G1119" s="18">
        <v>1446.3</v>
      </c>
      <c r="H1119" s="18">
        <v>1446.3</v>
      </c>
      <c r="I1119" s="18"/>
      <c r="J1119" s="18"/>
      <c r="K1119" s="18"/>
      <c r="L1119" s="18">
        <f t="shared" si="1643"/>
        <v>1446.3</v>
      </c>
      <c r="M1119" s="18">
        <f t="shared" si="1644"/>
        <v>1446.3</v>
      </c>
      <c r="N1119" s="18">
        <f t="shared" si="1645"/>
        <v>1446.3</v>
      </c>
      <c r="O1119" s="18"/>
      <c r="P1119" s="18"/>
      <c r="Q1119" s="18"/>
      <c r="R1119" s="18">
        <f t="shared" si="1566"/>
        <v>1446.3</v>
      </c>
      <c r="S1119" s="18">
        <f t="shared" si="1567"/>
        <v>1446.3</v>
      </c>
      <c r="T1119" s="18">
        <f t="shared" si="1568"/>
        <v>1446.3</v>
      </c>
      <c r="U1119" s="18"/>
      <c r="V1119" s="18">
        <f t="shared" si="1570"/>
        <v>1446.3</v>
      </c>
      <c r="W1119" s="18">
        <f t="shared" si="1571"/>
        <v>1446.3</v>
      </c>
      <c r="X1119" s="18">
        <f t="shared" si="1572"/>
        <v>1446.3</v>
      </c>
      <c r="Y1119" s="18"/>
      <c r="Z1119" s="18"/>
      <c r="AA1119" s="18"/>
      <c r="AB1119" s="18">
        <f t="shared" si="1634"/>
        <v>1446.3</v>
      </c>
      <c r="AC1119" s="18">
        <f t="shared" si="1635"/>
        <v>1446.3</v>
      </c>
      <c r="AD1119" s="18">
        <f t="shared" si="1636"/>
        <v>1446.3</v>
      </c>
      <c r="AE1119" s="18"/>
      <c r="AF1119" s="31"/>
      <c r="AG1119" s="22"/>
      <c r="AH1119" s="2"/>
    </row>
    <row r="1120" spans="1:34" x14ac:dyDescent="0.25">
      <c r="A1120" s="36" t="s">
        <v>249</v>
      </c>
      <c r="B1120" s="32">
        <v>800</v>
      </c>
      <c r="C1120" s="36"/>
      <c r="D1120" s="36"/>
      <c r="E1120" s="14" t="s">
        <v>583</v>
      </c>
      <c r="F1120" s="18">
        <f t="shared" ref="F1120:K1121" si="1665">F1121</f>
        <v>9.1999999999999993</v>
      </c>
      <c r="G1120" s="18">
        <f t="shared" si="1665"/>
        <v>9.1999999999999993</v>
      </c>
      <c r="H1120" s="18">
        <f t="shared" si="1665"/>
        <v>9.1999999999999993</v>
      </c>
      <c r="I1120" s="18">
        <f t="shared" si="1665"/>
        <v>0</v>
      </c>
      <c r="J1120" s="18">
        <f t="shared" si="1665"/>
        <v>0</v>
      </c>
      <c r="K1120" s="18">
        <f t="shared" si="1665"/>
        <v>0</v>
      </c>
      <c r="L1120" s="18">
        <f t="shared" si="1643"/>
        <v>9.1999999999999993</v>
      </c>
      <c r="M1120" s="18">
        <f t="shared" si="1644"/>
        <v>9.1999999999999993</v>
      </c>
      <c r="N1120" s="18">
        <f t="shared" si="1645"/>
        <v>9.1999999999999993</v>
      </c>
      <c r="O1120" s="18">
        <f t="shared" ref="O1120:Q1121" si="1666">O1121</f>
        <v>0</v>
      </c>
      <c r="P1120" s="18">
        <f t="shared" si="1666"/>
        <v>0</v>
      </c>
      <c r="Q1120" s="18">
        <f t="shared" si="1666"/>
        <v>0</v>
      </c>
      <c r="R1120" s="18">
        <f t="shared" si="1566"/>
        <v>9.1999999999999993</v>
      </c>
      <c r="S1120" s="18">
        <f t="shared" si="1567"/>
        <v>9.1999999999999993</v>
      </c>
      <c r="T1120" s="18">
        <f t="shared" si="1568"/>
        <v>9.1999999999999993</v>
      </c>
      <c r="U1120" s="18">
        <f t="shared" ref="U1120:AE1121" si="1667">U1121</f>
        <v>0</v>
      </c>
      <c r="V1120" s="18">
        <f t="shared" si="1570"/>
        <v>9.1999999999999993</v>
      </c>
      <c r="W1120" s="18">
        <f t="shared" si="1571"/>
        <v>9.1999999999999993</v>
      </c>
      <c r="X1120" s="18">
        <f t="shared" si="1572"/>
        <v>9.1999999999999993</v>
      </c>
      <c r="Y1120" s="18">
        <f t="shared" si="1667"/>
        <v>0</v>
      </c>
      <c r="Z1120" s="18">
        <f t="shared" si="1667"/>
        <v>0</v>
      </c>
      <c r="AA1120" s="18">
        <f t="shared" si="1667"/>
        <v>0</v>
      </c>
      <c r="AB1120" s="18">
        <f t="shared" si="1634"/>
        <v>9.1999999999999993</v>
      </c>
      <c r="AC1120" s="18">
        <f t="shared" si="1635"/>
        <v>9.1999999999999993</v>
      </c>
      <c r="AD1120" s="18">
        <f t="shared" si="1636"/>
        <v>9.1999999999999993</v>
      </c>
      <c r="AE1120" s="18">
        <f t="shared" si="1667"/>
        <v>0</v>
      </c>
      <c r="AF1120" s="31"/>
      <c r="AG1120" s="22"/>
      <c r="AH1120" s="2"/>
    </row>
    <row r="1121" spans="1:34" x14ac:dyDescent="0.25">
      <c r="A1121" s="36" t="s">
        <v>249</v>
      </c>
      <c r="B1121" s="32">
        <v>850</v>
      </c>
      <c r="C1121" s="36"/>
      <c r="D1121" s="36"/>
      <c r="E1121" s="14" t="s">
        <v>601</v>
      </c>
      <c r="F1121" s="18">
        <f t="shared" si="1665"/>
        <v>9.1999999999999993</v>
      </c>
      <c r="G1121" s="18">
        <f t="shared" si="1665"/>
        <v>9.1999999999999993</v>
      </c>
      <c r="H1121" s="18">
        <f t="shared" si="1665"/>
        <v>9.1999999999999993</v>
      </c>
      <c r="I1121" s="18">
        <f t="shared" si="1665"/>
        <v>0</v>
      </c>
      <c r="J1121" s="18">
        <f t="shared" si="1665"/>
        <v>0</v>
      </c>
      <c r="K1121" s="18">
        <f t="shared" si="1665"/>
        <v>0</v>
      </c>
      <c r="L1121" s="18">
        <f t="shared" si="1643"/>
        <v>9.1999999999999993</v>
      </c>
      <c r="M1121" s="18">
        <f t="shared" si="1644"/>
        <v>9.1999999999999993</v>
      </c>
      <c r="N1121" s="18">
        <f t="shared" si="1645"/>
        <v>9.1999999999999993</v>
      </c>
      <c r="O1121" s="18">
        <f t="shared" si="1666"/>
        <v>0</v>
      </c>
      <c r="P1121" s="18">
        <f t="shared" si="1666"/>
        <v>0</v>
      </c>
      <c r="Q1121" s="18">
        <f t="shared" si="1666"/>
        <v>0</v>
      </c>
      <c r="R1121" s="18">
        <f t="shared" si="1566"/>
        <v>9.1999999999999993</v>
      </c>
      <c r="S1121" s="18">
        <f t="shared" si="1567"/>
        <v>9.1999999999999993</v>
      </c>
      <c r="T1121" s="18">
        <f t="shared" si="1568"/>
        <v>9.1999999999999993</v>
      </c>
      <c r="U1121" s="18">
        <f t="shared" si="1667"/>
        <v>0</v>
      </c>
      <c r="V1121" s="18">
        <f t="shared" si="1570"/>
        <v>9.1999999999999993</v>
      </c>
      <c r="W1121" s="18">
        <f t="shared" si="1571"/>
        <v>9.1999999999999993</v>
      </c>
      <c r="X1121" s="18">
        <f t="shared" si="1572"/>
        <v>9.1999999999999993</v>
      </c>
      <c r="Y1121" s="18">
        <f t="shared" si="1667"/>
        <v>0</v>
      </c>
      <c r="Z1121" s="18">
        <f t="shared" si="1667"/>
        <v>0</v>
      </c>
      <c r="AA1121" s="18">
        <f t="shared" si="1667"/>
        <v>0</v>
      </c>
      <c r="AB1121" s="18">
        <f t="shared" si="1634"/>
        <v>9.1999999999999993</v>
      </c>
      <c r="AC1121" s="18">
        <f t="shared" si="1635"/>
        <v>9.1999999999999993</v>
      </c>
      <c r="AD1121" s="18">
        <f t="shared" si="1636"/>
        <v>9.1999999999999993</v>
      </c>
      <c r="AE1121" s="18">
        <f t="shared" si="1667"/>
        <v>0</v>
      </c>
      <c r="AF1121" s="31"/>
      <c r="AG1121" s="22"/>
      <c r="AH1121" s="2"/>
    </row>
    <row r="1122" spans="1:34" ht="31.5" x14ac:dyDescent="0.25">
      <c r="A1122" s="36" t="s">
        <v>249</v>
      </c>
      <c r="B1122" s="32">
        <v>850</v>
      </c>
      <c r="C1122" s="36" t="s">
        <v>151</v>
      </c>
      <c r="D1122" s="36" t="s">
        <v>246</v>
      </c>
      <c r="E1122" s="14" t="s">
        <v>550</v>
      </c>
      <c r="F1122" s="18">
        <v>9.1999999999999993</v>
      </c>
      <c r="G1122" s="18">
        <v>9.1999999999999993</v>
      </c>
      <c r="H1122" s="18">
        <v>9.1999999999999993</v>
      </c>
      <c r="I1122" s="18"/>
      <c r="J1122" s="18"/>
      <c r="K1122" s="18"/>
      <c r="L1122" s="18">
        <f t="shared" si="1643"/>
        <v>9.1999999999999993</v>
      </c>
      <c r="M1122" s="18">
        <f t="shared" si="1644"/>
        <v>9.1999999999999993</v>
      </c>
      <c r="N1122" s="18">
        <f t="shared" si="1645"/>
        <v>9.1999999999999993</v>
      </c>
      <c r="O1122" s="18"/>
      <c r="P1122" s="18"/>
      <c r="Q1122" s="18"/>
      <c r="R1122" s="18">
        <f t="shared" si="1566"/>
        <v>9.1999999999999993</v>
      </c>
      <c r="S1122" s="18">
        <f t="shared" si="1567"/>
        <v>9.1999999999999993</v>
      </c>
      <c r="T1122" s="18">
        <f t="shared" si="1568"/>
        <v>9.1999999999999993</v>
      </c>
      <c r="U1122" s="18"/>
      <c r="V1122" s="18">
        <f t="shared" si="1570"/>
        <v>9.1999999999999993</v>
      </c>
      <c r="W1122" s="18">
        <f t="shared" si="1571"/>
        <v>9.1999999999999993</v>
      </c>
      <c r="X1122" s="18">
        <f t="shared" si="1572"/>
        <v>9.1999999999999993</v>
      </c>
      <c r="Y1122" s="18"/>
      <c r="Z1122" s="18"/>
      <c r="AA1122" s="18"/>
      <c r="AB1122" s="18">
        <f t="shared" si="1634"/>
        <v>9.1999999999999993</v>
      </c>
      <c r="AC1122" s="18">
        <f t="shared" si="1635"/>
        <v>9.1999999999999993</v>
      </c>
      <c r="AD1122" s="18">
        <f t="shared" si="1636"/>
        <v>9.1999999999999993</v>
      </c>
      <c r="AE1122" s="18"/>
      <c r="AF1122" s="31"/>
      <c r="AG1122" s="22"/>
      <c r="AH1122" s="2"/>
    </row>
    <row r="1123" spans="1:34" ht="47.25" x14ac:dyDescent="0.25">
      <c r="A1123" s="36" t="s">
        <v>250</v>
      </c>
      <c r="B1123" s="32"/>
      <c r="C1123" s="36"/>
      <c r="D1123" s="36"/>
      <c r="E1123" s="14" t="s">
        <v>713</v>
      </c>
      <c r="F1123" s="18">
        <f>F1127+F1124</f>
        <v>1872.7</v>
      </c>
      <c r="G1123" s="18">
        <f t="shared" ref="G1123:AE1123" si="1668">G1127+G1124</f>
        <v>1872.7</v>
      </c>
      <c r="H1123" s="18">
        <f t="shared" si="1668"/>
        <v>1872.7</v>
      </c>
      <c r="I1123" s="18">
        <f t="shared" ref="I1123:K1123" si="1669">I1127+I1124</f>
        <v>0</v>
      </c>
      <c r="J1123" s="18">
        <f t="shared" si="1669"/>
        <v>0</v>
      </c>
      <c r="K1123" s="18">
        <f t="shared" si="1669"/>
        <v>0</v>
      </c>
      <c r="L1123" s="18">
        <f t="shared" si="1643"/>
        <v>1872.7</v>
      </c>
      <c r="M1123" s="18">
        <f t="shared" si="1644"/>
        <v>1872.7</v>
      </c>
      <c r="N1123" s="18">
        <f t="shared" si="1645"/>
        <v>1872.7</v>
      </c>
      <c r="O1123" s="18">
        <f t="shared" ref="O1123:Q1123" si="1670">O1127+O1124</f>
        <v>0</v>
      </c>
      <c r="P1123" s="18">
        <f t="shared" si="1670"/>
        <v>0</v>
      </c>
      <c r="Q1123" s="18">
        <f t="shared" si="1670"/>
        <v>0</v>
      </c>
      <c r="R1123" s="18">
        <f t="shared" si="1566"/>
        <v>1872.7</v>
      </c>
      <c r="S1123" s="18">
        <f t="shared" si="1567"/>
        <v>1872.7</v>
      </c>
      <c r="T1123" s="18">
        <f t="shared" si="1568"/>
        <v>1872.7</v>
      </c>
      <c r="U1123" s="18">
        <f t="shared" ref="U1123" si="1671">U1127+U1124</f>
        <v>0</v>
      </c>
      <c r="V1123" s="18">
        <f t="shared" si="1570"/>
        <v>1872.7</v>
      </c>
      <c r="W1123" s="18">
        <f t="shared" si="1571"/>
        <v>1872.7</v>
      </c>
      <c r="X1123" s="18">
        <f t="shared" si="1572"/>
        <v>1872.7</v>
      </c>
      <c r="Y1123" s="18">
        <f t="shared" ref="Y1123:AA1123" si="1672">Y1127+Y1124</f>
        <v>0</v>
      </c>
      <c r="Z1123" s="18">
        <f t="shared" si="1672"/>
        <v>0</v>
      </c>
      <c r="AA1123" s="18">
        <f t="shared" si="1672"/>
        <v>0</v>
      </c>
      <c r="AB1123" s="18">
        <f t="shared" si="1634"/>
        <v>1872.7</v>
      </c>
      <c r="AC1123" s="18">
        <f t="shared" si="1635"/>
        <v>1872.7</v>
      </c>
      <c r="AD1123" s="18">
        <f t="shared" si="1636"/>
        <v>1872.7</v>
      </c>
      <c r="AE1123" s="18">
        <f t="shared" si="1668"/>
        <v>0</v>
      </c>
      <c r="AF1123" s="31"/>
      <c r="AG1123" s="22"/>
      <c r="AH1123" s="2"/>
    </row>
    <row r="1124" spans="1:34" ht="94.5" x14ac:dyDescent="0.25">
      <c r="A1124" s="36" t="s">
        <v>250</v>
      </c>
      <c r="B1124" s="32">
        <v>100</v>
      </c>
      <c r="C1124" s="36"/>
      <c r="D1124" s="36"/>
      <c r="E1124" s="14" t="s">
        <v>577</v>
      </c>
      <c r="F1124" s="18">
        <f>F1125</f>
        <v>84.2</v>
      </c>
      <c r="G1124" s="18">
        <f t="shared" ref="G1124:AE1125" si="1673">G1125</f>
        <v>84.2</v>
      </c>
      <c r="H1124" s="18">
        <f t="shared" si="1673"/>
        <v>84.2</v>
      </c>
      <c r="I1124" s="18">
        <f t="shared" si="1673"/>
        <v>0</v>
      </c>
      <c r="J1124" s="18">
        <f t="shared" si="1673"/>
        <v>0</v>
      </c>
      <c r="K1124" s="18">
        <f t="shared" si="1673"/>
        <v>0</v>
      </c>
      <c r="L1124" s="18">
        <f t="shared" si="1643"/>
        <v>84.2</v>
      </c>
      <c r="M1124" s="18">
        <f t="shared" si="1644"/>
        <v>84.2</v>
      </c>
      <c r="N1124" s="18">
        <f t="shared" si="1645"/>
        <v>84.2</v>
      </c>
      <c r="O1124" s="18">
        <f t="shared" si="1673"/>
        <v>0</v>
      </c>
      <c r="P1124" s="18">
        <f t="shared" si="1673"/>
        <v>0</v>
      </c>
      <c r="Q1124" s="18">
        <f t="shared" si="1673"/>
        <v>0</v>
      </c>
      <c r="R1124" s="18">
        <f t="shared" si="1566"/>
        <v>84.2</v>
      </c>
      <c r="S1124" s="18">
        <f t="shared" si="1567"/>
        <v>84.2</v>
      </c>
      <c r="T1124" s="18">
        <f t="shared" si="1568"/>
        <v>84.2</v>
      </c>
      <c r="U1124" s="18">
        <f t="shared" si="1673"/>
        <v>0</v>
      </c>
      <c r="V1124" s="18">
        <f t="shared" si="1570"/>
        <v>84.2</v>
      </c>
      <c r="W1124" s="18">
        <f t="shared" si="1571"/>
        <v>84.2</v>
      </c>
      <c r="X1124" s="18">
        <f t="shared" si="1572"/>
        <v>84.2</v>
      </c>
      <c r="Y1124" s="18">
        <f t="shared" si="1673"/>
        <v>0</v>
      </c>
      <c r="Z1124" s="18">
        <f t="shared" si="1673"/>
        <v>0</v>
      </c>
      <c r="AA1124" s="18">
        <f t="shared" si="1673"/>
        <v>0</v>
      </c>
      <c r="AB1124" s="18">
        <f t="shared" si="1634"/>
        <v>84.2</v>
      </c>
      <c r="AC1124" s="18">
        <f t="shared" si="1635"/>
        <v>84.2</v>
      </c>
      <c r="AD1124" s="18">
        <f t="shared" si="1636"/>
        <v>84.2</v>
      </c>
      <c r="AE1124" s="18">
        <f t="shared" si="1673"/>
        <v>0</v>
      </c>
      <c r="AF1124" s="31"/>
      <c r="AG1124" s="22"/>
      <c r="AH1124" s="2"/>
    </row>
    <row r="1125" spans="1:34" ht="31.5" x14ac:dyDescent="0.25">
      <c r="A1125" s="36" t="s">
        <v>250</v>
      </c>
      <c r="B1125" s="32">
        <v>120</v>
      </c>
      <c r="C1125" s="36"/>
      <c r="D1125" s="36"/>
      <c r="E1125" s="14" t="s">
        <v>585</v>
      </c>
      <c r="F1125" s="18">
        <f>F1126</f>
        <v>84.2</v>
      </c>
      <c r="G1125" s="18">
        <f t="shared" si="1673"/>
        <v>84.2</v>
      </c>
      <c r="H1125" s="18">
        <f t="shared" si="1673"/>
        <v>84.2</v>
      </c>
      <c r="I1125" s="18">
        <f t="shared" si="1673"/>
        <v>0</v>
      </c>
      <c r="J1125" s="18">
        <f t="shared" si="1673"/>
        <v>0</v>
      </c>
      <c r="K1125" s="18">
        <f t="shared" si="1673"/>
        <v>0</v>
      </c>
      <c r="L1125" s="18">
        <f t="shared" si="1643"/>
        <v>84.2</v>
      </c>
      <c r="M1125" s="18">
        <f t="shared" si="1644"/>
        <v>84.2</v>
      </c>
      <c r="N1125" s="18">
        <f t="shared" si="1645"/>
        <v>84.2</v>
      </c>
      <c r="O1125" s="18">
        <f t="shared" si="1673"/>
        <v>0</v>
      </c>
      <c r="P1125" s="18">
        <f t="shared" si="1673"/>
        <v>0</v>
      </c>
      <c r="Q1125" s="18">
        <f t="shared" si="1673"/>
        <v>0</v>
      </c>
      <c r="R1125" s="18">
        <f t="shared" ref="R1125:R1188" si="1674">L1125+O1125</f>
        <v>84.2</v>
      </c>
      <c r="S1125" s="18">
        <f t="shared" ref="S1125:S1188" si="1675">M1125+P1125</f>
        <v>84.2</v>
      </c>
      <c r="T1125" s="18">
        <f t="shared" ref="T1125:T1188" si="1676">N1125+Q1125</f>
        <v>84.2</v>
      </c>
      <c r="U1125" s="18">
        <f t="shared" si="1673"/>
        <v>0</v>
      </c>
      <c r="V1125" s="18">
        <f t="shared" ref="V1125:V1188" si="1677">R1125+U1125</f>
        <v>84.2</v>
      </c>
      <c r="W1125" s="18">
        <f t="shared" ref="W1125:W1188" si="1678">S1125</f>
        <v>84.2</v>
      </c>
      <c r="X1125" s="18">
        <f t="shared" ref="X1125:X1188" si="1679">T1125</f>
        <v>84.2</v>
      </c>
      <c r="Y1125" s="18">
        <f t="shared" si="1673"/>
        <v>0</v>
      </c>
      <c r="Z1125" s="18">
        <f t="shared" si="1673"/>
        <v>0</v>
      </c>
      <c r="AA1125" s="18">
        <f t="shared" si="1673"/>
        <v>0</v>
      </c>
      <c r="AB1125" s="18">
        <f t="shared" si="1634"/>
        <v>84.2</v>
      </c>
      <c r="AC1125" s="18">
        <f t="shared" si="1635"/>
        <v>84.2</v>
      </c>
      <c r="AD1125" s="18">
        <f t="shared" si="1636"/>
        <v>84.2</v>
      </c>
      <c r="AE1125" s="18">
        <f t="shared" si="1673"/>
        <v>0</v>
      </c>
      <c r="AF1125" s="31"/>
      <c r="AG1125" s="22"/>
      <c r="AH1125" s="2"/>
    </row>
    <row r="1126" spans="1:34" ht="31.5" x14ac:dyDescent="0.25">
      <c r="A1126" s="36" t="s">
        <v>250</v>
      </c>
      <c r="B1126" s="32">
        <v>120</v>
      </c>
      <c r="C1126" s="36" t="s">
        <v>151</v>
      </c>
      <c r="D1126" s="36" t="s">
        <v>246</v>
      </c>
      <c r="E1126" s="14" t="s">
        <v>550</v>
      </c>
      <c r="F1126" s="18">
        <v>84.2</v>
      </c>
      <c r="G1126" s="18">
        <v>84.2</v>
      </c>
      <c r="H1126" s="18">
        <v>84.2</v>
      </c>
      <c r="I1126" s="18"/>
      <c r="J1126" s="18"/>
      <c r="K1126" s="18"/>
      <c r="L1126" s="18">
        <f t="shared" si="1643"/>
        <v>84.2</v>
      </c>
      <c r="M1126" s="18">
        <f t="shared" si="1644"/>
        <v>84.2</v>
      </c>
      <c r="N1126" s="18">
        <f t="shared" si="1645"/>
        <v>84.2</v>
      </c>
      <c r="O1126" s="18"/>
      <c r="P1126" s="18"/>
      <c r="Q1126" s="18"/>
      <c r="R1126" s="18">
        <f t="shared" si="1674"/>
        <v>84.2</v>
      </c>
      <c r="S1126" s="18">
        <f t="shared" si="1675"/>
        <v>84.2</v>
      </c>
      <c r="T1126" s="18">
        <f t="shared" si="1676"/>
        <v>84.2</v>
      </c>
      <c r="U1126" s="18"/>
      <c r="V1126" s="18">
        <f t="shared" si="1677"/>
        <v>84.2</v>
      </c>
      <c r="W1126" s="18">
        <f t="shared" si="1678"/>
        <v>84.2</v>
      </c>
      <c r="X1126" s="18">
        <f t="shared" si="1679"/>
        <v>84.2</v>
      </c>
      <c r="Y1126" s="18"/>
      <c r="Z1126" s="18"/>
      <c r="AA1126" s="18"/>
      <c r="AB1126" s="18">
        <f t="shared" si="1634"/>
        <v>84.2</v>
      </c>
      <c r="AC1126" s="18">
        <f t="shared" si="1635"/>
        <v>84.2</v>
      </c>
      <c r="AD1126" s="18">
        <f t="shared" si="1636"/>
        <v>84.2</v>
      </c>
      <c r="AE1126" s="18"/>
      <c r="AF1126" s="31"/>
      <c r="AG1126" s="22"/>
      <c r="AH1126" s="2"/>
    </row>
    <row r="1127" spans="1:34" ht="47.25" x14ac:dyDescent="0.25">
      <c r="A1127" s="36" t="s">
        <v>250</v>
      </c>
      <c r="B1127" s="32">
        <v>200</v>
      </c>
      <c r="C1127" s="36"/>
      <c r="D1127" s="36"/>
      <c r="E1127" s="14" t="s">
        <v>578</v>
      </c>
      <c r="F1127" s="18">
        <f t="shared" ref="F1127:K1128" si="1680">F1128</f>
        <v>1788.5</v>
      </c>
      <c r="G1127" s="18">
        <f t="shared" si="1680"/>
        <v>1788.5</v>
      </c>
      <c r="H1127" s="18">
        <f t="shared" si="1680"/>
        <v>1788.5</v>
      </c>
      <c r="I1127" s="18">
        <f t="shared" si="1680"/>
        <v>0</v>
      </c>
      <c r="J1127" s="18">
        <f t="shared" si="1680"/>
        <v>0</v>
      </c>
      <c r="K1127" s="18">
        <f t="shared" si="1680"/>
        <v>0</v>
      </c>
      <c r="L1127" s="18">
        <f t="shared" si="1643"/>
        <v>1788.5</v>
      </c>
      <c r="M1127" s="18">
        <f t="shared" si="1644"/>
        <v>1788.5</v>
      </c>
      <c r="N1127" s="18">
        <f t="shared" si="1645"/>
        <v>1788.5</v>
      </c>
      <c r="O1127" s="18">
        <f t="shared" ref="O1127:Q1128" si="1681">O1128</f>
        <v>0</v>
      </c>
      <c r="P1127" s="18">
        <f t="shared" si="1681"/>
        <v>0</v>
      </c>
      <c r="Q1127" s="18">
        <f t="shared" si="1681"/>
        <v>0</v>
      </c>
      <c r="R1127" s="18">
        <f t="shared" si="1674"/>
        <v>1788.5</v>
      </c>
      <c r="S1127" s="18">
        <f t="shared" si="1675"/>
        <v>1788.5</v>
      </c>
      <c r="T1127" s="18">
        <f t="shared" si="1676"/>
        <v>1788.5</v>
      </c>
      <c r="U1127" s="18">
        <f t="shared" ref="U1127:AE1128" si="1682">U1128</f>
        <v>0</v>
      </c>
      <c r="V1127" s="18">
        <f t="shared" si="1677"/>
        <v>1788.5</v>
      </c>
      <c r="W1127" s="18">
        <f t="shared" si="1678"/>
        <v>1788.5</v>
      </c>
      <c r="X1127" s="18">
        <f t="shared" si="1679"/>
        <v>1788.5</v>
      </c>
      <c r="Y1127" s="18">
        <f t="shared" si="1682"/>
        <v>0</v>
      </c>
      <c r="Z1127" s="18">
        <f t="shared" si="1682"/>
        <v>0</v>
      </c>
      <c r="AA1127" s="18">
        <f t="shared" si="1682"/>
        <v>0</v>
      </c>
      <c r="AB1127" s="18">
        <f t="shared" si="1634"/>
        <v>1788.5</v>
      </c>
      <c r="AC1127" s="18">
        <f t="shared" si="1635"/>
        <v>1788.5</v>
      </c>
      <c r="AD1127" s="18">
        <f t="shared" si="1636"/>
        <v>1788.5</v>
      </c>
      <c r="AE1127" s="18">
        <f t="shared" si="1682"/>
        <v>0</v>
      </c>
      <c r="AF1127" s="31"/>
      <c r="AG1127" s="22"/>
      <c r="AH1127" s="2"/>
    </row>
    <row r="1128" spans="1:34" ht="47.25" x14ac:dyDescent="0.25">
      <c r="A1128" s="36" t="s">
        <v>250</v>
      </c>
      <c r="B1128" s="32">
        <v>240</v>
      </c>
      <c r="C1128" s="36"/>
      <c r="D1128" s="36"/>
      <c r="E1128" s="14" t="s">
        <v>586</v>
      </c>
      <c r="F1128" s="18">
        <f t="shared" si="1680"/>
        <v>1788.5</v>
      </c>
      <c r="G1128" s="18">
        <f t="shared" si="1680"/>
        <v>1788.5</v>
      </c>
      <c r="H1128" s="18">
        <f t="shared" si="1680"/>
        <v>1788.5</v>
      </c>
      <c r="I1128" s="18">
        <f t="shared" si="1680"/>
        <v>0</v>
      </c>
      <c r="J1128" s="18">
        <f t="shared" si="1680"/>
        <v>0</v>
      </c>
      <c r="K1128" s="18">
        <f t="shared" si="1680"/>
        <v>0</v>
      </c>
      <c r="L1128" s="18">
        <f t="shared" si="1643"/>
        <v>1788.5</v>
      </c>
      <c r="M1128" s="18">
        <f t="shared" si="1644"/>
        <v>1788.5</v>
      </c>
      <c r="N1128" s="18">
        <f t="shared" si="1645"/>
        <v>1788.5</v>
      </c>
      <c r="O1128" s="18">
        <f t="shared" si="1681"/>
        <v>0</v>
      </c>
      <c r="P1128" s="18">
        <f t="shared" si="1681"/>
        <v>0</v>
      </c>
      <c r="Q1128" s="18">
        <f t="shared" si="1681"/>
        <v>0</v>
      </c>
      <c r="R1128" s="18">
        <f t="shared" si="1674"/>
        <v>1788.5</v>
      </c>
      <c r="S1128" s="18">
        <f t="shared" si="1675"/>
        <v>1788.5</v>
      </c>
      <c r="T1128" s="18">
        <f t="shared" si="1676"/>
        <v>1788.5</v>
      </c>
      <c r="U1128" s="18">
        <f t="shared" si="1682"/>
        <v>0</v>
      </c>
      <c r="V1128" s="18">
        <f t="shared" si="1677"/>
        <v>1788.5</v>
      </c>
      <c r="W1128" s="18">
        <f t="shared" si="1678"/>
        <v>1788.5</v>
      </c>
      <c r="X1128" s="18">
        <f t="shared" si="1679"/>
        <v>1788.5</v>
      </c>
      <c r="Y1128" s="18">
        <f t="shared" si="1682"/>
        <v>0</v>
      </c>
      <c r="Z1128" s="18">
        <f t="shared" si="1682"/>
        <v>0</v>
      </c>
      <c r="AA1128" s="18">
        <f t="shared" si="1682"/>
        <v>0</v>
      </c>
      <c r="AB1128" s="18">
        <f t="shared" si="1634"/>
        <v>1788.5</v>
      </c>
      <c r="AC1128" s="18">
        <f t="shared" si="1635"/>
        <v>1788.5</v>
      </c>
      <c r="AD1128" s="18">
        <f t="shared" si="1636"/>
        <v>1788.5</v>
      </c>
      <c r="AE1128" s="18">
        <f t="shared" si="1682"/>
        <v>0</v>
      </c>
      <c r="AF1128" s="31"/>
      <c r="AG1128" s="22"/>
      <c r="AH1128" s="2"/>
    </row>
    <row r="1129" spans="1:34" ht="31.5" x14ac:dyDescent="0.25">
      <c r="A1129" s="36" t="s">
        <v>250</v>
      </c>
      <c r="B1129" s="32">
        <v>240</v>
      </c>
      <c r="C1129" s="36" t="s">
        <v>151</v>
      </c>
      <c r="D1129" s="36" t="s">
        <v>246</v>
      </c>
      <c r="E1129" s="14" t="s">
        <v>550</v>
      </c>
      <c r="F1129" s="18">
        <v>1788.5</v>
      </c>
      <c r="G1129" s="18">
        <v>1788.5</v>
      </c>
      <c r="H1129" s="18">
        <v>1788.5</v>
      </c>
      <c r="I1129" s="18"/>
      <c r="J1129" s="18"/>
      <c r="K1129" s="18"/>
      <c r="L1129" s="18">
        <f t="shared" si="1643"/>
        <v>1788.5</v>
      </c>
      <c r="M1129" s="18">
        <f t="shared" si="1644"/>
        <v>1788.5</v>
      </c>
      <c r="N1129" s="18">
        <f t="shared" si="1645"/>
        <v>1788.5</v>
      </c>
      <c r="O1129" s="18"/>
      <c r="P1129" s="18"/>
      <c r="Q1129" s="18"/>
      <c r="R1129" s="18">
        <f t="shared" si="1674"/>
        <v>1788.5</v>
      </c>
      <c r="S1129" s="18">
        <f t="shared" si="1675"/>
        <v>1788.5</v>
      </c>
      <c r="T1129" s="18">
        <f t="shared" si="1676"/>
        <v>1788.5</v>
      </c>
      <c r="U1129" s="18"/>
      <c r="V1129" s="18">
        <f t="shared" si="1677"/>
        <v>1788.5</v>
      </c>
      <c r="W1129" s="18">
        <f t="shared" si="1678"/>
        <v>1788.5</v>
      </c>
      <c r="X1129" s="18">
        <f t="shared" si="1679"/>
        <v>1788.5</v>
      </c>
      <c r="Y1129" s="18"/>
      <c r="Z1129" s="18"/>
      <c r="AA1129" s="18"/>
      <c r="AB1129" s="18">
        <f t="shared" si="1634"/>
        <v>1788.5</v>
      </c>
      <c r="AC1129" s="18">
        <f t="shared" si="1635"/>
        <v>1788.5</v>
      </c>
      <c r="AD1129" s="18">
        <f t="shared" si="1636"/>
        <v>1788.5</v>
      </c>
      <c r="AE1129" s="18"/>
      <c r="AF1129" s="31"/>
      <c r="AG1129" s="22"/>
      <c r="AH1129" s="2"/>
    </row>
    <row r="1130" spans="1:34" ht="47.25" x14ac:dyDescent="0.25">
      <c r="A1130" s="36" t="s">
        <v>979</v>
      </c>
      <c r="B1130" s="32"/>
      <c r="C1130" s="36"/>
      <c r="D1130" s="36"/>
      <c r="E1130" s="14" t="s">
        <v>980</v>
      </c>
      <c r="F1130" s="18">
        <f>F1131+F1135+F1139</f>
        <v>50000</v>
      </c>
      <c r="G1130" s="18">
        <f t="shared" ref="G1130:AE1130" si="1683">G1131+G1135+G1139</f>
        <v>50000</v>
      </c>
      <c r="H1130" s="18">
        <f t="shared" si="1683"/>
        <v>0</v>
      </c>
      <c r="I1130" s="18">
        <f t="shared" ref="I1130:K1130" si="1684">I1131+I1135+I1139</f>
        <v>0</v>
      </c>
      <c r="J1130" s="18">
        <f t="shared" si="1684"/>
        <v>0</v>
      </c>
      <c r="K1130" s="18">
        <f t="shared" si="1684"/>
        <v>0</v>
      </c>
      <c r="L1130" s="18">
        <f t="shared" si="1643"/>
        <v>50000</v>
      </c>
      <c r="M1130" s="18">
        <f t="shared" si="1644"/>
        <v>50000</v>
      </c>
      <c r="N1130" s="18">
        <f t="shared" si="1645"/>
        <v>0</v>
      </c>
      <c r="O1130" s="18">
        <f t="shared" ref="O1130:Q1130" si="1685">O1131+O1135+O1139</f>
        <v>0</v>
      </c>
      <c r="P1130" s="18">
        <f t="shared" si="1685"/>
        <v>0</v>
      </c>
      <c r="Q1130" s="18">
        <f t="shared" si="1685"/>
        <v>0</v>
      </c>
      <c r="R1130" s="18">
        <f t="shared" si="1674"/>
        <v>50000</v>
      </c>
      <c r="S1130" s="18">
        <f t="shared" si="1675"/>
        <v>50000</v>
      </c>
      <c r="T1130" s="18">
        <f t="shared" si="1676"/>
        <v>0</v>
      </c>
      <c r="U1130" s="18">
        <f t="shared" ref="U1130" si="1686">U1131+U1135+U1139</f>
        <v>0</v>
      </c>
      <c r="V1130" s="18">
        <f t="shared" si="1677"/>
        <v>50000</v>
      </c>
      <c r="W1130" s="18">
        <f t="shared" si="1678"/>
        <v>50000</v>
      </c>
      <c r="X1130" s="18">
        <f t="shared" si="1679"/>
        <v>0</v>
      </c>
      <c r="Y1130" s="18">
        <f t="shared" ref="Y1130:AA1130" si="1687">Y1131+Y1135+Y1139</f>
        <v>0</v>
      </c>
      <c r="Z1130" s="18">
        <f t="shared" si="1687"/>
        <v>0</v>
      </c>
      <c r="AA1130" s="18">
        <f t="shared" si="1687"/>
        <v>0</v>
      </c>
      <c r="AB1130" s="18">
        <f t="shared" si="1634"/>
        <v>50000</v>
      </c>
      <c r="AC1130" s="18">
        <f t="shared" si="1635"/>
        <v>50000</v>
      </c>
      <c r="AD1130" s="18">
        <f t="shared" si="1636"/>
        <v>0</v>
      </c>
      <c r="AE1130" s="18">
        <f t="shared" si="1683"/>
        <v>0</v>
      </c>
      <c r="AF1130" s="31"/>
      <c r="AG1130" s="22"/>
      <c r="AH1130" s="2"/>
    </row>
    <row r="1131" spans="1:34" ht="63" x14ac:dyDescent="0.25">
      <c r="A1131" s="36" t="s">
        <v>981</v>
      </c>
      <c r="B1131" s="32"/>
      <c r="C1131" s="36"/>
      <c r="D1131" s="36"/>
      <c r="E1131" s="14" t="s">
        <v>982</v>
      </c>
      <c r="F1131" s="18">
        <f>F1132</f>
        <v>16000</v>
      </c>
      <c r="G1131" s="18">
        <f t="shared" ref="G1131:AE1133" si="1688">G1132</f>
        <v>16050</v>
      </c>
      <c r="H1131" s="18">
        <f t="shared" si="1688"/>
        <v>0</v>
      </c>
      <c r="I1131" s="18">
        <f t="shared" si="1688"/>
        <v>0</v>
      </c>
      <c r="J1131" s="18">
        <f t="shared" si="1688"/>
        <v>0</v>
      </c>
      <c r="K1131" s="18">
        <f t="shared" si="1688"/>
        <v>0</v>
      </c>
      <c r="L1131" s="18">
        <f t="shared" si="1643"/>
        <v>16000</v>
      </c>
      <c r="M1131" s="18">
        <f t="shared" si="1644"/>
        <v>16050</v>
      </c>
      <c r="N1131" s="18">
        <f t="shared" si="1645"/>
        <v>0</v>
      </c>
      <c r="O1131" s="18">
        <f t="shared" si="1688"/>
        <v>0</v>
      </c>
      <c r="P1131" s="18">
        <f t="shared" si="1688"/>
        <v>0</v>
      </c>
      <c r="Q1131" s="18">
        <f t="shared" si="1688"/>
        <v>0</v>
      </c>
      <c r="R1131" s="18">
        <f t="shared" si="1674"/>
        <v>16000</v>
      </c>
      <c r="S1131" s="18">
        <f t="shared" si="1675"/>
        <v>16050</v>
      </c>
      <c r="T1131" s="18">
        <f t="shared" si="1676"/>
        <v>0</v>
      </c>
      <c r="U1131" s="18">
        <f t="shared" si="1688"/>
        <v>0</v>
      </c>
      <c r="V1131" s="18">
        <f t="shared" si="1677"/>
        <v>16000</v>
      </c>
      <c r="W1131" s="18">
        <f t="shared" si="1678"/>
        <v>16050</v>
      </c>
      <c r="X1131" s="18">
        <f t="shared" si="1679"/>
        <v>0</v>
      </c>
      <c r="Y1131" s="18">
        <f t="shared" si="1688"/>
        <v>0</v>
      </c>
      <c r="Z1131" s="18">
        <f t="shared" si="1688"/>
        <v>0</v>
      </c>
      <c r="AA1131" s="18">
        <f t="shared" si="1688"/>
        <v>0</v>
      </c>
      <c r="AB1131" s="18">
        <f t="shared" si="1634"/>
        <v>16000</v>
      </c>
      <c r="AC1131" s="18">
        <f t="shared" si="1635"/>
        <v>16050</v>
      </c>
      <c r="AD1131" s="18">
        <f t="shared" si="1636"/>
        <v>0</v>
      </c>
      <c r="AE1131" s="18">
        <f t="shared" si="1688"/>
        <v>0</v>
      </c>
      <c r="AF1131" s="31"/>
      <c r="AG1131" s="22"/>
      <c r="AH1131" s="2"/>
    </row>
    <row r="1132" spans="1:34" ht="47.25" x14ac:dyDescent="0.25">
      <c r="A1132" s="36" t="s">
        <v>981</v>
      </c>
      <c r="B1132" s="32">
        <v>600</v>
      </c>
      <c r="C1132" s="36"/>
      <c r="D1132" s="36"/>
      <c r="E1132" s="14" t="s">
        <v>581</v>
      </c>
      <c r="F1132" s="18">
        <f>F1133</f>
        <v>16000</v>
      </c>
      <c r="G1132" s="18">
        <f t="shared" si="1688"/>
        <v>16050</v>
      </c>
      <c r="H1132" s="18">
        <f t="shared" si="1688"/>
        <v>0</v>
      </c>
      <c r="I1132" s="18">
        <f t="shared" si="1688"/>
        <v>0</v>
      </c>
      <c r="J1132" s="18">
        <f t="shared" si="1688"/>
        <v>0</v>
      </c>
      <c r="K1132" s="18">
        <f t="shared" si="1688"/>
        <v>0</v>
      </c>
      <c r="L1132" s="18">
        <f t="shared" si="1643"/>
        <v>16000</v>
      </c>
      <c r="M1132" s="18">
        <f t="shared" si="1644"/>
        <v>16050</v>
      </c>
      <c r="N1132" s="18">
        <f t="shared" si="1645"/>
        <v>0</v>
      </c>
      <c r="O1132" s="18">
        <f t="shared" si="1688"/>
        <v>0</v>
      </c>
      <c r="P1132" s="18">
        <f t="shared" si="1688"/>
        <v>0</v>
      </c>
      <c r="Q1132" s="18">
        <f t="shared" si="1688"/>
        <v>0</v>
      </c>
      <c r="R1132" s="18">
        <f t="shared" si="1674"/>
        <v>16000</v>
      </c>
      <c r="S1132" s="18">
        <f t="shared" si="1675"/>
        <v>16050</v>
      </c>
      <c r="T1132" s="18">
        <f t="shared" si="1676"/>
        <v>0</v>
      </c>
      <c r="U1132" s="18">
        <f t="shared" si="1688"/>
        <v>0</v>
      </c>
      <c r="V1132" s="18">
        <f t="shared" si="1677"/>
        <v>16000</v>
      </c>
      <c r="W1132" s="18">
        <f t="shared" si="1678"/>
        <v>16050</v>
      </c>
      <c r="X1132" s="18">
        <f t="shared" si="1679"/>
        <v>0</v>
      </c>
      <c r="Y1132" s="18">
        <f t="shared" si="1688"/>
        <v>0</v>
      </c>
      <c r="Z1132" s="18">
        <f t="shared" si="1688"/>
        <v>0</v>
      </c>
      <c r="AA1132" s="18">
        <f t="shared" si="1688"/>
        <v>0</v>
      </c>
      <c r="AB1132" s="18">
        <f t="shared" si="1634"/>
        <v>16000</v>
      </c>
      <c r="AC1132" s="18">
        <f t="shared" si="1635"/>
        <v>16050</v>
      </c>
      <c r="AD1132" s="18">
        <f t="shared" si="1636"/>
        <v>0</v>
      </c>
      <c r="AE1132" s="18">
        <f t="shared" si="1688"/>
        <v>0</v>
      </c>
      <c r="AF1132" s="31"/>
      <c r="AG1132" s="22"/>
      <c r="AH1132" s="2"/>
    </row>
    <row r="1133" spans="1:34" ht="47.25" x14ac:dyDescent="0.25">
      <c r="A1133" s="36" t="s">
        <v>981</v>
      </c>
      <c r="B1133" s="32">
        <v>630</v>
      </c>
      <c r="C1133" s="36"/>
      <c r="D1133" s="36"/>
      <c r="E1133" s="14" t="s">
        <v>597</v>
      </c>
      <c r="F1133" s="18">
        <f>F1134</f>
        <v>16000</v>
      </c>
      <c r="G1133" s="18">
        <f t="shared" si="1688"/>
        <v>16050</v>
      </c>
      <c r="H1133" s="18">
        <f t="shared" si="1688"/>
        <v>0</v>
      </c>
      <c r="I1133" s="18">
        <f t="shared" si="1688"/>
        <v>0</v>
      </c>
      <c r="J1133" s="18">
        <f t="shared" si="1688"/>
        <v>0</v>
      </c>
      <c r="K1133" s="18">
        <f t="shared" si="1688"/>
        <v>0</v>
      </c>
      <c r="L1133" s="18">
        <f t="shared" si="1643"/>
        <v>16000</v>
      </c>
      <c r="M1133" s="18">
        <f t="shared" si="1644"/>
        <v>16050</v>
      </c>
      <c r="N1133" s="18">
        <f t="shared" si="1645"/>
        <v>0</v>
      </c>
      <c r="O1133" s="18">
        <f t="shared" si="1688"/>
        <v>0</v>
      </c>
      <c r="P1133" s="18">
        <f t="shared" si="1688"/>
        <v>0</v>
      </c>
      <c r="Q1133" s="18">
        <f t="shared" si="1688"/>
        <v>0</v>
      </c>
      <c r="R1133" s="18">
        <f t="shared" si="1674"/>
        <v>16000</v>
      </c>
      <c r="S1133" s="18">
        <f t="shared" si="1675"/>
        <v>16050</v>
      </c>
      <c r="T1133" s="18">
        <f t="shared" si="1676"/>
        <v>0</v>
      </c>
      <c r="U1133" s="18">
        <f t="shared" si="1688"/>
        <v>0</v>
      </c>
      <c r="V1133" s="18">
        <f t="shared" si="1677"/>
        <v>16000</v>
      </c>
      <c r="W1133" s="18">
        <f t="shared" si="1678"/>
        <v>16050</v>
      </c>
      <c r="X1133" s="18">
        <f t="shared" si="1679"/>
        <v>0</v>
      </c>
      <c r="Y1133" s="18">
        <f t="shared" si="1688"/>
        <v>0</v>
      </c>
      <c r="Z1133" s="18">
        <f t="shared" si="1688"/>
        <v>0</v>
      </c>
      <c r="AA1133" s="18">
        <f t="shared" si="1688"/>
        <v>0</v>
      </c>
      <c r="AB1133" s="18">
        <f t="shared" si="1634"/>
        <v>16000</v>
      </c>
      <c r="AC1133" s="18">
        <f t="shared" si="1635"/>
        <v>16050</v>
      </c>
      <c r="AD1133" s="18">
        <f t="shared" si="1636"/>
        <v>0</v>
      </c>
      <c r="AE1133" s="18">
        <f t="shared" si="1688"/>
        <v>0</v>
      </c>
      <c r="AF1133" s="31"/>
      <c r="AG1133" s="22"/>
      <c r="AH1133" s="2"/>
    </row>
    <row r="1134" spans="1:34" ht="31.5" x14ac:dyDescent="0.25">
      <c r="A1134" s="36" t="s">
        <v>981</v>
      </c>
      <c r="B1134" s="32">
        <v>630</v>
      </c>
      <c r="C1134" s="36" t="s">
        <v>151</v>
      </c>
      <c r="D1134" s="36" t="s">
        <v>246</v>
      </c>
      <c r="E1134" s="14" t="s">
        <v>550</v>
      </c>
      <c r="F1134" s="18">
        <v>16000</v>
      </c>
      <c r="G1134" s="18">
        <v>16050</v>
      </c>
      <c r="H1134" s="18">
        <v>0</v>
      </c>
      <c r="I1134" s="18"/>
      <c r="J1134" s="18"/>
      <c r="K1134" s="18"/>
      <c r="L1134" s="18">
        <f t="shared" si="1643"/>
        <v>16000</v>
      </c>
      <c r="M1134" s="18">
        <f t="shared" si="1644"/>
        <v>16050</v>
      </c>
      <c r="N1134" s="18">
        <f t="shared" si="1645"/>
        <v>0</v>
      </c>
      <c r="O1134" s="18"/>
      <c r="P1134" s="18"/>
      <c r="Q1134" s="18"/>
      <c r="R1134" s="18">
        <f t="shared" si="1674"/>
        <v>16000</v>
      </c>
      <c r="S1134" s="18">
        <f t="shared" si="1675"/>
        <v>16050</v>
      </c>
      <c r="T1134" s="18">
        <f t="shared" si="1676"/>
        <v>0</v>
      </c>
      <c r="U1134" s="18"/>
      <c r="V1134" s="18">
        <f t="shared" si="1677"/>
        <v>16000</v>
      </c>
      <c r="W1134" s="18">
        <f t="shared" si="1678"/>
        <v>16050</v>
      </c>
      <c r="X1134" s="18">
        <f t="shared" si="1679"/>
        <v>0</v>
      </c>
      <c r="Y1134" s="18"/>
      <c r="Z1134" s="18"/>
      <c r="AA1134" s="18"/>
      <c r="AB1134" s="18">
        <f t="shared" si="1634"/>
        <v>16000</v>
      </c>
      <c r="AC1134" s="18">
        <f t="shared" si="1635"/>
        <v>16050</v>
      </c>
      <c r="AD1134" s="18">
        <f t="shared" si="1636"/>
        <v>0</v>
      </c>
      <c r="AE1134" s="18"/>
      <c r="AF1134" s="31"/>
      <c r="AG1134" s="22"/>
      <c r="AH1134" s="2"/>
    </row>
    <row r="1135" spans="1:34" ht="78.75" x14ac:dyDescent="0.25">
      <c r="A1135" s="36" t="s">
        <v>983</v>
      </c>
      <c r="B1135" s="32"/>
      <c r="C1135" s="36"/>
      <c r="D1135" s="36"/>
      <c r="E1135" s="14" t="s">
        <v>1023</v>
      </c>
      <c r="F1135" s="18">
        <f>F1136</f>
        <v>5000</v>
      </c>
      <c r="G1135" s="18">
        <f t="shared" ref="G1135:AE1137" si="1689">G1136</f>
        <v>5150</v>
      </c>
      <c r="H1135" s="18">
        <f t="shared" si="1689"/>
        <v>0</v>
      </c>
      <c r="I1135" s="18">
        <f t="shared" si="1689"/>
        <v>0</v>
      </c>
      <c r="J1135" s="18">
        <f t="shared" si="1689"/>
        <v>0</v>
      </c>
      <c r="K1135" s="18">
        <f t="shared" si="1689"/>
        <v>0</v>
      </c>
      <c r="L1135" s="18">
        <f t="shared" si="1643"/>
        <v>5000</v>
      </c>
      <c r="M1135" s="18">
        <f t="shared" si="1644"/>
        <v>5150</v>
      </c>
      <c r="N1135" s="18">
        <f t="shared" si="1645"/>
        <v>0</v>
      </c>
      <c r="O1135" s="18">
        <f t="shared" si="1689"/>
        <v>0</v>
      </c>
      <c r="P1135" s="18">
        <f t="shared" si="1689"/>
        <v>0</v>
      </c>
      <c r="Q1135" s="18">
        <f t="shared" si="1689"/>
        <v>0</v>
      </c>
      <c r="R1135" s="18">
        <f t="shared" si="1674"/>
        <v>5000</v>
      </c>
      <c r="S1135" s="18">
        <f t="shared" si="1675"/>
        <v>5150</v>
      </c>
      <c r="T1135" s="18">
        <f t="shared" si="1676"/>
        <v>0</v>
      </c>
      <c r="U1135" s="18">
        <f t="shared" si="1689"/>
        <v>0</v>
      </c>
      <c r="V1135" s="18">
        <f t="shared" si="1677"/>
        <v>5000</v>
      </c>
      <c r="W1135" s="18">
        <f t="shared" si="1678"/>
        <v>5150</v>
      </c>
      <c r="X1135" s="18">
        <f t="shared" si="1679"/>
        <v>0</v>
      </c>
      <c r="Y1135" s="18">
        <f t="shared" si="1689"/>
        <v>0</v>
      </c>
      <c r="Z1135" s="18">
        <f t="shared" si="1689"/>
        <v>0</v>
      </c>
      <c r="AA1135" s="18">
        <f t="shared" si="1689"/>
        <v>0</v>
      </c>
      <c r="AB1135" s="18">
        <f t="shared" si="1634"/>
        <v>5000</v>
      </c>
      <c r="AC1135" s="18">
        <f t="shared" si="1635"/>
        <v>5150</v>
      </c>
      <c r="AD1135" s="18">
        <f t="shared" si="1636"/>
        <v>0</v>
      </c>
      <c r="AE1135" s="18">
        <f t="shared" si="1689"/>
        <v>0</v>
      </c>
      <c r="AF1135" s="31"/>
      <c r="AG1135" s="22"/>
      <c r="AH1135" s="2"/>
    </row>
    <row r="1136" spans="1:34" ht="47.25" x14ac:dyDescent="0.25">
      <c r="A1136" s="36" t="s">
        <v>983</v>
      </c>
      <c r="B1136" s="32">
        <v>600</v>
      </c>
      <c r="C1136" s="36"/>
      <c r="D1136" s="36"/>
      <c r="E1136" s="14" t="s">
        <v>581</v>
      </c>
      <c r="F1136" s="18">
        <f>F1137</f>
        <v>5000</v>
      </c>
      <c r="G1136" s="18">
        <f t="shared" si="1689"/>
        <v>5150</v>
      </c>
      <c r="H1136" s="18">
        <f t="shared" si="1689"/>
        <v>0</v>
      </c>
      <c r="I1136" s="18">
        <f t="shared" si="1689"/>
        <v>0</v>
      </c>
      <c r="J1136" s="18">
        <f t="shared" si="1689"/>
        <v>0</v>
      </c>
      <c r="K1136" s="18">
        <f t="shared" si="1689"/>
        <v>0</v>
      </c>
      <c r="L1136" s="18">
        <f t="shared" si="1643"/>
        <v>5000</v>
      </c>
      <c r="M1136" s="18">
        <f t="shared" si="1644"/>
        <v>5150</v>
      </c>
      <c r="N1136" s="18">
        <f t="shared" si="1645"/>
        <v>0</v>
      </c>
      <c r="O1136" s="18">
        <f t="shared" si="1689"/>
        <v>0</v>
      </c>
      <c r="P1136" s="18">
        <f t="shared" si="1689"/>
        <v>0</v>
      </c>
      <c r="Q1136" s="18">
        <f t="shared" si="1689"/>
        <v>0</v>
      </c>
      <c r="R1136" s="18">
        <f t="shared" si="1674"/>
        <v>5000</v>
      </c>
      <c r="S1136" s="18">
        <f t="shared" si="1675"/>
        <v>5150</v>
      </c>
      <c r="T1136" s="18">
        <f t="shared" si="1676"/>
        <v>0</v>
      </c>
      <c r="U1136" s="18">
        <f t="shared" si="1689"/>
        <v>0</v>
      </c>
      <c r="V1136" s="18">
        <f t="shared" si="1677"/>
        <v>5000</v>
      </c>
      <c r="W1136" s="18">
        <f t="shared" si="1678"/>
        <v>5150</v>
      </c>
      <c r="X1136" s="18">
        <f t="shared" si="1679"/>
        <v>0</v>
      </c>
      <c r="Y1136" s="18">
        <f t="shared" si="1689"/>
        <v>0</v>
      </c>
      <c r="Z1136" s="18">
        <f t="shared" si="1689"/>
        <v>0</v>
      </c>
      <c r="AA1136" s="18">
        <f t="shared" si="1689"/>
        <v>0</v>
      </c>
      <c r="AB1136" s="18">
        <f t="shared" si="1634"/>
        <v>5000</v>
      </c>
      <c r="AC1136" s="18">
        <f t="shared" si="1635"/>
        <v>5150</v>
      </c>
      <c r="AD1136" s="18">
        <f t="shared" si="1636"/>
        <v>0</v>
      </c>
      <c r="AE1136" s="18">
        <f t="shared" si="1689"/>
        <v>0</v>
      </c>
      <c r="AF1136" s="31"/>
      <c r="AG1136" s="22"/>
      <c r="AH1136" s="2"/>
    </row>
    <row r="1137" spans="1:34" ht="47.25" x14ac:dyDescent="0.25">
      <c r="A1137" s="36" t="s">
        <v>983</v>
      </c>
      <c r="B1137" s="32">
        <v>630</v>
      </c>
      <c r="C1137" s="36"/>
      <c r="D1137" s="36"/>
      <c r="E1137" s="14" t="s">
        <v>597</v>
      </c>
      <c r="F1137" s="18">
        <f>F1138</f>
        <v>5000</v>
      </c>
      <c r="G1137" s="18">
        <f t="shared" si="1689"/>
        <v>5150</v>
      </c>
      <c r="H1137" s="18">
        <f t="shared" si="1689"/>
        <v>0</v>
      </c>
      <c r="I1137" s="18">
        <f t="shared" si="1689"/>
        <v>0</v>
      </c>
      <c r="J1137" s="18">
        <f t="shared" si="1689"/>
        <v>0</v>
      </c>
      <c r="K1137" s="18">
        <f t="shared" si="1689"/>
        <v>0</v>
      </c>
      <c r="L1137" s="18">
        <f t="shared" si="1643"/>
        <v>5000</v>
      </c>
      <c r="M1137" s="18">
        <f t="shared" si="1644"/>
        <v>5150</v>
      </c>
      <c r="N1137" s="18">
        <f t="shared" si="1645"/>
        <v>0</v>
      </c>
      <c r="O1137" s="18">
        <f t="shared" si="1689"/>
        <v>0</v>
      </c>
      <c r="P1137" s="18">
        <f t="shared" si="1689"/>
        <v>0</v>
      </c>
      <c r="Q1137" s="18">
        <f t="shared" si="1689"/>
        <v>0</v>
      </c>
      <c r="R1137" s="18">
        <f t="shared" si="1674"/>
        <v>5000</v>
      </c>
      <c r="S1137" s="18">
        <f t="shared" si="1675"/>
        <v>5150</v>
      </c>
      <c r="T1137" s="18">
        <f t="shared" si="1676"/>
        <v>0</v>
      </c>
      <c r="U1137" s="18">
        <f t="shared" si="1689"/>
        <v>0</v>
      </c>
      <c r="V1137" s="18">
        <f t="shared" si="1677"/>
        <v>5000</v>
      </c>
      <c r="W1137" s="18">
        <f t="shared" si="1678"/>
        <v>5150</v>
      </c>
      <c r="X1137" s="18">
        <f t="shared" si="1679"/>
        <v>0</v>
      </c>
      <c r="Y1137" s="18">
        <f t="shared" si="1689"/>
        <v>0</v>
      </c>
      <c r="Z1137" s="18">
        <f t="shared" si="1689"/>
        <v>0</v>
      </c>
      <c r="AA1137" s="18">
        <f t="shared" si="1689"/>
        <v>0</v>
      </c>
      <c r="AB1137" s="18">
        <f t="shared" si="1634"/>
        <v>5000</v>
      </c>
      <c r="AC1137" s="18">
        <f t="shared" si="1635"/>
        <v>5150</v>
      </c>
      <c r="AD1137" s="18">
        <f t="shared" si="1636"/>
        <v>0</v>
      </c>
      <c r="AE1137" s="18">
        <f t="shared" si="1689"/>
        <v>0</v>
      </c>
      <c r="AF1137" s="31"/>
      <c r="AG1137" s="22"/>
      <c r="AH1137" s="2"/>
    </row>
    <row r="1138" spans="1:34" ht="31.5" x14ac:dyDescent="0.25">
      <c r="A1138" s="36" t="s">
        <v>983</v>
      </c>
      <c r="B1138" s="32">
        <v>630</v>
      </c>
      <c r="C1138" s="36" t="s">
        <v>151</v>
      </c>
      <c r="D1138" s="36" t="s">
        <v>246</v>
      </c>
      <c r="E1138" s="14" t="s">
        <v>550</v>
      </c>
      <c r="F1138" s="18">
        <v>5000</v>
      </c>
      <c r="G1138" s="18">
        <v>5150</v>
      </c>
      <c r="H1138" s="18">
        <v>0</v>
      </c>
      <c r="I1138" s="18"/>
      <c r="J1138" s="18"/>
      <c r="K1138" s="18"/>
      <c r="L1138" s="18">
        <f t="shared" si="1643"/>
        <v>5000</v>
      </c>
      <c r="M1138" s="18">
        <f t="shared" si="1644"/>
        <v>5150</v>
      </c>
      <c r="N1138" s="18">
        <f t="shared" si="1645"/>
        <v>0</v>
      </c>
      <c r="O1138" s="18"/>
      <c r="P1138" s="18"/>
      <c r="Q1138" s="18"/>
      <c r="R1138" s="18">
        <f t="shared" si="1674"/>
        <v>5000</v>
      </c>
      <c r="S1138" s="18">
        <f t="shared" si="1675"/>
        <v>5150</v>
      </c>
      <c r="T1138" s="18">
        <f t="shared" si="1676"/>
        <v>0</v>
      </c>
      <c r="U1138" s="18"/>
      <c r="V1138" s="18">
        <f t="shared" si="1677"/>
        <v>5000</v>
      </c>
      <c r="W1138" s="18">
        <f t="shared" si="1678"/>
        <v>5150</v>
      </c>
      <c r="X1138" s="18">
        <f t="shared" si="1679"/>
        <v>0</v>
      </c>
      <c r="Y1138" s="18"/>
      <c r="Z1138" s="18"/>
      <c r="AA1138" s="18"/>
      <c r="AB1138" s="18">
        <f t="shared" si="1634"/>
        <v>5000</v>
      </c>
      <c r="AC1138" s="18">
        <f t="shared" si="1635"/>
        <v>5150</v>
      </c>
      <c r="AD1138" s="18">
        <f t="shared" si="1636"/>
        <v>0</v>
      </c>
      <c r="AE1138" s="18"/>
      <c r="AF1138" s="31"/>
      <c r="AG1138" s="22"/>
      <c r="AH1138" s="2"/>
    </row>
    <row r="1139" spans="1:34" ht="94.5" x14ac:dyDescent="0.25">
      <c r="A1139" s="36" t="s">
        <v>984</v>
      </c>
      <c r="B1139" s="32"/>
      <c r="C1139" s="36"/>
      <c r="D1139" s="36"/>
      <c r="E1139" s="14" t="s">
        <v>1024</v>
      </c>
      <c r="F1139" s="18">
        <f>F1140</f>
        <v>29000</v>
      </c>
      <c r="G1139" s="18">
        <f t="shared" ref="G1139:AE1141" si="1690">G1140</f>
        <v>28800</v>
      </c>
      <c r="H1139" s="18">
        <f t="shared" si="1690"/>
        <v>0</v>
      </c>
      <c r="I1139" s="18">
        <f t="shared" si="1690"/>
        <v>0</v>
      </c>
      <c r="J1139" s="18">
        <f t="shared" si="1690"/>
        <v>0</v>
      </c>
      <c r="K1139" s="18">
        <f t="shared" si="1690"/>
        <v>0</v>
      </c>
      <c r="L1139" s="18">
        <f t="shared" si="1643"/>
        <v>29000</v>
      </c>
      <c r="M1139" s="18">
        <f t="shared" si="1644"/>
        <v>28800</v>
      </c>
      <c r="N1139" s="18">
        <f t="shared" si="1645"/>
        <v>0</v>
      </c>
      <c r="O1139" s="18">
        <f t="shared" si="1690"/>
        <v>0</v>
      </c>
      <c r="P1139" s="18">
        <f t="shared" si="1690"/>
        <v>0</v>
      </c>
      <c r="Q1139" s="18">
        <f t="shared" si="1690"/>
        <v>0</v>
      </c>
      <c r="R1139" s="18">
        <f t="shared" si="1674"/>
        <v>29000</v>
      </c>
      <c r="S1139" s="18">
        <f t="shared" si="1675"/>
        <v>28800</v>
      </c>
      <c r="T1139" s="18">
        <f t="shared" si="1676"/>
        <v>0</v>
      </c>
      <c r="U1139" s="18">
        <f t="shared" si="1690"/>
        <v>0</v>
      </c>
      <c r="V1139" s="18">
        <f t="shared" si="1677"/>
        <v>29000</v>
      </c>
      <c r="W1139" s="18">
        <f t="shared" si="1678"/>
        <v>28800</v>
      </c>
      <c r="X1139" s="18">
        <f t="shared" si="1679"/>
        <v>0</v>
      </c>
      <c r="Y1139" s="18">
        <f t="shared" si="1690"/>
        <v>0</v>
      </c>
      <c r="Z1139" s="18">
        <f t="shared" si="1690"/>
        <v>0</v>
      </c>
      <c r="AA1139" s="18">
        <f t="shared" si="1690"/>
        <v>0</v>
      </c>
      <c r="AB1139" s="18">
        <f t="shared" si="1634"/>
        <v>29000</v>
      </c>
      <c r="AC1139" s="18">
        <f t="shared" si="1635"/>
        <v>28800</v>
      </c>
      <c r="AD1139" s="18">
        <f t="shared" si="1636"/>
        <v>0</v>
      </c>
      <c r="AE1139" s="18">
        <f t="shared" si="1690"/>
        <v>0</v>
      </c>
      <c r="AF1139" s="31"/>
      <c r="AG1139" s="22"/>
      <c r="AH1139" s="2"/>
    </row>
    <row r="1140" spans="1:34" ht="47.25" x14ac:dyDescent="0.25">
      <c r="A1140" s="36" t="s">
        <v>984</v>
      </c>
      <c r="B1140" s="32">
        <v>600</v>
      </c>
      <c r="C1140" s="36"/>
      <c r="D1140" s="36"/>
      <c r="E1140" s="14" t="s">
        <v>581</v>
      </c>
      <c r="F1140" s="18">
        <f>F1141</f>
        <v>29000</v>
      </c>
      <c r="G1140" s="18">
        <f t="shared" si="1690"/>
        <v>28800</v>
      </c>
      <c r="H1140" s="18">
        <f t="shared" si="1690"/>
        <v>0</v>
      </c>
      <c r="I1140" s="18">
        <f t="shared" si="1690"/>
        <v>0</v>
      </c>
      <c r="J1140" s="18">
        <f t="shared" si="1690"/>
        <v>0</v>
      </c>
      <c r="K1140" s="18">
        <f t="shared" si="1690"/>
        <v>0</v>
      </c>
      <c r="L1140" s="18">
        <f t="shared" si="1643"/>
        <v>29000</v>
      </c>
      <c r="M1140" s="18">
        <f t="shared" si="1644"/>
        <v>28800</v>
      </c>
      <c r="N1140" s="18">
        <f t="shared" si="1645"/>
        <v>0</v>
      </c>
      <c r="O1140" s="18">
        <f t="shared" si="1690"/>
        <v>0</v>
      </c>
      <c r="P1140" s="18">
        <f t="shared" si="1690"/>
        <v>0</v>
      </c>
      <c r="Q1140" s="18">
        <f t="shared" si="1690"/>
        <v>0</v>
      </c>
      <c r="R1140" s="18">
        <f t="shared" si="1674"/>
        <v>29000</v>
      </c>
      <c r="S1140" s="18">
        <f t="shared" si="1675"/>
        <v>28800</v>
      </c>
      <c r="T1140" s="18">
        <f t="shared" si="1676"/>
        <v>0</v>
      </c>
      <c r="U1140" s="18">
        <f t="shared" si="1690"/>
        <v>0</v>
      </c>
      <c r="V1140" s="18">
        <f t="shared" si="1677"/>
        <v>29000</v>
      </c>
      <c r="W1140" s="18">
        <f t="shared" si="1678"/>
        <v>28800</v>
      </c>
      <c r="X1140" s="18">
        <f t="shared" si="1679"/>
        <v>0</v>
      </c>
      <c r="Y1140" s="18">
        <f t="shared" si="1690"/>
        <v>0</v>
      </c>
      <c r="Z1140" s="18">
        <f t="shared" si="1690"/>
        <v>0</v>
      </c>
      <c r="AA1140" s="18">
        <f t="shared" si="1690"/>
        <v>0</v>
      </c>
      <c r="AB1140" s="18">
        <f t="shared" si="1634"/>
        <v>29000</v>
      </c>
      <c r="AC1140" s="18">
        <f t="shared" si="1635"/>
        <v>28800</v>
      </c>
      <c r="AD1140" s="18">
        <f t="shared" si="1636"/>
        <v>0</v>
      </c>
      <c r="AE1140" s="18">
        <f t="shared" si="1690"/>
        <v>0</v>
      </c>
      <c r="AF1140" s="31"/>
      <c r="AG1140" s="22"/>
      <c r="AH1140" s="2"/>
    </row>
    <row r="1141" spans="1:34" ht="47.25" x14ac:dyDescent="0.25">
      <c r="A1141" s="36" t="s">
        <v>984</v>
      </c>
      <c r="B1141" s="32">
        <v>630</v>
      </c>
      <c r="C1141" s="36"/>
      <c r="D1141" s="36"/>
      <c r="E1141" s="14" t="s">
        <v>597</v>
      </c>
      <c r="F1141" s="18">
        <f>F1142</f>
        <v>29000</v>
      </c>
      <c r="G1141" s="18">
        <f t="shared" si="1690"/>
        <v>28800</v>
      </c>
      <c r="H1141" s="18">
        <f t="shared" si="1690"/>
        <v>0</v>
      </c>
      <c r="I1141" s="18">
        <f t="shared" si="1690"/>
        <v>0</v>
      </c>
      <c r="J1141" s="18">
        <f t="shared" si="1690"/>
        <v>0</v>
      </c>
      <c r="K1141" s="18">
        <f t="shared" si="1690"/>
        <v>0</v>
      </c>
      <c r="L1141" s="18">
        <f t="shared" si="1643"/>
        <v>29000</v>
      </c>
      <c r="M1141" s="18">
        <f t="shared" si="1644"/>
        <v>28800</v>
      </c>
      <c r="N1141" s="18">
        <f t="shared" si="1645"/>
        <v>0</v>
      </c>
      <c r="O1141" s="18">
        <f t="shared" si="1690"/>
        <v>0</v>
      </c>
      <c r="P1141" s="18">
        <f t="shared" si="1690"/>
        <v>0</v>
      </c>
      <c r="Q1141" s="18">
        <f t="shared" si="1690"/>
        <v>0</v>
      </c>
      <c r="R1141" s="18">
        <f t="shared" si="1674"/>
        <v>29000</v>
      </c>
      <c r="S1141" s="18">
        <f t="shared" si="1675"/>
        <v>28800</v>
      </c>
      <c r="T1141" s="18">
        <f t="shared" si="1676"/>
        <v>0</v>
      </c>
      <c r="U1141" s="18">
        <f t="shared" si="1690"/>
        <v>0</v>
      </c>
      <c r="V1141" s="18">
        <f t="shared" si="1677"/>
        <v>29000</v>
      </c>
      <c r="W1141" s="18">
        <f t="shared" si="1678"/>
        <v>28800</v>
      </c>
      <c r="X1141" s="18">
        <f t="shared" si="1679"/>
        <v>0</v>
      </c>
      <c r="Y1141" s="18">
        <f t="shared" si="1690"/>
        <v>0</v>
      </c>
      <c r="Z1141" s="18">
        <f t="shared" si="1690"/>
        <v>0</v>
      </c>
      <c r="AA1141" s="18">
        <f t="shared" si="1690"/>
        <v>0</v>
      </c>
      <c r="AB1141" s="18">
        <f t="shared" si="1634"/>
        <v>29000</v>
      </c>
      <c r="AC1141" s="18">
        <f t="shared" si="1635"/>
        <v>28800</v>
      </c>
      <c r="AD1141" s="18">
        <f t="shared" si="1636"/>
        <v>0</v>
      </c>
      <c r="AE1141" s="18">
        <f t="shared" si="1690"/>
        <v>0</v>
      </c>
      <c r="AF1141" s="31"/>
      <c r="AG1141" s="22"/>
      <c r="AH1141" s="2"/>
    </row>
    <row r="1142" spans="1:34" ht="31.5" x14ac:dyDescent="0.25">
      <c r="A1142" s="36" t="s">
        <v>984</v>
      </c>
      <c r="B1142" s="32">
        <v>630</v>
      </c>
      <c r="C1142" s="36" t="s">
        <v>151</v>
      </c>
      <c r="D1142" s="36" t="s">
        <v>246</v>
      </c>
      <c r="E1142" s="14" t="s">
        <v>550</v>
      </c>
      <c r="F1142" s="18">
        <v>29000</v>
      </c>
      <c r="G1142" s="18">
        <v>28800</v>
      </c>
      <c r="H1142" s="18">
        <v>0</v>
      </c>
      <c r="I1142" s="18"/>
      <c r="J1142" s="18"/>
      <c r="K1142" s="18"/>
      <c r="L1142" s="18">
        <f t="shared" si="1643"/>
        <v>29000</v>
      </c>
      <c r="M1142" s="18">
        <f t="shared" si="1644"/>
        <v>28800</v>
      </c>
      <c r="N1142" s="18">
        <f t="shared" si="1645"/>
        <v>0</v>
      </c>
      <c r="O1142" s="18"/>
      <c r="P1142" s="18"/>
      <c r="Q1142" s="18"/>
      <c r="R1142" s="18">
        <f t="shared" si="1674"/>
        <v>29000</v>
      </c>
      <c r="S1142" s="18">
        <f t="shared" si="1675"/>
        <v>28800</v>
      </c>
      <c r="T1142" s="18">
        <f t="shared" si="1676"/>
        <v>0</v>
      </c>
      <c r="U1142" s="18"/>
      <c r="V1142" s="18">
        <f t="shared" si="1677"/>
        <v>29000</v>
      </c>
      <c r="W1142" s="18">
        <f t="shared" si="1678"/>
        <v>28800</v>
      </c>
      <c r="X1142" s="18">
        <f t="shared" si="1679"/>
        <v>0</v>
      </c>
      <c r="Y1142" s="18"/>
      <c r="Z1142" s="18"/>
      <c r="AA1142" s="18"/>
      <c r="AB1142" s="18">
        <f t="shared" si="1634"/>
        <v>29000</v>
      </c>
      <c r="AC1142" s="18">
        <f t="shared" si="1635"/>
        <v>28800</v>
      </c>
      <c r="AD1142" s="18">
        <f t="shared" si="1636"/>
        <v>0</v>
      </c>
      <c r="AE1142" s="18"/>
      <c r="AF1142" s="31"/>
      <c r="AG1142" s="22"/>
      <c r="AH1142" s="2"/>
    </row>
    <row r="1143" spans="1:34" s="10" customFormat="1" ht="31.5" x14ac:dyDescent="0.25">
      <c r="A1143" s="9" t="s">
        <v>254</v>
      </c>
      <c r="B1143" s="16"/>
      <c r="C1143" s="9"/>
      <c r="D1143" s="9"/>
      <c r="E1143" s="15" t="s">
        <v>1139</v>
      </c>
      <c r="F1143" s="17">
        <f>F1144+F1149+F1154</f>
        <v>25819.9</v>
      </c>
      <c r="G1143" s="17">
        <f>G1144+G1149+G1154</f>
        <v>21193.3</v>
      </c>
      <c r="H1143" s="17">
        <f>H1144+H1149+H1154</f>
        <v>21193.3</v>
      </c>
      <c r="I1143" s="17">
        <f t="shared" ref="I1143:K1143" si="1691">I1144+I1149+I1154</f>
        <v>0</v>
      </c>
      <c r="J1143" s="17">
        <f t="shared" si="1691"/>
        <v>0</v>
      </c>
      <c r="K1143" s="17">
        <f t="shared" si="1691"/>
        <v>0</v>
      </c>
      <c r="L1143" s="17">
        <f t="shared" si="1643"/>
        <v>25819.9</v>
      </c>
      <c r="M1143" s="17">
        <f t="shared" si="1644"/>
        <v>21193.3</v>
      </c>
      <c r="N1143" s="17">
        <f t="shared" si="1645"/>
        <v>21193.3</v>
      </c>
      <c r="O1143" s="17">
        <f t="shared" ref="O1143:Q1143" si="1692">O1144+O1149+O1154</f>
        <v>0</v>
      </c>
      <c r="P1143" s="17">
        <f t="shared" si="1692"/>
        <v>0</v>
      </c>
      <c r="Q1143" s="17">
        <f t="shared" si="1692"/>
        <v>0</v>
      </c>
      <c r="R1143" s="17">
        <f t="shared" si="1674"/>
        <v>25819.9</v>
      </c>
      <c r="S1143" s="17">
        <f t="shared" si="1675"/>
        <v>21193.3</v>
      </c>
      <c r="T1143" s="17">
        <f t="shared" si="1676"/>
        <v>21193.3</v>
      </c>
      <c r="U1143" s="17">
        <f>U1144+U1149+U1154</f>
        <v>0</v>
      </c>
      <c r="V1143" s="17">
        <f t="shared" si="1677"/>
        <v>25819.9</v>
      </c>
      <c r="W1143" s="17">
        <f t="shared" si="1678"/>
        <v>21193.3</v>
      </c>
      <c r="X1143" s="17">
        <f t="shared" si="1679"/>
        <v>21193.3</v>
      </c>
      <c r="Y1143" s="17">
        <f t="shared" ref="Y1143:AA1143" si="1693">Y1144+Y1149+Y1154</f>
        <v>0</v>
      </c>
      <c r="Z1143" s="17">
        <f t="shared" si="1693"/>
        <v>0</v>
      </c>
      <c r="AA1143" s="17">
        <f t="shared" si="1693"/>
        <v>0</v>
      </c>
      <c r="AB1143" s="17">
        <f t="shared" si="1634"/>
        <v>25819.9</v>
      </c>
      <c r="AC1143" s="17">
        <f t="shared" si="1635"/>
        <v>21193.3</v>
      </c>
      <c r="AD1143" s="17">
        <f t="shared" si="1636"/>
        <v>21193.3</v>
      </c>
      <c r="AE1143" s="17">
        <f>AE1144+AE1149+AE1154</f>
        <v>0</v>
      </c>
      <c r="AF1143" s="30"/>
      <c r="AG1143" s="25"/>
    </row>
    <row r="1144" spans="1:34" ht="31.5" x14ac:dyDescent="0.25">
      <c r="A1144" s="36" t="s">
        <v>255</v>
      </c>
      <c r="B1144" s="32"/>
      <c r="C1144" s="36"/>
      <c r="D1144" s="36"/>
      <c r="E1144" s="14" t="s">
        <v>1140</v>
      </c>
      <c r="F1144" s="18">
        <f t="shared" ref="F1144:K1147" si="1694">F1145</f>
        <v>4589.8</v>
      </c>
      <c r="G1144" s="18">
        <f t="shared" si="1694"/>
        <v>4589.8</v>
      </c>
      <c r="H1144" s="18">
        <f t="shared" si="1694"/>
        <v>4589.8</v>
      </c>
      <c r="I1144" s="18">
        <f t="shared" si="1694"/>
        <v>0</v>
      </c>
      <c r="J1144" s="18">
        <f t="shared" si="1694"/>
        <v>0</v>
      </c>
      <c r="K1144" s="18">
        <f t="shared" si="1694"/>
        <v>0</v>
      </c>
      <c r="L1144" s="18">
        <f t="shared" si="1643"/>
        <v>4589.8</v>
      </c>
      <c r="M1144" s="18">
        <f t="shared" si="1644"/>
        <v>4589.8</v>
      </c>
      <c r="N1144" s="18">
        <f t="shared" si="1645"/>
        <v>4589.8</v>
      </c>
      <c r="O1144" s="18">
        <f t="shared" ref="O1144:Q1147" si="1695">O1145</f>
        <v>0</v>
      </c>
      <c r="P1144" s="18">
        <f t="shared" si="1695"/>
        <v>0</v>
      </c>
      <c r="Q1144" s="18">
        <f t="shared" si="1695"/>
        <v>0</v>
      </c>
      <c r="R1144" s="18">
        <f t="shared" si="1674"/>
        <v>4589.8</v>
      </c>
      <c r="S1144" s="18">
        <f t="shared" si="1675"/>
        <v>4589.8</v>
      </c>
      <c r="T1144" s="18">
        <f t="shared" si="1676"/>
        <v>4589.8</v>
      </c>
      <c r="U1144" s="18">
        <f t="shared" ref="U1144:AE1147" si="1696">U1145</f>
        <v>0</v>
      </c>
      <c r="V1144" s="18">
        <f t="shared" si="1677"/>
        <v>4589.8</v>
      </c>
      <c r="W1144" s="18">
        <f t="shared" si="1678"/>
        <v>4589.8</v>
      </c>
      <c r="X1144" s="18">
        <f t="shared" si="1679"/>
        <v>4589.8</v>
      </c>
      <c r="Y1144" s="18">
        <f t="shared" si="1696"/>
        <v>0</v>
      </c>
      <c r="Z1144" s="18">
        <f t="shared" si="1696"/>
        <v>0</v>
      </c>
      <c r="AA1144" s="18">
        <f t="shared" si="1696"/>
        <v>0</v>
      </c>
      <c r="AB1144" s="18">
        <f t="shared" si="1634"/>
        <v>4589.8</v>
      </c>
      <c r="AC1144" s="18">
        <f t="shared" si="1635"/>
        <v>4589.8</v>
      </c>
      <c r="AD1144" s="18">
        <f t="shared" si="1636"/>
        <v>4589.8</v>
      </c>
      <c r="AE1144" s="18">
        <f t="shared" si="1696"/>
        <v>0</v>
      </c>
      <c r="AF1144" s="31"/>
      <c r="AG1144" s="22"/>
      <c r="AH1144" s="2"/>
    </row>
    <row r="1145" spans="1:34" ht="31.5" x14ac:dyDescent="0.25">
      <c r="A1145" s="36" t="s">
        <v>253</v>
      </c>
      <c r="B1145" s="32"/>
      <c r="C1145" s="36"/>
      <c r="D1145" s="36"/>
      <c r="E1145" s="14" t="s">
        <v>714</v>
      </c>
      <c r="F1145" s="18">
        <f t="shared" si="1694"/>
        <v>4589.8</v>
      </c>
      <c r="G1145" s="18">
        <f t="shared" si="1694"/>
        <v>4589.8</v>
      </c>
      <c r="H1145" s="18">
        <f t="shared" si="1694"/>
        <v>4589.8</v>
      </c>
      <c r="I1145" s="18">
        <f t="shared" si="1694"/>
        <v>0</v>
      </c>
      <c r="J1145" s="18">
        <f t="shared" si="1694"/>
        <v>0</v>
      </c>
      <c r="K1145" s="18">
        <f t="shared" si="1694"/>
        <v>0</v>
      </c>
      <c r="L1145" s="18">
        <f t="shared" si="1643"/>
        <v>4589.8</v>
      </c>
      <c r="M1145" s="18">
        <f t="shared" si="1644"/>
        <v>4589.8</v>
      </c>
      <c r="N1145" s="18">
        <f t="shared" si="1645"/>
        <v>4589.8</v>
      </c>
      <c r="O1145" s="18">
        <f t="shared" si="1695"/>
        <v>0</v>
      </c>
      <c r="P1145" s="18">
        <f t="shared" si="1695"/>
        <v>0</v>
      </c>
      <c r="Q1145" s="18">
        <f t="shared" si="1695"/>
        <v>0</v>
      </c>
      <c r="R1145" s="18">
        <f t="shared" si="1674"/>
        <v>4589.8</v>
      </c>
      <c r="S1145" s="18">
        <f t="shared" si="1675"/>
        <v>4589.8</v>
      </c>
      <c r="T1145" s="18">
        <f t="shared" si="1676"/>
        <v>4589.8</v>
      </c>
      <c r="U1145" s="18">
        <f t="shared" si="1696"/>
        <v>0</v>
      </c>
      <c r="V1145" s="18">
        <f t="shared" si="1677"/>
        <v>4589.8</v>
      </c>
      <c r="W1145" s="18">
        <f t="shared" si="1678"/>
        <v>4589.8</v>
      </c>
      <c r="X1145" s="18">
        <f t="shared" si="1679"/>
        <v>4589.8</v>
      </c>
      <c r="Y1145" s="18">
        <f t="shared" si="1696"/>
        <v>0</v>
      </c>
      <c r="Z1145" s="18">
        <f t="shared" si="1696"/>
        <v>0</v>
      </c>
      <c r="AA1145" s="18">
        <f t="shared" si="1696"/>
        <v>0</v>
      </c>
      <c r="AB1145" s="18">
        <f t="shared" si="1634"/>
        <v>4589.8</v>
      </c>
      <c r="AC1145" s="18">
        <f t="shared" si="1635"/>
        <v>4589.8</v>
      </c>
      <c r="AD1145" s="18">
        <f t="shared" si="1636"/>
        <v>4589.8</v>
      </c>
      <c r="AE1145" s="18">
        <f t="shared" si="1696"/>
        <v>0</v>
      </c>
      <c r="AF1145" s="31"/>
      <c r="AG1145" s="22"/>
      <c r="AH1145" s="2"/>
    </row>
    <row r="1146" spans="1:34" ht="47.25" x14ac:dyDescent="0.25">
      <c r="A1146" s="36" t="s">
        <v>253</v>
      </c>
      <c r="B1146" s="32">
        <v>200</v>
      </c>
      <c r="C1146" s="36"/>
      <c r="D1146" s="36"/>
      <c r="E1146" s="14" t="s">
        <v>578</v>
      </c>
      <c r="F1146" s="18">
        <f t="shared" si="1694"/>
        <v>4589.8</v>
      </c>
      <c r="G1146" s="18">
        <f t="shared" si="1694"/>
        <v>4589.8</v>
      </c>
      <c r="H1146" s="18">
        <f t="shared" si="1694"/>
        <v>4589.8</v>
      </c>
      <c r="I1146" s="18">
        <f t="shared" si="1694"/>
        <v>0</v>
      </c>
      <c r="J1146" s="18">
        <f t="shared" si="1694"/>
        <v>0</v>
      </c>
      <c r="K1146" s="18">
        <f t="shared" si="1694"/>
        <v>0</v>
      </c>
      <c r="L1146" s="18">
        <f t="shared" si="1643"/>
        <v>4589.8</v>
      </c>
      <c r="M1146" s="18">
        <f t="shared" si="1644"/>
        <v>4589.8</v>
      </c>
      <c r="N1146" s="18">
        <f t="shared" si="1645"/>
        <v>4589.8</v>
      </c>
      <c r="O1146" s="18">
        <f t="shared" si="1695"/>
        <v>0</v>
      </c>
      <c r="P1146" s="18">
        <f t="shared" si="1695"/>
        <v>0</v>
      </c>
      <c r="Q1146" s="18">
        <f t="shared" si="1695"/>
        <v>0</v>
      </c>
      <c r="R1146" s="18">
        <f t="shared" si="1674"/>
        <v>4589.8</v>
      </c>
      <c r="S1146" s="18">
        <f t="shared" si="1675"/>
        <v>4589.8</v>
      </c>
      <c r="T1146" s="18">
        <f t="shared" si="1676"/>
        <v>4589.8</v>
      </c>
      <c r="U1146" s="18">
        <f t="shared" si="1696"/>
        <v>0</v>
      </c>
      <c r="V1146" s="18">
        <f t="shared" si="1677"/>
        <v>4589.8</v>
      </c>
      <c r="W1146" s="18">
        <f t="shared" si="1678"/>
        <v>4589.8</v>
      </c>
      <c r="X1146" s="18">
        <f t="shared" si="1679"/>
        <v>4589.8</v>
      </c>
      <c r="Y1146" s="18">
        <f t="shared" si="1696"/>
        <v>0</v>
      </c>
      <c r="Z1146" s="18">
        <f t="shared" si="1696"/>
        <v>0</v>
      </c>
      <c r="AA1146" s="18">
        <f t="shared" si="1696"/>
        <v>0</v>
      </c>
      <c r="AB1146" s="18">
        <f t="shared" si="1634"/>
        <v>4589.8</v>
      </c>
      <c r="AC1146" s="18">
        <f t="shared" si="1635"/>
        <v>4589.8</v>
      </c>
      <c r="AD1146" s="18">
        <f t="shared" si="1636"/>
        <v>4589.8</v>
      </c>
      <c r="AE1146" s="18">
        <f t="shared" si="1696"/>
        <v>0</v>
      </c>
      <c r="AF1146" s="31"/>
      <c r="AG1146" s="22"/>
      <c r="AH1146" s="2"/>
    </row>
    <row r="1147" spans="1:34" ht="47.25" x14ac:dyDescent="0.25">
      <c r="A1147" s="36" t="s">
        <v>253</v>
      </c>
      <c r="B1147" s="32">
        <v>240</v>
      </c>
      <c r="C1147" s="36"/>
      <c r="D1147" s="36"/>
      <c r="E1147" s="14" t="s">
        <v>586</v>
      </c>
      <c r="F1147" s="18">
        <f t="shared" si="1694"/>
        <v>4589.8</v>
      </c>
      <c r="G1147" s="18">
        <f t="shared" si="1694"/>
        <v>4589.8</v>
      </c>
      <c r="H1147" s="18">
        <f t="shared" si="1694"/>
        <v>4589.8</v>
      </c>
      <c r="I1147" s="18">
        <f t="shared" si="1694"/>
        <v>0</v>
      </c>
      <c r="J1147" s="18">
        <f t="shared" si="1694"/>
        <v>0</v>
      </c>
      <c r="K1147" s="18">
        <f t="shared" si="1694"/>
        <v>0</v>
      </c>
      <c r="L1147" s="18">
        <f t="shared" si="1643"/>
        <v>4589.8</v>
      </c>
      <c r="M1147" s="18">
        <f t="shared" si="1644"/>
        <v>4589.8</v>
      </c>
      <c r="N1147" s="18">
        <f t="shared" si="1645"/>
        <v>4589.8</v>
      </c>
      <c r="O1147" s="18">
        <f t="shared" si="1695"/>
        <v>0</v>
      </c>
      <c r="P1147" s="18">
        <f t="shared" si="1695"/>
        <v>0</v>
      </c>
      <c r="Q1147" s="18">
        <f t="shared" si="1695"/>
        <v>0</v>
      </c>
      <c r="R1147" s="18">
        <f t="shared" si="1674"/>
        <v>4589.8</v>
      </c>
      <c r="S1147" s="18">
        <f t="shared" si="1675"/>
        <v>4589.8</v>
      </c>
      <c r="T1147" s="18">
        <f t="shared" si="1676"/>
        <v>4589.8</v>
      </c>
      <c r="U1147" s="18">
        <f t="shared" si="1696"/>
        <v>0</v>
      </c>
      <c r="V1147" s="18">
        <f t="shared" si="1677"/>
        <v>4589.8</v>
      </c>
      <c r="W1147" s="18">
        <f t="shared" si="1678"/>
        <v>4589.8</v>
      </c>
      <c r="X1147" s="18">
        <f t="shared" si="1679"/>
        <v>4589.8</v>
      </c>
      <c r="Y1147" s="18">
        <f t="shared" si="1696"/>
        <v>0</v>
      </c>
      <c r="Z1147" s="18">
        <f t="shared" si="1696"/>
        <v>0</v>
      </c>
      <c r="AA1147" s="18">
        <f t="shared" si="1696"/>
        <v>0</v>
      </c>
      <c r="AB1147" s="18">
        <f t="shared" si="1634"/>
        <v>4589.8</v>
      </c>
      <c r="AC1147" s="18">
        <f t="shared" si="1635"/>
        <v>4589.8</v>
      </c>
      <c r="AD1147" s="18">
        <f t="shared" si="1636"/>
        <v>4589.8</v>
      </c>
      <c r="AE1147" s="18">
        <f t="shared" si="1696"/>
        <v>0</v>
      </c>
      <c r="AF1147" s="31"/>
      <c r="AG1147" s="22"/>
      <c r="AH1147" s="2"/>
    </row>
    <row r="1148" spans="1:34" x14ac:dyDescent="0.25">
      <c r="A1148" s="36" t="s">
        <v>253</v>
      </c>
      <c r="B1148" s="32">
        <v>240</v>
      </c>
      <c r="C1148" s="36" t="s">
        <v>200</v>
      </c>
      <c r="D1148" s="36" t="s">
        <v>20</v>
      </c>
      <c r="E1148" s="14" t="s">
        <v>553</v>
      </c>
      <c r="F1148" s="18">
        <v>4589.8</v>
      </c>
      <c r="G1148" s="18">
        <v>4589.8</v>
      </c>
      <c r="H1148" s="18">
        <v>4589.8</v>
      </c>
      <c r="I1148" s="18"/>
      <c r="J1148" s="18"/>
      <c r="K1148" s="18"/>
      <c r="L1148" s="18">
        <f t="shared" si="1643"/>
        <v>4589.8</v>
      </c>
      <c r="M1148" s="18">
        <f t="shared" si="1644"/>
        <v>4589.8</v>
      </c>
      <c r="N1148" s="18">
        <f t="shared" si="1645"/>
        <v>4589.8</v>
      </c>
      <c r="O1148" s="18"/>
      <c r="P1148" s="18"/>
      <c r="Q1148" s="18"/>
      <c r="R1148" s="18">
        <f t="shared" si="1674"/>
        <v>4589.8</v>
      </c>
      <c r="S1148" s="18">
        <f t="shared" si="1675"/>
        <v>4589.8</v>
      </c>
      <c r="T1148" s="18">
        <f t="shared" si="1676"/>
        <v>4589.8</v>
      </c>
      <c r="U1148" s="18"/>
      <c r="V1148" s="18">
        <f t="shared" si="1677"/>
        <v>4589.8</v>
      </c>
      <c r="W1148" s="18">
        <f t="shared" si="1678"/>
        <v>4589.8</v>
      </c>
      <c r="X1148" s="18">
        <f t="shared" si="1679"/>
        <v>4589.8</v>
      </c>
      <c r="Y1148" s="18"/>
      <c r="Z1148" s="18"/>
      <c r="AA1148" s="18"/>
      <c r="AB1148" s="18">
        <f t="shared" si="1634"/>
        <v>4589.8</v>
      </c>
      <c r="AC1148" s="18">
        <f t="shared" si="1635"/>
        <v>4589.8</v>
      </c>
      <c r="AD1148" s="18">
        <f t="shared" si="1636"/>
        <v>4589.8</v>
      </c>
      <c r="AE1148" s="18"/>
      <c r="AF1148" s="31"/>
      <c r="AG1148" s="22"/>
      <c r="AH1148" s="2"/>
    </row>
    <row r="1149" spans="1:34" ht="63" x14ac:dyDescent="0.25">
      <c r="A1149" s="36" t="s">
        <v>257</v>
      </c>
      <c r="B1149" s="32"/>
      <c r="C1149" s="36"/>
      <c r="D1149" s="36"/>
      <c r="E1149" s="14" t="s">
        <v>1141</v>
      </c>
      <c r="F1149" s="18">
        <f>F1150</f>
        <v>849</v>
      </c>
      <c r="G1149" s="18">
        <f t="shared" ref="G1149:AE1152" si="1697">G1150</f>
        <v>849</v>
      </c>
      <c r="H1149" s="18">
        <f t="shared" si="1697"/>
        <v>849</v>
      </c>
      <c r="I1149" s="18">
        <f t="shared" si="1697"/>
        <v>0</v>
      </c>
      <c r="J1149" s="18">
        <f t="shared" si="1697"/>
        <v>0</v>
      </c>
      <c r="K1149" s="18">
        <f t="shared" si="1697"/>
        <v>0</v>
      </c>
      <c r="L1149" s="18">
        <f t="shared" si="1643"/>
        <v>849</v>
      </c>
      <c r="M1149" s="18">
        <f t="shared" si="1644"/>
        <v>849</v>
      </c>
      <c r="N1149" s="18">
        <f t="shared" si="1645"/>
        <v>849</v>
      </c>
      <c r="O1149" s="18">
        <f t="shared" si="1697"/>
        <v>0</v>
      </c>
      <c r="P1149" s="18">
        <f t="shared" si="1697"/>
        <v>0</v>
      </c>
      <c r="Q1149" s="18">
        <f t="shared" si="1697"/>
        <v>0</v>
      </c>
      <c r="R1149" s="18">
        <f t="shared" si="1674"/>
        <v>849</v>
      </c>
      <c r="S1149" s="18">
        <f t="shared" si="1675"/>
        <v>849</v>
      </c>
      <c r="T1149" s="18">
        <f t="shared" si="1676"/>
        <v>849</v>
      </c>
      <c r="U1149" s="18">
        <f t="shared" si="1697"/>
        <v>0</v>
      </c>
      <c r="V1149" s="18">
        <f t="shared" si="1677"/>
        <v>849</v>
      </c>
      <c r="W1149" s="18">
        <f t="shared" si="1678"/>
        <v>849</v>
      </c>
      <c r="X1149" s="18">
        <f t="shared" si="1679"/>
        <v>849</v>
      </c>
      <c r="Y1149" s="18">
        <f t="shared" si="1697"/>
        <v>0</v>
      </c>
      <c r="Z1149" s="18">
        <f t="shared" si="1697"/>
        <v>0</v>
      </c>
      <c r="AA1149" s="18">
        <f t="shared" si="1697"/>
        <v>0</v>
      </c>
      <c r="AB1149" s="18">
        <f t="shared" si="1634"/>
        <v>849</v>
      </c>
      <c r="AC1149" s="18">
        <f t="shared" si="1635"/>
        <v>849</v>
      </c>
      <c r="AD1149" s="18">
        <f t="shared" si="1636"/>
        <v>849</v>
      </c>
      <c r="AE1149" s="18">
        <f t="shared" si="1697"/>
        <v>0</v>
      </c>
      <c r="AF1149" s="31"/>
      <c r="AG1149" s="22"/>
      <c r="AH1149" s="2"/>
    </row>
    <row r="1150" spans="1:34" ht="31.5" x14ac:dyDescent="0.25">
      <c r="A1150" s="36" t="s">
        <v>256</v>
      </c>
      <c r="B1150" s="32"/>
      <c r="C1150" s="36"/>
      <c r="D1150" s="36"/>
      <c r="E1150" s="14" t="s">
        <v>715</v>
      </c>
      <c r="F1150" s="18">
        <f t="shared" ref="F1150:H1152" si="1698">F1151</f>
        <v>849</v>
      </c>
      <c r="G1150" s="18">
        <f t="shared" si="1698"/>
        <v>849</v>
      </c>
      <c r="H1150" s="18">
        <f t="shared" si="1698"/>
        <v>849</v>
      </c>
      <c r="I1150" s="18">
        <f t="shared" si="1697"/>
        <v>0</v>
      </c>
      <c r="J1150" s="18">
        <f t="shared" si="1697"/>
        <v>0</v>
      </c>
      <c r="K1150" s="18">
        <f t="shared" si="1697"/>
        <v>0</v>
      </c>
      <c r="L1150" s="18">
        <f t="shared" si="1643"/>
        <v>849</v>
      </c>
      <c r="M1150" s="18">
        <f t="shared" si="1644"/>
        <v>849</v>
      </c>
      <c r="N1150" s="18">
        <f t="shared" si="1645"/>
        <v>849</v>
      </c>
      <c r="O1150" s="18">
        <f t="shared" si="1697"/>
        <v>0</v>
      </c>
      <c r="P1150" s="18">
        <f t="shared" si="1697"/>
        <v>0</v>
      </c>
      <c r="Q1150" s="18">
        <f t="shared" si="1697"/>
        <v>0</v>
      </c>
      <c r="R1150" s="18">
        <f t="shared" si="1674"/>
        <v>849</v>
      </c>
      <c r="S1150" s="18">
        <f t="shared" si="1675"/>
        <v>849</v>
      </c>
      <c r="T1150" s="18">
        <f t="shared" si="1676"/>
        <v>849</v>
      </c>
      <c r="U1150" s="18">
        <f t="shared" ref="U1150:AE1152" si="1699">U1151</f>
        <v>0</v>
      </c>
      <c r="V1150" s="18">
        <f t="shared" si="1677"/>
        <v>849</v>
      </c>
      <c r="W1150" s="18">
        <f t="shared" si="1678"/>
        <v>849</v>
      </c>
      <c r="X1150" s="18">
        <f t="shared" si="1679"/>
        <v>849</v>
      </c>
      <c r="Y1150" s="18">
        <f t="shared" si="1699"/>
        <v>0</v>
      </c>
      <c r="Z1150" s="18">
        <f t="shared" si="1699"/>
        <v>0</v>
      </c>
      <c r="AA1150" s="18">
        <f t="shared" si="1699"/>
        <v>0</v>
      </c>
      <c r="AB1150" s="18">
        <f t="shared" si="1634"/>
        <v>849</v>
      </c>
      <c r="AC1150" s="18">
        <f t="shared" si="1635"/>
        <v>849</v>
      </c>
      <c r="AD1150" s="18">
        <f t="shared" si="1636"/>
        <v>849</v>
      </c>
      <c r="AE1150" s="18">
        <f t="shared" si="1699"/>
        <v>0</v>
      </c>
      <c r="AF1150" s="31"/>
      <c r="AG1150" s="22"/>
      <c r="AH1150" s="2"/>
    </row>
    <row r="1151" spans="1:34" ht="47.25" x14ac:dyDescent="0.25">
      <c r="A1151" s="36" t="s">
        <v>256</v>
      </c>
      <c r="B1151" s="32">
        <v>200</v>
      </c>
      <c r="C1151" s="36"/>
      <c r="D1151" s="36"/>
      <c r="E1151" s="14" t="s">
        <v>578</v>
      </c>
      <c r="F1151" s="18">
        <f t="shared" si="1698"/>
        <v>849</v>
      </c>
      <c r="G1151" s="18">
        <f t="shared" si="1698"/>
        <v>849</v>
      </c>
      <c r="H1151" s="18">
        <f t="shared" si="1698"/>
        <v>849</v>
      </c>
      <c r="I1151" s="18">
        <f t="shared" si="1697"/>
        <v>0</v>
      </c>
      <c r="J1151" s="18">
        <f t="shared" si="1697"/>
        <v>0</v>
      </c>
      <c r="K1151" s="18">
        <f t="shared" si="1697"/>
        <v>0</v>
      </c>
      <c r="L1151" s="18">
        <f t="shared" si="1643"/>
        <v>849</v>
      </c>
      <c r="M1151" s="18">
        <f t="shared" si="1644"/>
        <v>849</v>
      </c>
      <c r="N1151" s="18">
        <f t="shared" si="1645"/>
        <v>849</v>
      </c>
      <c r="O1151" s="18">
        <f t="shared" si="1697"/>
        <v>0</v>
      </c>
      <c r="P1151" s="18">
        <f t="shared" si="1697"/>
        <v>0</v>
      </c>
      <c r="Q1151" s="18">
        <f t="shared" si="1697"/>
        <v>0</v>
      </c>
      <c r="R1151" s="18">
        <f t="shared" si="1674"/>
        <v>849</v>
      </c>
      <c r="S1151" s="18">
        <f t="shared" si="1675"/>
        <v>849</v>
      </c>
      <c r="T1151" s="18">
        <f t="shared" si="1676"/>
        <v>849</v>
      </c>
      <c r="U1151" s="18">
        <f t="shared" si="1699"/>
        <v>0</v>
      </c>
      <c r="V1151" s="18">
        <f t="shared" si="1677"/>
        <v>849</v>
      </c>
      <c r="W1151" s="18">
        <f t="shared" si="1678"/>
        <v>849</v>
      </c>
      <c r="X1151" s="18">
        <f t="shared" si="1679"/>
        <v>849</v>
      </c>
      <c r="Y1151" s="18">
        <f t="shared" si="1699"/>
        <v>0</v>
      </c>
      <c r="Z1151" s="18">
        <f t="shared" si="1699"/>
        <v>0</v>
      </c>
      <c r="AA1151" s="18">
        <f t="shared" si="1699"/>
        <v>0</v>
      </c>
      <c r="AB1151" s="18">
        <f t="shared" si="1634"/>
        <v>849</v>
      </c>
      <c r="AC1151" s="18">
        <f t="shared" si="1635"/>
        <v>849</v>
      </c>
      <c r="AD1151" s="18">
        <f t="shared" si="1636"/>
        <v>849</v>
      </c>
      <c r="AE1151" s="18">
        <f t="shared" si="1699"/>
        <v>0</v>
      </c>
      <c r="AF1151" s="31"/>
      <c r="AG1151" s="22"/>
      <c r="AH1151" s="2"/>
    </row>
    <row r="1152" spans="1:34" ht="47.25" x14ac:dyDescent="0.25">
      <c r="A1152" s="36" t="s">
        <v>256</v>
      </c>
      <c r="B1152" s="32">
        <v>240</v>
      </c>
      <c r="C1152" s="36"/>
      <c r="D1152" s="36"/>
      <c r="E1152" s="14" t="s">
        <v>586</v>
      </c>
      <c r="F1152" s="18">
        <f t="shared" si="1698"/>
        <v>849</v>
      </c>
      <c r="G1152" s="18">
        <f t="shared" si="1698"/>
        <v>849</v>
      </c>
      <c r="H1152" s="18">
        <f t="shared" si="1698"/>
        <v>849</v>
      </c>
      <c r="I1152" s="18">
        <f t="shared" si="1697"/>
        <v>0</v>
      </c>
      <c r="J1152" s="18">
        <f t="shared" si="1697"/>
        <v>0</v>
      </c>
      <c r="K1152" s="18">
        <f t="shared" si="1697"/>
        <v>0</v>
      </c>
      <c r="L1152" s="18">
        <f t="shared" si="1643"/>
        <v>849</v>
      </c>
      <c r="M1152" s="18">
        <f t="shared" si="1644"/>
        <v>849</v>
      </c>
      <c r="N1152" s="18">
        <f t="shared" si="1645"/>
        <v>849</v>
      </c>
      <c r="O1152" s="18">
        <f t="shared" si="1697"/>
        <v>0</v>
      </c>
      <c r="P1152" s="18">
        <f t="shared" si="1697"/>
        <v>0</v>
      </c>
      <c r="Q1152" s="18">
        <f t="shared" si="1697"/>
        <v>0</v>
      </c>
      <c r="R1152" s="18">
        <f t="shared" si="1674"/>
        <v>849</v>
      </c>
      <c r="S1152" s="18">
        <f t="shared" si="1675"/>
        <v>849</v>
      </c>
      <c r="T1152" s="18">
        <f t="shared" si="1676"/>
        <v>849</v>
      </c>
      <c r="U1152" s="18">
        <f t="shared" si="1699"/>
        <v>0</v>
      </c>
      <c r="V1152" s="18">
        <f t="shared" si="1677"/>
        <v>849</v>
      </c>
      <c r="W1152" s="18">
        <f t="shared" si="1678"/>
        <v>849</v>
      </c>
      <c r="X1152" s="18">
        <f t="shared" si="1679"/>
        <v>849</v>
      </c>
      <c r="Y1152" s="18">
        <f t="shared" si="1699"/>
        <v>0</v>
      </c>
      <c r="Z1152" s="18">
        <f t="shared" si="1699"/>
        <v>0</v>
      </c>
      <c r="AA1152" s="18">
        <f t="shared" si="1699"/>
        <v>0</v>
      </c>
      <c r="AB1152" s="18">
        <f t="shared" si="1634"/>
        <v>849</v>
      </c>
      <c r="AC1152" s="18">
        <f t="shared" si="1635"/>
        <v>849</v>
      </c>
      <c r="AD1152" s="18">
        <f t="shared" si="1636"/>
        <v>849</v>
      </c>
      <c r="AE1152" s="18">
        <f t="shared" si="1699"/>
        <v>0</v>
      </c>
      <c r="AF1152" s="31"/>
      <c r="AG1152" s="22"/>
      <c r="AH1152" s="2"/>
    </row>
    <row r="1153" spans="1:34" x14ac:dyDescent="0.25">
      <c r="A1153" s="36" t="s">
        <v>256</v>
      </c>
      <c r="B1153" s="32">
        <v>240</v>
      </c>
      <c r="C1153" s="36" t="s">
        <v>5</v>
      </c>
      <c r="D1153" s="36" t="s">
        <v>6</v>
      </c>
      <c r="E1153" s="14" t="s">
        <v>543</v>
      </c>
      <c r="F1153" s="18">
        <v>849</v>
      </c>
      <c r="G1153" s="18">
        <v>849</v>
      </c>
      <c r="H1153" s="18">
        <v>849</v>
      </c>
      <c r="I1153" s="18"/>
      <c r="J1153" s="18"/>
      <c r="K1153" s="18"/>
      <c r="L1153" s="18">
        <f t="shared" si="1643"/>
        <v>849</v>
      </c>
      <c r="M1153" s="18">
        <f t="shared" si="1644"/>
        <v>849</v>
      </c>
      <c r="N1153" s="18">
        <f t="shared" si="1645"/>
        <v>849</v>
      </c>
      <c r="O1153" s="18"/>
      <c r="P1153" s="18"/>
      <c r="Q1153" s="18"/>
      <c r="R1153" s="18">
        <f t="shared" si="1674"/>
        <v>849</v>
      </c>
      <c r="S1153" s="18">
        <f t="shared" si="1675"/>
        <v>849</v>
      </c>
      <c r="T1153" s="18">
        <f t="shared" si="1676"/>
        <v>849</v>
      </c>
      <c r="U1153" s="18"/>
      <c r="V1153" s="18">
        <f t="shared" si="1677"/>
        <v>849</v>
      </c>
      <c r="W1153" s="18">
        <f t="shared" si="1678"/>
        <v>849</v>
      </c>
      <c r="X1153" s="18">
        <f t="shared" si="1679"/>
        <v>849</v>
      </c>
      <c r="Y1153" s="18"/>
      <c r="Z1153" s="18"/>
      <c r="AA1153" s="18"/>
      <c r="AB1153" s="18">
        <f t="shared" si="1634"/>
        <v>849</v>
      </c>
      <c r="AC1153" s="18">
        <f t="shared" si="1635"/>
        <v>849</v>
      </c>
      <c r="AD1153" s="18">
        <f t="shared" si="1636"/>
        <v>849</v>
      </c>
      <c r="AE1153" s="18"/>
      <c r="AF1153" s="31"/>
      <c r="AG1153" s="22"/>
      <c r="AH1153" s="2"/>
    </row>
    <row r="1154" spans="1:34" ht="63" x14ac:dyDescent="0.25">
      <c r="A1154" s="36" t="s">
        <v>260</v>
      </c>
      <c r="B1154" s="32"/>
      <c r="C1154" s="36"/>
      <c r="D1154" s="36"/>
      <c r="E1154" s="14" t="s">
        <v>1142</v>
      </c>
      <c r="F1154" s="18">
        <f t="shared" ref="F1154:K1154" si="1700">F1155+F1159</f>
        <v>20381.100000000002</v>
      </c>
      <c r="G1154" s="18">
        <f t="shared" si="1700"/>
        <v>15754.5</v>
      </c>
      <c r="H1154" s="18">
        <f t="shared" si="1700"/>
        <v>15754.5</v>
      </c>
      <c r="I1154" s="18">
        <f t="shared" si="1700"/>
        <v>0</v>
      </c>
      <c r="J1154" s="18">
        <f t="shared" si="1700"/>
        <v>0</v>
      </c>
      <c r="K1154" s="18">
        <f t="shared" si="1700"/>
        <v>0</v>
      </c>
      <c r="L1154" s="18">
        <f t="shared" si="1643"/>
        <v>20381.100000000002</v>
      </c>
      <c r="M1154" s="18">
        <f t="shared" si="1644"/>
        <v>15754.5</v>
      </c>
      <c r="N1154" s="18">
        <f t="shared" si="1645"/>
        <v>15754.5</v>
      </c>
      <c r="O1154" s="18">
        <f t="shared" ref="O1154:Q1154" si="1701">O1155+O1159</f>
        <v>0</v>
      </c>
      <c r="P1154" s="18">
        <f t="shared" si="1701"/>
        <v>0</v>
      </c>
      <c r="Q1154" s="18">
        <f t="shared" si="1701"/>
        <v>0</v>
      </c>
      <c r="R1154" s="18">
        <f t="shared" si="1674"/>
        <v>20381.100000000002</v>
      </c>
      <c r="S1154" s="18">
        <f t="shared" si="1675"/>
        <v>15754.5</v>
      </c>
      <c r="T1154" s="18">
        <f t="shared" si="1676"/>
        <v>15754.5</v>
      </c>
      <c r="U1154" s="18">
        <f t="shared" ref="U1154:AE1154" si="1702">U1155+U1159</f>
        <v>0</v>
      </c>
      <c r="V1154" s="18">
        <f t="shared" si="1677"/>
        <v>20381.100000000002</v>
      </c>
      <c r="W1154" s="18">
        <f t="shared" si="1678"/>
        <v>15754.5</v>
      </c>
      <c r="X1154" s="18">
        <f t="shared" si="1679"/>
        <v>15754.5</v>
      </c>
      <c r="Y1154" s="18">
        <f t="shared" ref="Y1154:AA1154" si="1703">Y1155+Y1159</f>
        <v>0</v>
      </c>
      <c r="Z1154" s="18">
        <f t="shared" si="1703"/>
        <v>0</v>
      </c>
      <c r="AA1154" s="18">
        <f t="shared" si="1703"/>
        <v>0</v>
      </c>
      <c r="AB1154" s="18">
        <f t="shared" si="1634"/>
        <v>20381.100000000002</v>
      </c>
      <c r="AC1154" s="18">
        <f t="shared" si="1635"/>
        <v>15754.5</v>
      </c>
      <c r="AD1154" s="18">
        <f t="shared" si="1636"/>
        <v>15754.5</v>
      </c>
      <c r="AE1154" s="18">
        <f t="shared" si="1702"/>
        <v>0</v>
      </c>
      <c r="AF1154" s="31"/>
      <c r="AG1154" s="22"/>
      <c r="AH1154" s="2"/>
    </row>
    <row r="1155" spans="1:34" ht="31.5" x14ac:dyDescent="0.25">
      <c r="A1155" s="36" t="s">
        <v>258</v>
      </c>
      <c r="B1155" s="32"/>
      <c r="C1155" s="36"/>
      <c r="D1155" s="36"/>
      <c r="E1155" s="14" t="s">
        <v>716</v>
      </c>
      <c r="F1155" s="18">
        <f t="shared" ref="F1155:K1157" si="1704">F1156</f>
        <v>500</v>
      </c>
      <c r="G1155" s="18">
        <f t="shared" si="1704"/>
        <v>500</v>
      </c>
      <c r="H1155" s="18">
        <f t="shared" si="1704"/>
        <v>500</v>
      </c>
      <c r="I1155" s="18">
        <f t="shared" si="1704"/>
        <v>0</v>
      </c>
      <c r="J1155" s="18">
        <f t="shared" si="1704"/>
        <v>0</v>
      </c>
      <c r="K1155" s="18">
        <f t="shared" si="1704"/>
        <v>0</v>
      </c>
      <c r="L1155" s="18">
        <f t="shared" si="1643"/>
        <v>500</v>
      </c>
      <c r="M1155" s="18">
        <f t="shared" si="1644"/>
        <v>500</v>
      </c>
      <c r="N1155" s="18">
        <f t="shared" si="1645"/>
        <v>500</v>
      </c>
      <c r="O1155" s="18">
        <f t="shared" ref="O1155:Q1157" si="1705">O1156</f>
        <v>0</v>
      </c>
      <c r="P1155" s="18">
        <f t="shared" si="1705"/>
        <v>0</v>
      </c>
      <c r="Q1155" s="18">
        <f t="shared" si="1705"/>
        <v>0</v>
      </c>
      <c r="R1155" s="18">
        <f t="shared" si="1674"/>
        <v>500</v>
      </c>
      <c r="S1155" s="18">
        <f t="shared" si="1675"/>
        <v>500</v>
      </c>
      <c r="T1155" s="18">
        <f t="shared" si="1676"/>
        <v>500</v>
      </c>
      <c r="U1155" s="18">
        <f t="shared" ref="U1155:AE1157" si="1706">U1156</f>
        <v>0</v>
      </c>
      <c r="V1155" s="18">
        <f t="shared" si="1677"/>
        <v>500</v>
      </c>
      <c r="W1155" s="18">
        <f t="shared" si="1678"/>
        <v>500</v>
      </c>
      <c r="X1155" s="18">
        <f t="shared" si="1679"/>
        <v>500</v>
      </c>
      <c r="Y1155" s="18">
        <f t="shared" si="1706"/>
        <v>0</v>
      </c>
      <c r="Z1155" s="18">
        <f t="shared" si="1706"/>
        <v>0</v>
      </c>
      <c r="AA1155" s="18">
        <f t="shared" si="1706"/>
        <v>0</v>
      </c>
      <c r="AB1155" s="18">
        <f t="shared" si="1634"/>
        <v>500</v>
      </c>
      <c r="AC1155" s="18">
        <f t="shared" si="1635"/>
        <v>500</v>
      </c>
      <c r="AD1155" s="18">
        <f t="shared" si="1636"/>
        <v>500</v>
      </c>
      <c r="AE1155" s="18">
        <f t="shared" si="1706"/>
        <v>0</v>
      </c>
      <c r="AF1155" s="31"/>
      <c r="AG1155" s="22"/>
      <c r="AH1155" s="2"/>
    </row>
    <row r="1156" spans="1:34" ht="47.25" x14ac:dyDescent="0.25">
      <c r="A1156" s="36" t="s">
        <v>258</v>
      </c>
      <c r="B1156" s="32">
        <v>200</v>
      </c>
      <c r="C1156" s="36"/>
      <c r="D1156" s="36"/>
      <c r="E1156" s="14" t="s">
        <v>578</v>
      </c>
      <c r="F1156" s="18">
        <f t="shared" si="1704"/>
        <v>500</v>
      </c>
      <c r="G1156" s="18">
        <f t="shared" si="1704"/>
        <v>500</v>
      </c>
      <c r="H1156" s="18">
        <f t="shared" si="1704"/>
        <v>500</v>
      </c>
      <c r="I1156" s="18">
        <f t="shared" si="1704"/>
        <v>0</v>
      </c>
      <c r="J1156" s="18">
        <f t="shared" si="1704"/>
        <v>0</v>
      </c>
      <c r="K1156" s="18">
        <f t="shared" si="1704"/>
        <v>0</v>
      </c>
      <c r="L1156" s="18">
        <f t="shared" si="1643"/>
        <v>500</v>
      </c>
      <c r="M1156" s="18">
        <f t="shared" si="1644"/>
        <v>500</v>
      </c>
      <c r="N1156" s="18">
        <f t="shared" si="1645"/>
        <v>500</v>
      </c>
      <c r="O1156" s="18">
        <f t="shared" si="1705"/>
        <v>0</v>
      </c>
      <c r="P1156" s="18">
        <f t="shared" si="1705"/>
        <v>0</v>
      </c>
      <c r="Q1156" s="18">
        <f t="shared" si="1705"/>
        <v>0</v>
      </c>
      <c r="R1156" s="18">
        <f t="shared" si="1674"/>
        <v>500</v>
      </c>
      <c r="S1156" s="18">
        <f t="shared" si="1675"/>
        <v>500</v>
      </c>
      <c r="T1156" s="18">
        <f t="shared" si="1676"/>
        <v>500</v>
      </c>
      <c r="U1156" s="18">
        <f t="shared" si="1706"/>
        <v>0</v>
      </c>
      <c r="V1156" s="18">
        <f t="shared" si="1677"/>
        <v>500</v>
      </c>
      <c r="W1156" s="18">
        <f t="shared" si="1678"/>
        <v>500</v>
      </c>
      <c r="X1156" s="18">
        <f t="shared" si="1679"/>
        <v>500</v>
      </c>
      <c r="Y1156" s="18">
        <f t="shared" si="1706"/>
        <v>0</v>
      </c>
      <c r="Z1156" s="18">
        <f t="shared" si="1706"/>
        <v>0</v>
      </c>
      <c r="AA1156" s="18">
        <f t="shared" si="1706"/>
        <v>0</v>
      </c>
      <c r="AB1156" s="18">
        <f t="shared" si="1634"/>
        <v>500</v>
      </c>
      <c r="AC1156" s="18">
        <f t="shared" si="1635"/>
        <v>500</v>
      </c>
      <c r="AD1156" s="18">
        <f t="shared" si="1636"/>
        <v>500</v>
      </c>
      <c r="AE1156" s="18">
        <f t="shared" si="1706"/>
        <v>0</v>
      </c>
      <c r="AF1156" s="31"/>
      <c r="AG1156" s="22"/>
      <c r="AH1156" s="2"/>
    </row>
    <row r="1157" spans="1:34" ht="47.25" x14ac:dyDescent="0.25">
      <c r="A1157" s="36" t="s">
        <v>258</v>
      </c>
      <c r="B1157" s="32">
        <v>240</v>
      </c>
      <c r="C1157" s="36"/>
      <c r="D1157" s="36"/>
      <c r="E1157" s="14" t="s">
        <v>586</v>
      </c>
      <c r="F1157" s="18">
        <f t="shared" si="1704"/>
        <v>500</v>
      </c>
      <c r="G1157" s="18">
        <f t="shared" si="1704"/>
        <v>500</v>
      </c>
      <c r="H1157" s="18">
        <f t="shared" si="1704"/>
        <v>500</v>
      </c>
      <c r="I1157" s="18">
        <f t="shared" si="1704"/>
        <v>0</v>
      </c>
      <c r="J1157" s="18">
        <f t="shared" si="1704"/>
        <v>0</v>
      </c>
      <c r="K1157" s="18">
        <f t="shared" si="1704"/>
        <v>0</v>
      </c>
      <c r="L1157" s="18">
        <f t="shared" si="1643"/>
        <v>500</v>
      </c>
      <c r="M1157" s="18">
        <f t="shared" si="1644"/>
        <v>500</v>
      </c>
      <c r="N1157" s="18">
        <f t="shared" si="1645"/>
        <v>500</v>
      </c>
      <c r="O1157" s="18">
        <f t="shared" si="1705"/>
        <v>0</v>
      </c>
      <c r="P1157" s="18">
        <f t="shared" si="1705"/>
        <v>0</v>
      </c>
      <c r="Q1157" s="18">
        <f t="shared" si="1705"/>
        <v>0</v>
      </c>
      <c r="R1157" s="18">
        <f t="shared" si="1674"/>
        <v>500</v>
      </c>
      <c r="S1157" s="18">
        <f t="shared" si="1675"/>
        <v>500</v>
      </c>
      <c r="T1157" s="18">
        <f t="shared" si="1676"/>
        <v>500</v>
      </c>
      <c r="U1157" s="18">
        <f t="shared" si="1706"/>
        <v>0</v>
      </c>
      <c r="V1157" s="18">
        <f t="shared" si="1677"/>
        <v>500</v>
      </c>
      <c r="W1157" s="18">
        <f t="shared" si="1678"/>
        <v>500</v>
      </c>
      <c r="X1157" s="18">
        <f t="shared" si="1679"/>
        <v>500</v>
      </c>
      <c r="Y1157" s="18">
        <f t="shared" si="1706"/>
        <v>0</v>
      </c>
      <c r="Z1157" s="18">
        <f t="shared" si="1706"/>
        <v>0</v>
      </c>
      <c r="AA1157" s="18">
        <f t="shared" si="1706"/>
        <v>0</v>
      </c>
      <c r="AB1157" s="18">
        <f t="shared" si="1634"/>
        <v>500</v>
      </c>
      <c r="AC1157" s="18">
        <f t="shared" si="1635"/>
        <v>500</v>
      </c>
      <c r="AD1157" s="18">
        <f t="shared" si="1636"/>
        <v>500</v>
      </c>
      <c r="AE1157" s="18">
        <f t="shared" si="1706"/>
        <v>0</v>
      </c>
      <c r="AF1157" s="31"/>
      <c r="AG1157" s="22"/>
      <c r="AH1157" s="2"/>
    </row>
    <row r="1158" spans="1:34" ht="31.5" x14ac:dyDescent="0.25">
      <c r="A1158" s="36" t="s">
        <v>258</v>
      </c>
      <c r="B1158" s="32">
        <v>240</v>
      </c>
      <c r="C1158" s="36" t="s">
        <v>151</v>
      </c>
      <c r="D1158" s="36" t="s">
        <v>246</v>
      </c>
      <c r="E1158" s="14" t="s">
        <v>550</v>
      </c>
      <c r="F1158" s="18">
        <v>500</v>
      </c>
      <c r="G1158" s="18">
        <v>500</v>
      </c>
      <c r="H1158" s="18">
        <v>500</v>
      </c>
      <c r="I1158" s="18"/>
      <c r="J1158" s="18"/>
      <c r="K1158" s="18"/>
      <c r="L1158" s="18">
        <f t="shared" si="1643"/>
        <v>500</v>
      </c>
      <c r="M1158" s="18">
        <f t="shared" si="1644"/>
        <v>500</v>
      </c>
      <c r="N1158" s="18">
        <f t="shared" si="1645"/>
        <v>500</v>
      </c>
      <c r="O1158" s="18"/>
      <c r="P1158" s="18"/>
      <c r="Q1158" s="18"/>
      <c r="R1158" s="18">
        <f t="shared" si="1674"/>
        <v>500</v>
      </c>
      <c r="S1158" s="18">
        <f t="shared" si="1675"/>
        <v>500</v>
      </c>
      <c r="T1158" s="18">
        <f t="shared" si="1676"/>
        <v>500</v>
      </c>
      <c r="U1158" s="18"/>
      <c r="V1158" s="18">
        <f t="shared" si="1677"/>
        <v>500</v>
      </c>
      <c r="W1158" s="18">
        <f t="shared" si="1678"/>
        <v>500</v>
      </c>
      <c r="X1158" s="18">
        <f t="shared" si="1679"/>
        <v>500</v>
      </c>
      <c r="Y1158" s="18"/>
      <c r="Z1158" s="18"/>
      <c r="AA1158" s="18"/>
      <c r="AB1158" s="18">
        <f t="shared" si="1634"/>
        <v>500</v>
      </c>
      <c r="AC1158" s="18">
        <f t="shared" si="1635"/>
        <v>500</v>
      </c>
      <c r="AD1158" s="18">
        <f t="shared" si="1636"/>
        <v>500</v>
      </c>
      <c r="AE1158" s="18"/>
      <c r="AF1158" s="31"/>
      <c r="AG1158" s="22"/>
      <c r="AH1158" s="2"/>
    </row>
    <row r="1159" spans="1:34" ht="47.25" x14ac:dyDescent="0.25">
      <c r="A1159" s="36" t="s">
        <v>259</v>
      </c>
      <c r="B1159" s="32"/>
      <c r="C1159" s="36"/>
      <c r="D1159" s="36"/>
      <c r="E1159" s="14" t="s">
        <v>1358</v>
      </c>
      <c r="F1159" s="18">
        <f>F1163+F1160</f>
        <v>19881.100000000002</v>
      </c>
      <c r="G1159" s="18">
        <f t="shared" ref="G1159:AE1159" si="1707">G1163+G1160</f>
        <v>15254.5</v>
      </c>
      <c r="H1159" s="18">
        <f t="shared" si="1707"/>
        <v>15254.5</v>
      </c>
      <c r="I1159" s="18">
        <f t="shared" ref="I1159:K1159" si="1708">I1163+I1160</f>
        <v>0</v>
      </c>
      <c r="J1159" s="18">
        <f t="shared" si="1708"/>
        <v>0</v>
      </c>
      <c r="K1159" s="18">
        <f t="shared" si="1708"/>
        <v>0</v>
      </c>
      <c r="L1159" s="18">
        <f t="shared" si="1643"/>
        <v>19881.100000000002</v>
      </c>
      <c r="M1159" s="18">
        <f t="shared" si="1644"/>
        <v>15254.5</v>
      </c>
      <c r="N1159" s="18">
        <f t="shared" si="1645"/>
        <v>15254.5</v>
      </c>
      <c r="O1159" s="18">
        <f t="shared" ref="O1159:Q1159" si="1709">O1163+O1160</f>
        <v>0</v>
      </c>
      <c r="P1159" s="18">
        <f t="shared" si="1709"/>
        <v>0</v>
      </c>
      <c r="Q1159" s="18">
        <f t="shared" si="1709"/>
        <v>0</v>
      </c>
      <c r="R1159" s="18">
        <f t="shared" si="1674"/>
        <v>19881.100000000002</v>
      </c>
      <c r="S1159" s="18">
        <f t="shared" si="1675"/>
        <v>15254.5</v>
      </c>
      <c r="T1159" s="18">
        <f t="shared" si="1676"/>
        <v>15254.5</v>
      </c>
      <c r="U1159" s="18">
        <f t="shared" ref="U1159" si="1710">U1163+U1160</f>
        <v>0</v>
      </c>
      <c r="V1159" s="18">
        <f t="shared" si="1677"/>
        <v>19881.100000000002</v>
      </c>
      <c r="W1159" s="18">
        <f t="shared" si="1678"/>
        <v>15254.5</v>
      </c>
      <c r="X1159" s="18">
        <f t="shared" si="1679"/>
        <v>15254.5</v>
      </c>
      <c r="Y1159" s="18">
        <f t="shared" ref="Y1159:AA1159" si="1711">Y1163+Y1160</f>
        <v>0</v>
      </c>
      <c r="Z1159" s="18">
        <f t="shared" si="1711"/>
        <v>0</v>
      </c>
      <c r="AA1159" s="18">
        <f t="shared" si="1711"/>
        <v>0</v>
      </c>
      <c r="AB1159" s="18">
        <f t="shared" si="1634"/>
        <v>19881.100000000002</v>
      </c>
      <c r="AC1159" s="18">
        <f t="shared" si="1635"/>
        <v>15254.5</v>
      </c>
      <c r="AD1159" s="18">
        <f t="shared" si="1636"/>
        <v>15254.5</v>
      </c>
      <c r="AE1159" s="18">
        <f t="shared" si="1707"/>
        <v>0</v>
      </c>
      <c r="AF1159" s="31"/>
      <c r="AG1159" s="22"/>
      <c r="AH1159" s="2"/>
    </row>
    <row r="1160" spans="1:34" ht="94.5" x14ac:dyDescent="0.25">
      <c r="A1160" s="36" t="s">
        <v>259</v>
      </c>
      <c r="B1160" s="32">
        <v>100</v>
      </c>
      <c r="C1160" s="36"/>
      <c r="D1160" s="36"/>
      <c r="E1160" s="14" t="s">
        <v>577</v>
      </c>
      <c r="F1160" s="18">
        <f>F1161</f>
        <v>1865.4</v>
      </c>
      <c r="G1160" s="18">
        <f t="shared" ref="G1160:AE1161" si="1712">G1161</f>
        <v>1718.9</v>
      </c>
      <c r="H1160" s="18">
        <f t="shared" si="1712"/>
        <v>1718.9</v>
      </c>
      <c r="I1160" s="18">
        <f t="shared" si="1712"/>
        <v>0</v>
      </c>
      <c r="J1160" s="18">
        <f t="shared" si="1712"/>
        <v>0</v>
      </c>
      <c r="K1160" s="18">
        <f t="shared" si="1712"/>
        <v>0</v>
      </c>
      <c r="L1160" s="18">
        <f t="shared" si="1643"/>
        <v>1865.4</v>
      </c>
      <c r="M1160" s="18">
        <f t="shared" si="1644"/>
        <v>1718.9</v>
      </c>
      <c r="N1160" s="18">
        <f t="shared" si="1645"/>
        <v>1718.9</v>
      </c>
      <c r="O1160" s="18">
        <f t="shared" si="1712"/>
        <v>0</v>
      </c>
      <c r="P1160" s="18">
        <f t="shared" si="1712"/>
        <v>0</v>
      </c>
      <c r="Q1160" s="18">
        <f t="shared" si="1712"/>
        <v>0</v>
      </c>
      <c r="R1160" s="18">
        <f t="shared" si="1674"/>
        <v>1865.4</v>
      </c>
      <c r="S1160" s="18">
        <f t="shared" si="1675"/>
        <v>1718.9</v>
      </c>
      <c r="T1160" s="18">
        <f t="shared" si="1676"/>
        <v>1718.9</v>
      </c>
      <c r="U1160" s="18">
        <f t="shared" si="1712"/>
        <v>0</v>
      </c>
      <c r="V1160" s="18">
        <f t="shared" si="1677"/>
        <v>1865.4</v>
      </c>
      <c r="W1160" s="18">
        <f t="shared" si="1678"/>
        <v>1718.9</v>
      </c>
      <c r="X1160" s="18">
        <f t="shared" si="1679"/>
        <v>1718.9</v>
      </c>
      <c r="Y1160" s="18">
        <f t="shared" si="1712"/>
        <v>0</v>
      </c>
      <c r="Z1160" s="18">
        <f t="shared" si="1712"/>
        <v>0</v>
      </c>
      <c r="AA1160" s="18">
        <f t="shared" si="1712"/>
        <v>0</v>
      </c>
      <c r="AB1160" s="18">
        <f t="shared" si="1634"/>
        <v>1865.4</v>
      </c>
      <c r="AC1160" s="18">
        <f t="shared" si="1635"/>
        <v>1718.9</v>
      </c>
      <c r="AD1160" s="18">
        <f t="shared" si="1636"/>
        <v>1718.9</v>
      </c>
      <c r="AE1160" s="18">
        <f t="shared" si="1712"/>
        <v>0</v>
      </c>
      <c r="AF1160" s="31"/>
      <c r="AG1160" s="22"/>
      <c r="AH1160" s="2"/>
    </row>
    <row r="1161" spans="1:34" ht="31.5" x14ac:dyDescent="0.25">
      <c r="A1161" s="36" t="s">
        <v>259</v>
      </c>
      <c r="B1161" s="32">
        <v>110</v>
      </c>
      <c r="C1161" s="36"/>
      <c r="D1161" s="36"/>
      <c r="E1161" s="14" t="s">
        <v>584</v>
      </c>
      <c r="F1161" s="18">
        <f>F1162</f>
        <v>1865.4</v>
      </c>
      <c r="G1161" s="18">
        <f t="shared" si="1712"/>
        <v>1718.9</v>
      </c>
      <c r="H1161" s="18">
        <f t="shared" si="1712"/>
        <v>1718.9</v>
      </c>
      <c r="I1161" s="18">
        <f t="shared" si="1712"/>
        <v>0</v>
      </c>
      <c r="J1161" s="18">
        <f t="shared" si="1712"/>
        <v>0</v>
      </c>
      <c r="K1161" s="18">
        <f t="shared" si="1712"/>
        <v>0</v>
      </c>
      <c r="L1161" s="18">
        <f t="shared" si="1643"/>
        <v>1865.4</v>
      </c>
      <c r="M1161" s="18">
        <f t="shared" si="1644"/>
        <v>1718.9</v>
      </c>
      <c r="N1161" s="18">
        <f t="shared" si="1645"/>
        <v>1718.9</v>
      </c>
      <c r="O1161" s="18">
        <f t="shared" si="1712"/>
        <v>0</v>
      </c>
      <c r="P1161" s="18">
        <f t="shared" si="1712"/>
        <v>0</v>
      </c>
      <c r="Q1161" s="18">
        <f t="shared" si="1712"/>
        <v>0</v>
      </c>
      <c r="R1161" s="18">
        <f t="shared" si="1674"/>
        <v>1865.4</v>
      </c>
      <c r="S1161" s="18">
        <f t="shared" si="1675"/>
        <v>1718.9</v>
      </c>
      <c r="T1161" s="18">
        <f t="shared" si="1676"/>
        <v>1718.9</v>
      </c>
      <c r="U1161" s="18">
        <f t="shared" si="1712"/>
        <v>0</v>
      </c>
      <c r="V1161" s="18">
        <f t="shared" si="1677"/>
        <v>1865.4</v>
      </c>
      <c r="W1161" s="18">
        <f t="shared" si="1678"/>
        <v>1718.9</v>
      </c>
      <c r="X1161" s="18">
        <f t="shared" si="1679"/>
        <v>1718.9</v>
      </c>
      <c r="Y1161" s="18">
        <f t="shared" si="1712"/>
        <v>0</v>
      </c>
      <c r="Z1161" s="18">
        <f t="shared" si="1712"/>
        <v>0</v>
      </c>
      <c r="AA1161" s="18">
        <f t="shared" si="1712"/>
        <v>0</v>
      </c>
      <c r="AB1161" s="18">
        <f t="shared" si="1634"/>
        <v>1865.4</v>
      </c>
      <c r="AC1161" s="18">
        <f t="shared" si="1635"/>
        <v>1718.9</v>
      </c>
      <c r="AD1161" s="18">
        <f t="shared" si="1636"/>
        <v>1718.9</v>
      </c>
      <c r="AE1161" s="18">
        <f t="shared" si="1712"/>
        <v>0</v>
      </c>
      <c r="AF1161" s="31"/>
      <c r="AG1161" s="22"/>
      <c r="AH1161" s="2"/>
    </row>
    <row r="1162" spans="1:34" ht="31.5" x14ac:dyDescent="0.25">
      <c r="A1162" s="36" t="s">
        <v>259</v>
      </c>
      <c r="B1162" s="32">
        <v>110</v>
      </c>
      <c r="C1162" s="36" t="s">
        <v>151</v>
      </c>
      <c r="D1162" s="36" t="s">
        <v>246</v>
      </c>
      <c r="E1162" s="14" t="s">
        <v>550</v>
      </c>
      <c r="F1162" s="18">
        <v>1865.4</v>
      </c>
      <c r="G1162" s="18">
        <v>1718.9</v>
      </c>
      <c r="H1162" s="18">
        <v>1718.9</v>
      </c>
      <c r="I1162" s="18"/>
      <c r="J1162" s="18"/>
      <c r="K1162" s="18"/>
      <c r="L1162" s="18">
        <f t="shared" si="1643"/>
        <v>1865.4</v>
      </c>
      <c r="M1162" s="18">
        <f t="shared" si="1644"/>
        <v>1718.9</v>
      </c>
      <c r="N1162" s="18">
        <f t="shared" si="1645"/>
        <v>1718.9</v>
      </c>
      <c r="O1162" s="18"/>
      <c r="P1162" s="18"/>
      <c r="Q1162" s="18"/>
      <c r="R1162" s="18">
        <f t="shared" si="1674"/>
        <v>1865.4</v>
      </c>
      <c r="S1162" s="18">
        <f t="shared" si="1675"/>
        <v>1718.9</v>
      </c>
      <c r="T1162" s="18">
        <f t="shared" si="1676"/>
        <v>1718.9</v>
      </c>
      <c r="U1162" s="18"/>
      <c r="V1162" s="18">
        <f t="shared" si="1677"/>
        <v>1865.4</v>
      </c>
      <c r="W1162" s="18">
        <f t="shared" si="1678"/>
        <v>1718.9</v>
      </c>
      <c r="X1162" s="18">
        <f t="shared" si="1679"/>
        <v>1718.9</v>
      </c>
      <c r="Y1162" s="18"/>
      <c r="Z1162" s="18"/>
      <c r="AA1162" s="18"/>
      <c r="AB1162" s="18">
        <f t="shared" si="1634"/>
        <v>1865.4</v>
      </c>
      <c r="AC1162" s="18">
        <f t="shared" si="1635"/>
        <v>1718.9</v>
      </c>
      <c r="AD1162" s="18">
        <f t="shared" si="1636"/>
        <v>1718.9</v>
      </c>
      <c r="AE1162" s="18"/>
      <c r="AF1162" s="31"/>
      <c r="AG1162" s="22"/>
      <c r="AH1162" s="2"/>
    </row>
    <row r="1163" spans="1:34" ht="47.25" x14ac:dyDescent="0.25">
      <c r="A1163" s="36" t="s">
        <v>259</v>
      </c>
      <c r="B1163" s="32">
        <v>200</v>
      </c>
      <c r="C1163" s="36"/>
      <c r="D1163" s="36"/>
      <c r="E1163" s="14" t="s">
        <v>578</v>
      </c>
      <c r="F1163" s="18">
        <f t="shared" ref="F1163:K1164" si="1713">F1164</f>
        <v>18015.7</v>
      </c>
      <c r="G1163" s="18">
        <f t="shared" si="1713"/>
        <v>13535.6</v>
      </c>
      <c r="H1163" s="18">
        <f t="shared" si="1713"/>
        <v>13535.6</v>
      </c>
      <c r="I1163" s="18">
        <f t="shared" si="1713"/>
        <v>0</v>
      </c>
      <c r="J1163" s="18">
        <f t="shared" si="1713"/>
        <v>0</v>
      </c>
      <c r="K1163" s="18">
        <f t="shared" si="1713"/>
        <v>0</v>
      </c>
      <c r="L1163" s="18">
        <f t="shared" si="1643"/>
        <v>18015.7</v>
      </c>
      <c r="M1163" s="18">
        <f t="shared" si="1644"/>
        <v>13535.6</v>
      </c>
      <c r="N1163" s="18">
        <f t="shared" si="1645"/>
        <v>13535.6</v>
      </c>
      <c r="O1163" s="18">
        <f t="shared" ref="O1163:Q1164" si="1714">O1164</f>
        <v>0</v>
      </c>
      <c r="P1163" s="18">
        <f t="shared" si="1714"/>
        <v>0</v>
      </c>
      <c r="Q1163" s="18">
        <f t="shared" si="1714"/>
        <v>0</v>
      </c>
      <c r="R1163" s="18">
        <f t="shared" si="1674"/>
        <v>18015.7</v>
      </c>
      <c r="S1163" s="18">
        <f t="shared" si="1675"/>
        <v>13535.6</v>
      </c>
      <c r="T1163" s="18">
        <f t="shared" si="1676"/>
        <v>13535.6</v>
      </c>
      <c r="U1163" s="18">
        <f t="shared" ref="U1163:AE1164" si="1715">U1164</f>
        <v>0</v>
      </c>
      <c r="V1163" s="18">
        <f t="shared" si="1677"/>
        <v>18015.7</v>
      </c>
      <c r="W1163" s="18">
        <f t="shared" si="1678"/>
        <v>13535.6</v>
      </c>
      <c r="X1163" s="18">
        <f t="shared" si="1679"/>
        <v>13535.6</v>
      </c>
      <c r="Y1163" s="18">
        <f t="shared" si="1715"/>
        <v>0</v>
      </c>
      <c r="Z1163" s="18">
        <f t="shared" si="1715"/>
        <v>0</v>
      </c>
      <c r="AA1163" s="18">
        <f t="shared" si="1715"/>
        <v>0</v>
      </c>
      <c r="AB1163" s="18">
        <f t="shared" si="1634"/>
        <v>18015.7</v>
      </c>
      <c r="AC1163" s="18">
        <f t="shared" si="1635"/>
        <v>13535.6</v>
      </c>
      <c r="AD1163" s="18">
        <f t="shared" si="1636"/>
        <v>13535.6</v>
      </c>
      <c r="AE1163" s="18">
        <f t="shared" si="1715"/>
        <v>0</v>
      </c>
      <c r="AF1163" s="31"/>
      <c r="AG1163" s="22"/>
      <c r="AH1163" s="2"/>
    </row>
    <row r="1164" spans="1:34" ht="47.25" x14ac:dyDescent="0.25">
      <c r="A1164" s="36" t="s">
        <v>259</v>
      </c>
      <c r="B1164" s="32">
        <v>240</v>
      </c>
      <c r="C1164" s="36"/>
      <c r="D1164" s="36"/>
      <c r="E1164" s="14" t="s">
        <v>586</v>
      </c>
      <c r="F1164" s="18">
        <f t="shared" si="1713"/>
        <v>18015.7</v>
      </c>
      <c r="G1164" s="18">
        <f t="shared" si="1713"/>
        <v>13535.6</v>
      </c>
      <c r="H1164" s="18">
        <f t="shared" si="1713"/>
        <v>13535.6</v>
      </c>
      <c r="I1164" s="18">
        <f t="shared" si="1713"/>
        <v>0</v>
      </c>
      <c r="J1164" s="18">
        <f t="shared" si="1713"/>
        <v>0</v>
      </c>
      <c r="K1164" s="18">
        <f t="shared" si="1713"/>
        <v>0</v>
      </c>
      <c r="L1164" s="18">
        <f t="shared" si="1643"/>
        <v>18015.7</v>
      </c>
      <c r="M1164" s="18">
        <f t="shared" si="1644"/>
        <v>13535.6</v>
      </c>
      <c r="N1164" s="18">
        <f t="shared" si="1645"/>
        <v>13535.6</v>
      </c>
      <c r="O1164" s="18">
        <f t="shared" si="1714"/>
        <v>0</v>
      </c>
      <c r="P1164" s="18">
        <f t="shared" si="1714"/>
        <v>0</v>
      </c>
      <c r="Q1164" s="18">
        <f t="shared" si="1714"/>
        <v>0</v>
      </c>
      <c r="R1164" s="18">
        <f t="shared" si="1674"/>
        <v>18015.7</v>
      </c>
      <c r="S1164" s="18">
        <f t="shared" si="1675"/>
        <v>13535.6</v>
      </c>
      <c r="T1164" s="18">
        <f t="shared" si="1676"/>
        <v>13535.6</v>
      </c>
      <c r="U1164" s="18">
        <f t="shared" si="1715"/>
        <v>0</v>
      </c>
      <c r="V1164" s="18">
        <f t="shared" si="1677"/>
        <v>18015.7</v>
      </c>
      <c r="W1164" s="18">
        <f t="shared" si="1678"/>
        <v>13535.6</v>
      </c>
      <c r="X1164" s="18">
        <f t="shared" si="1679"/>
        <v>13535.6</v>
      </c>
      <c r="Y1164" s="18">
        <f t="shared" si="1715"/>
        <v>0</v>
      </c>
      <c r="Z1164" s="18">
        <f t="shared" si="1715"/>
        <v>0</v>
      </c>
      <c r="AA1164" s="18">
        <f t="shared" si="1715"/>
        <v>0</v>
      </c>
      <c r="AB1164" s="18">
        <f t="shared" si="1634"/>
        <v>18015.7</v>
      </c>
      <c r="AC1164" s="18">
        <f t="shared" si="1635"/>
        <v>13535.6</v>
      </c>
      <c r="AD1164" s="18">
        <f t="shared" si="1636"/>
        <v>13535.6</v>
      </c>
      <c r="AE1164" s="18">
        <f t="shared" si="1715"/>
        <v>0</v>
      </c>
      <c r="AF1164" s="31"/>
      <c r="AG1164" s="22"/>
      <c r="AH1164" s="2"/>
    </row>
    <row r="1165" spans="1:34" ht="31.5" x14ac:dyDescent="0.25">
      <c r="A1165" s="36" t="s">
        <v>259</v>
      </c>
      <c r="B1165" s="32">
        <v>240</v>
      </c>
      <c r="C1165" s="36" t="s">
        <v>151</v>
      </c>
      <c r="D1165" s="36" t="s">
        <v>246</v>
      </c>
      <c r="E1165" s="14" t="s">
        <v>550</v>
      </c>
      <c r="F1165" s="18">
        <v>18015.7</v>
      </c>
      <c r="G1165" s="18">
        <v>13535.6</v>
      </c>
      <c r="H1165" s="18">
        <v>13535.6</v>
      </c>
      <c r="I1165" s="18"/>
      <c r="J1165" s="18"/>
      <c r="K1165" s="18"/>
      <c r="L1165" s="18">
        <f t="shared" si="1643"/>
        <v>18015.7</v>
      </c>
      <c r="M1165" s="18">
        <f t="shared" si="1644"/>
        <v>13535.6</v>
      </c>
      <c r="N1165" s="18">
        <f t="shared" si="1645"/>
        <v>13535.6</v>
      </c>
      <c r="O1165" s="18"/>
      <c r="P1165" s="18"/>
      <c r="Q1165" s="18"/>
      <c r="R1165" s="18">
        <f t="shared" si="1674"/>
        <v>18015.7</v>
      </c>
      <c r="S1165" s="18">
        <f t="shared" si="1675"/>
        <v>13535.6</v>
      </c>
      <c r="T1165" s="18">
        <f t="shared" si="1676"/>
        <v>13535.6</v>
      </c>
      <c r="U1165" s="18"/>
      <c r="V1165" s="18">
        <f t="shared" si="1677"/>
        <v>18015.7</v>
      </c>
      <c r="W1165" s="18">
        <f t="shared" si="1678"/>
        <v>13535.6</v>
      </c>
      <c r="X1165" s="18">
        <f t="shared" si="1679"/>
        <v>13535.6</v>
      </c>
      <c r="Y1165" s="18"/>
      <c r="Z1165" s="18"/>
      <c r="AA1165" s="18"/>
      <c r="AB1165" s="18">
        <f t="shared" si="1634"/>
        <v>18015.7</v>
      </c>
      <c r="AC1165" s="18">
        <f t="shared" si="1635"/>
        <v>13535.6</v>
      </c>
      <c r="AD1165" s="18">
        <f t="shared" si="1636"/>
        <v>13535.6</v>
      </c>
      <c r="AE1165" s="18"/>
      <c r="AF1165" s="31"/>
      <c r="AG1165" s="22"/>
      <c r="AH1165" s="2"/>
    </row>
    <row r="1166" spans="1:34" s="8" customFormat="1" ht="31.5" x14ac:dyDescent="0.25">
      <c r="A1166" s="7" t="s">
        <v>264</v>
      </c>
      <c r="B1166" s="13"/>
      <c r="C1166" s="7"/>
      <c r="D1166" s="7"/>
      <c r="E1166" s="33" t="s">
        <v>1143</v>
      </c>
      <c r="F1166" s="11">
        <f t="shared" ref="F1166:K1166" si="1716">F1167+F1237+F1383+F1398</f>
        <v>9388142.5</v>
      </c>
      <c r="G1166" s="11">
        <f t="shared" si="1716"/>
        <v>9029796.5000000019</v>
      </c>
      <c r="H1166" s="11">
        <f t="shared" si="1716"/>
        <v>8029764.5</v>
      </c>
      <c r="I1166" s="11">
        <f t="shared" si="1716"/>
        <v>-6607.7370000000001</v>
      </c>
      <c r="J1166" s="11">
        <f t="shared" si="1716"/>
        <v>0</v>
      </c>
      <c r="K1166" s="11">
        <f t="shared" si="1716"/>
        <v>0</v>
      </c>
      <c r="L1166" s="11">
        <f t="shared" si="1643"/>
        <v>9381534.7630000003</v>
      </c>
      <c r="M1166" s="11">
        <f t="shared" si="1644"/>
        <v>9029796.5000000019</v>
      </c>
      <c r="N1166" s="11">
        <f t="shared" si="1645"/>
        <v>8029764.5</v>
      </c>
      <c r="O1166" s="11">
        <f>O1167+O1237+O1383+O1398</f>
        <v>488598.64699999994</v>
      </c>
      <c r="P1166" s="11">
        <f>P1167+P1237+P1383+P1398</f>
        <v>0</v>
      </c>
      <c r="Q1166" s="11">
        <f>Q1167+Q1237+Q1383+Q1398</f>
        <v>-400000</v>
      </c>
      <c r="R1166" s="11">
        <f t="shared" si="1674"/>
        <v>9870133.4100000001</v>
      </c>
      <c r="S1166" s="11">
        <f t="shared" si="1675"/>
        <v>9029796.5000000019</v>
      </c>
      <c r="T1166" s="11">
        <f t="shared" si="1676"/>
        <v>7629764.5</v>
      </c>
      <c r="U1166" s="11">
        <f>U1167+U1237+U1383+U1398</f>
        <v>-3336</v>
      </c>
      <c r="V1166" s="11">
        <f t="shared" si="1677"/>
        <v>9866797.4100000001</v>
      </c>
      <c r="W1166" s="11">
        <f t="shared" si="1678"/>
        <v>9029796.5000000019</v>
      </c>
      <c r="X1166" s="11">
        <f t="shared" si="1679"/>
        <v>7629764.5</v>
      </c>
      <c r="Y1166" s="11">
        <f t="shared" ref="Y1166:AA1166" si="1717">Y1167+Y1237+Y1383+Y1398</f>
        <v>102886.92</v>
      </c>
      <c r="Z1166" s="11">
        <f t="shared" si="1717"/>
        <v>1340917.1000000001</v>
      </c>
      <c r="AA1166" s="11">
        <f t="shared" si="1717"/>
        <v>1024246.2000000001</v>
      </c>
      <c r="AB1166" s="11">
        <f t="shared" si="1634"/>
        <v>9969684.3300000001</v>
      </c>
      <c r="AC1166" s="11">
        <f t="shared" si="1635"/>
        <v>10370713.600000001</v>
      </c>
      <c r="AD1166" s="11">
        <f t="shared" si="1636"/>
        <v>8654010.6999999993</v>
      </c>
      <c r="AE1166" s="11">
        <f>AE1167+AE1237+AE1383+AE1398</f>
        <v>0</v>
      </c>
      <c r="AF1166" s="21"/>
      <c r="AG1166" s="24"/>
    </row>
    <row r="1167" spans="1:34" s="10" customFormat="1" ht="47.25" x14ac:dyDescent="0.25">
      <c r="A1167" s="9" t="s">
        <v>265</v>
      </c>
      <c r="B1167" s="16"/>
      <c r="C1167" s="9"/>
      <c r="D1167" s="9"/>
      <c r="E1167" s="15" t="s">
        <v>1144</v>
      </c>
      <c r="F1167" s="17">
        <f t="shared" ref="F1167:K1167" si="1718">F1168+F1181+F1185+F1205+F1218+F1227+F1232</f>
        <v>4060431.8999999994</v>
      </c>
      <c r="G1167" s="17">
        <f t="shared" si="1718"/>
        <v>4476947.7</v>
      </c>
      <c r="H1167" s="17">
        <f t="shared" si="1718"/>
        <v>4267884.1999999993</v>
      </c>
      <c r="I1167" s="17">
        <f t="shared" si="1718"/>
        <v>-6607.7370000000001</v>
      </c>
      <c r="J1167" s="17">
        <f t="shared" si="1718"/>
        <v>0</v>
      </c>
      <c r="K1167" s="17">
        <f t="shared" si="1718"/>
        <v>0</v>
      </c>
      <c r="L1167" s="17">
        <f t="shared" si="1643"/>
        <v>4053824.1629999992</v>
      </c>
      <c r="M1167" s="17">
        <f t="shared" si="1644"/>
        <v>4476947.7</v>
      </c>
      <c r="N1167" s="17">
        <f t="shared" si="1645"/>
        <v>4267884.1999999993</v>
      </c>
      <c r="O1167" s="17">
        <f>O1168+O1181+O1185+O1205+O1218+O1227+O1232</f>
        <v>264118.98</v>
      </c>
      <c r="P1167" s="17">
        <f>P1168+P1181+P1185+P1205+P1218+P1227+P1232</f>
        <v>0</v>
      </c>
      <c r="Q1167" s="17">
        <f>Q1168+Q1181+Q1185+Q1205+Q1218+Q1227+Q1232</f>
        <v>-400000</v>
      </c>
      <c r="R1167" s="17">
        <f t="shared" si="1674"/>
        <v>4317943.1429999992</v>
      </c>
      <c r="S1167" s="17">
        <f t="shared" si="1675"/>
        <v>4476947.7</v>
      </c>
      <c r="T1167" s="17">
        <f t="shared" si="1676"/>
        <v>3867884.1999999993</v>
      </c>
      <c r="U1167" s="17">
        <f>U1168+U1181+U1185+U1205+U1218+U1227+U1232</f>
        <v>0</v>
      </c>
      <c r="V1167" s="17">
        <f t="shared" si="1677"/>
        <v>4317943.1429999992</v>
      </c>
      <c r="W1167" s="17">
        <f t="shared" si="1678"/>
        <v>4476947.7</v>
      </c>
      <c r="X1167" s="17">
        <f t="shared" si="1679"/>
        <v>3867884.1999999993</v>
      </c>
      <c r="Y1167" s="17">
        <f t="shared" ref="Y1167:AA1167" si="1719">Y1168+Y1181+Y1185+Y1205+Y1218+Y1227+Y1232</f>
        <v>-55000</v>
      </c>
      <c r="Z1167" s="17">
        <f t="shared" si="1719"/>
        <v>770917.1</v>
      </c>
      <c r="AA1167" s="17">
        <f t="shared" si="1719"/>
        <v>954246.20000000007</v>
      </c>
      <c r="AB1167" s="17">
        <f t="shared" si="1634"/>
        <v>4262943.1429999992</v>
      </c>
      <c r="AC1167" s="17">
        <f t="shared" si="1635"/>
        <v>5247864.8</v>
      </c>
      <c r="AD1167" s="17">
        <f t="shared" si="1636"/>
        <v>4822130.3999999994</v>
      </c>
      <c r="AE1167" s="17">
        <f>AE1168+AE1181+AE1185+AE1205+AE1218+AE1227+AE1232</f>
        <v>0</v>
      </c>
      <c r="AF1167" s="30"/>
      <c r="AG1167" s="25"/>
    </row>
    <row r="1168" spans="1:34" ht="63" x14ac:dyDescent="0.25">
      <c r="A1168" s="36" t="s">
        <v>266</v>
      </c>
      <c r="B1168" s="32"/>
      <c r="C1168" s="36"/>
      <c r="D1168" s="36"/>
      <c r="E1168" s="14" t="s">
        <v>1145</v>
      </c>
      <c r="F1168" s="18">
        <f>F1169+F1173+F1177</f>
        <v>1858109.2</v>
      </c>
      <c r="G1168" s="18">
        <f t="shared" ref="G1168:AE1168" si="1720">G1169+G1173+G1177</f>
        <v>1881619.4</v>
      </c>
      <c r="H1168" s="18">
        <f t="shared" si="1720"/>
        <v>1882070.4</v>
      </c>
      <c r="I1168" s="18">
        <f t="shared" ref="I1168:K1168" si="1721">I1169+I1173+I1177</f>
        <v>0</v>
      </c>
      <c r="J1168" s="18">
        <f t="shared" si="1721"/>
        <v>0</v>
      </c>
      <c r="K1168" s="18">
        <f t="shared" si="1721"/>
        <v>0</v>
      </c>
      <c r="L1168" s="18">
        <f t="shared" si="1643"/>
        <v>1858109.2</v>
      </c>
      <c r="M1168" s="18">
        <f t="shared" si="1644"/>
        <v>1881619.4</v>
      </c>
      <c r="N1168" s="18">
        <f t="shared" si="1645"/>
        <v>1882070.4</v>
      </c>
      <c r="O1168" s="18">
        <f t="shared" ref="O1168:Q1168" si="1722">O1169+O1173+O1177</f>
        <v>4606.0360000000001</v>
      </c>
      <c r="P1168" s="18">
        <f t="shared" si="1722"/>
        <v>0</v>
      </c>
      <c r="Q1168" s="18">
        <f t="shared" si="1722"/>
        <v>0</v>
      </c>
      <c r="R1168" s="18">
        <f t="shared" si="1674"/>
        <v>1862715.236</v>
      </c>
      <c r="S1168" s="18">
        <f t="shared" si="1675"/>
        <v>1881619.4</v>
      </c>
      <c r="T1168" s="18">
        <f t="shared" si="1676"/>
        <v>1882070.4</v>
      </c>
      <c r="U1168" s="18">
        <f t="shared" ref="U1168" si="1723">U1169+U1173+U1177</f>
        <v>0</v>
      </c>
      <c r="V1168" s="18">
        <f t="shared" si="1677"/>
        <v>1862715.236</v>
      </c>
      <c r="W1168" s="18">
        <f t="shared" si="1678"/>
        <v>1881619.4</v>
      </c>
      <c r="X1168" s="18">
        <f t="shared" si="1679"/>
        <v>1882070.4</v>
      </c>
      <c r="Y1168" s="18">
        <f t="shared" ref="Y1168:AA1168" si="1724">Y1169+Y1173+Y1177</f>
        <v>0</v>
      </c>
      <c r="Z1168" s="18">
        <f t="shared" si="1724"/>
        <v>0</v>
      </c>
      <c r="AA1168" s="18">
        <f t="shared" si="1724"/>
        <v>0</v>
      </c>
      <c r="AB1168" s="18">
        <f t="shared" ref="AB1168:AB1231" si="1725">V1168+Y1168</f>
        <v>1862715.236</v>
      </c>
      <c r="AC1168" s="18">
        <f t="shared" ref="AC1168:AC1231" si="1726">W1168+Z1168</f>
        <v>1881619.4</v>
      </c>
      <c r="AD1168" s="18">
        <f t="shared" ref="AD1168:AD1231" si="1727">X1168+AA1168</f>
        <v>1882070.4</v>
      </c>
      <c r="AE1168" s="18">
        <f t="shared" si="1720"/>
        <v>0</v>
      </c>
      <c r="AF1168" s="31"/>
      <c r="AG1168" s="22"/>
      <c r="AH1168" s="2"/>
    </row>
    <row r="1169" spans="1:34" x14ac:dyDescent="0.25">
      <c r="A1169" s="36" t="s">
        <v>261</v>
      </c>
      <c r="B1169" s="32"/>
      <c r="C1169" s="36"/>
      <c r="D1169" s="36"/>
      <c r="E1169" s="14" t="s">
        <v>717</v>
      </c>
      <c r="F1169" s="18">
        <f t="shared" ref="F1169:K1171" si="1728">F1170</f>
        <v>1743957.2</v>
      </c>
      <c r="G1169" s="18">
        <f t="shared" si="1728"/>
        <v>1778610.2999999998</v>
      </c>
      <c r="H1169" s="18">
        <f t="shared" si="1728"/>
        <v>1779061.2999999998</v>
      </c>
      <c r="I1169" s="18">
        <f t="shared" si="1728"/>
        <v>0</v>
      </c>
      <c r="J1169" s="18">
        <f t="shared" si="1728"/>
        <v>0</v>
      </c>
      <c r="K1169" s="18">
        <f t="shared" si="1728"/>
        <v>0</v>
      </c>
      <c r="L1169" s="18">
        <f t="shared" si="1643"/>
        <v>1743957.2</v>
      </c>
      <c r="M1169" s="18">
        <f t="shared" si="1644"/>
        <v>1778610.2999999998</v>
      </c>
      <c r="N1169" s="18">
        <f t="shared" si="1645"/>
        <v>1779061.2999999998</v>
      </c>
      <c r="O1169" s="18">
        <f t="shared" ref="O1169:Q1171" si="1729">O1170</f>
        <v>4606.0360000000001</v>
      </c>
      <c r="P1169" s="18">
        <f t="shared" si="1729"/>
        <v>0</v>
      </c>
      <c r="Q1169" s="18">
        <f t="shared" si="1729"/>
        <v>0</v>
      </c>
      <c r="R1169" s="18">
        <f t="shared" si="1674"/>
        <v>1748563.236</v>
      </c>
      <c r="S1169" s="18">
        <f t="shared" si="1675"/>
        <v>1778610.2999999998</v>
      </c>
      <c r="T1169" s="18">
        <f t="shared" si="1676"/>
        <v>1779061.2999999998</v>
      </c>
      <c r="U1169" s="18">
        <f t="shared" ref="U1169:AE1171" si="1730">U1170</f>
        <v>0</v>
      </c>
      <c r="V1169" s="18">
        <f t="shared" si="1677"/>
        <v>1748563.236</v>
      </c>
      <c r="W1169" s="18">
        <f t="shared" si="1678"/>
        <v>1778610.2999999998</v>
      </c>
      <c r="X1169" s="18">
        <f t="shared" si="1679"/>
        <v>1779061.2999999998</v>
      </c>
      <c r="Y1169" s="18">
        <f t="shared" si="1730"/>
        <v>0</v>
      </c>
      <c r="Z1169" s="18">
        <f t="shared" si="1730"/>
        <v>0</v>
      </c>
      <c r="AA1169" s="18">
        <f t="shared" si="1730"/>
        <v>0</v>
      </c>
      <c r="AB1169" s="18">
        <f t="shared" si="1725"/>
        <v>1748563.236</v>
      </c>
      <c r="AC1169" s="18">
        <f t="shared" si="1726"/>
        <v>1778610.2999999998</v>
      </c>
      <c r="AD1169" s="18">
        <f t="shared" si="1727"/>
        <v>1779061.2999999998</v>
      </c>
      <c r="AE1169" s="18">
        <f t="shared" si="1730"/>
        <v>0</v>
      </c>
      <c r="AF1169" s="31"/>
      <c r="AG1169" s="22"/>
      <c r="AH1169" s="2"/>
    </row>
    <row r="1170" spans="1:34" ht="47.25" x14ac:dyDescent="0.25">
      <c r="A1170" s="36" t="s">
        <v>261</v>
      </c>
      <c r="B1170" s="32">
        <v>200</v>
      </c>
      <c r="C1170" s="36"/>
      <c r="D1170" s="36"/>
      <c r="E1170" s="14" t="s">
        <v>578</v>
      </c>
      <c r="F1170" s="18">
        <f t="shared" si="1728"/>
        <v>1743957.2</v>
      </c>
      <c r="G1170" s="18">
        <f t="shared" si="1728"/>
        <v>1778610.2999999998</v>
      </c>
      <c r="H1170" s="18">
        <f t="shared" si="1728"/>
        <v>1779061.2999999998</v>
      </c>
      <c r="I1170" s="18">
        <f t="shared" si="1728"/>
        <v>0</v>
      </c>
      <c r="J1170" s="18">
        <f t="shared" si="1728"/>
        <v>0</v>
      </c>
      <c r="K1170" s="18">
        <f t="shared" si="1728"/>
        <v>0</v>
      </c>
      <c r="L1170" s="18">
        <f t="shared" si="1643"/>
        <v>1743957.2</v>
      </c>
      <c r="M1170" s="18">
        <f t="shared" si="1644"/>
        <v>1778610.2999999998</v>
      </c>
      <c r="N1170" s="18">
        <f t="shared" si="1645"/>
        <v>1779061.2999999998</v>
      </c>
      <c r="O1170" s="18">
        <f t="shared" si="1729"/>
        <v>4606.0360000000001</v>
      </c>
      <c r="P1170" s="18">
        <f t="shared" si="1729"/>
        <v>0</v>
      </c>
      <c r="Q1170" s="18">
        <f t="shared" si="1729"/>
        <v>0</v>
      </c>
      <c r="R1170" s="18">
        <f t="shared" si="1674"/>
        <v>1748563.236</v>
      </c>
      <c r="S1170" s="18">
        <f t="shared" si="1675"/>
        <v>1778610.2999999998</v>
      </c>
      <c r="T1170" s="18">
        <f t="shared" si="1676"/>
        <v>1779061.2999999998</v>
      </c>
      <c r="U1170" s="18">
        <f t="shared" si="1730"/>
        <v>0</v>
      </c>
      <c r="V1170" s="18">
        <f t="shared" si="1677"/>
        <v>1748563.236</v>
      </c>
      <c r="W1170" s="18">
        <f t="shared" si="1678"/>
        <v>1778610.2999999998</v>
      </c>
      <c r="X1170" s="18">
        <f t="shared" si="1679"/>
        <v>1779061.2999999998</v>
      </c>
      <c r="Y1170" s="18">
        <f t="shared" si="1730"/>
        <v>0</v>
      </c>
      <c r="Z1170" s="18">
        <f t="shared" si="1730"/>
        <v>0</v>
      </c>
      <c r="AA1170" s="18">
        <f t="shared" si="1730"/>
        <v>0</v>
      </c>
      <c r="AB1170" s="18">
        <f t="shared" si="1725"/>
        <v>1748563.236</v>
      </c>
      <c r="AC1170" s="18">
        <f t="shared" si="1726"/>
        <v>1778610.2999999998</v>
      </c>
      <c r="AD1170" s="18">
        <f t="shared" si="1727"/>
        <v>1779061.2999999998</v>
      </c>
      <c r="AE1170" s="18">
        <f t="shared" si="1730"/>
        <v>0</v>
      </c>
      <c r="AF1170" s="31"/>
      <c r="AG1170" s="22"/>
      <c r="AH1170" s="2"/>
    </row>
    <row r="1171" spans="1:34" ht="47.25" x14ac:dyDescent="0.25">
      <c r="A1171" s="36" t="s">
        <v>261</v>
      </c>
      <c r="B1171" s="32">
        <v>240</v>
      </c>
      <c r="C1171" s="36"/>
      <c r="D1171" s="36"/>
      <c r="E1171" s="14" t="s">
        <v>586</v>
      </c>
      <c r="F1171" s="18">
        <f t="shared" si="1728"/>
        <v>1743957.2</v>
      </c>
      <c r="G1171" s="18">
        <f t="shared" si="1728"/>
        <v>1778610.2999999998</v>
      </c>
      <c r="H1171" s="18">
        <f t="shared" si="1728"/>
        <v>1779061.2999999998</v>
      </c>
      <c r="I1171" s="18">
        <f t="shared" si="1728"/>
        <v>0</v>
      </c>
      <c r="J1171" s="18">
        <f t="shared" si="1728"/>
        <v>0</v>
      </c>
      <c r="K1171" s="18">
        <f t="shared" si="1728"/>
        <v>0</v>
      </c>
      <c r="L1171" s="18">
        <f t="shared" si="1643"/>
        <v>1743957.2</v>
      </c>
      <c r="M1171" s="18">
        <f t="shared" si="1644"/>
        <v>1778610.2999999998</v>
      </c>
      <c r="N1171" s="18">
        <f t="shared" si="1645"/>
        <v>1779061.2999999998</v>
      </c>
      <c r="O1171" s="18">
        <f t="shared" si="1729"/>
        <v>4606.0360000000001</v>
      </c>
      <c r="P1171" s="18">
        <f t="shared" si="1729"/>
        <v>0</v>
      </c>
      <c r="Q1171" s="18">
        <f t="shared" si="1729"/>
        <v>0</v>
      </c>
      <c r="R1171" s="18">
        <f t="shared" si="1674"/>
        <v>1748563.236</v>
      </c>
      <c r="S1171" s="18">
        <f t="shared" si="1675"/>
        <v>1778610.2999999998</v>
      </c>
      <c r="T1171" s="18">
        <f t="shared" si="1676"/>
        <v>1779061.2999999998</v>
      </c>
      <c r="U1171" s="18">
        <f t="shared" si="1730"/>
        <v>0</v>
      </c>
      <c r="V1171" s="18">
        <f t="shared" si="1677"/>
        <v>1748563.236</v>
      </c>
      <c r="W1171" s="18">
        <f t="shared" si="1678"/>
        <v>1778610.2999999998</v>
      </c>
      <c r="X1171" s="18">
        <f t="shared" si="1679"/>
        <v>1779061.2999999998</v>
      </c>
      <c r="Y1171" s="18">
        <f t="shared" si="1730"/>
        <v>0</v>
      </c>
      <c r="Z1171" s="18">
        <f t="shared" si="1730"/>
        <v>0</v>
      </c>
      <c r="AA1171" s="18">
        <f t="shared" si="1730"/>
        <v>0</v>
      </c>
      <c r="AB1171" s="18">
        <f t="shared" si="1725"/>
        <v>1748563.236</v>
      </c>
      <c r="AC1171" s="18">
        <f t="shared" si="1726"/>
        <v>1778610.2999999998</v>
      </c>
      <c r="AD1171" s="18">
        <f t="shared" si="1727"/>
        <v>1779061.2999999998</v>
      </c>
      <c r="AE1171" s="18">
        <f t="shared" si="1730"/>
        <v>0</v>
      </c>
      <c r="AF1171" s="31"/>
      <c r="AG1171" s="22"/>
      <c r="AH1171" s="2"/>
    </row>
    <row r="1172" spans="1:34" x14ac:dyDescent="0.25">
      <c r="A1172" s="36" t="s">
        <v>261</v>
      </c>
      <c r="B1172" s="32">
        <v>240</v>
      </c>
      <c r="C1172" s="36" t="s">
        <v>151</v>
      </c>
      <c r="D1172" s="36" t="s">
        <v>30</v>
      </c>
      <c r="E1172" s="14" t="s">
        <v>549</v>
      </c>
      <c r="F1172" s="18">
        <v>1743957.2</v>
      </c>
      <c r="G1172" s="18">
        <v>1778610.2999999998</v>
      </c>
      <c r="H1172" s="18">
        <v>1779061.2999999998</v>
      </c>
      <c r="I1172" s="18"/>
      <c r="J1172" s="18"/>
      <c r="K1172" s="18"/>
      <c r="L1172" s="18">
        <f t="shared" si="1643"/>
        <v>1743957.2</v>
      </c>
      <c r="M1172" s="18">
        <f t="shared" si="1644"/>
        <v>1778610.2999999998</v>
      </c>
      <c r="N1172" s="18">
        <f t="shared" si="1645"/>
        <v>1779061.2999999998</v>
      </c>
      <c r="O1172" s="18">
        <f>1449.112+4066.259-909.335</f>
        <v>4606.0360000000001</v>
      </c>
      <c r="P1172" s="18"/>
      <c r="Q1172" s="18"/>
      <c r="R1172" s="18">
        <f t="shared" si="1674"/>
        <v>1748563.236</v>
      </c>
      <c r="S1172" s="18">
        <f t="shared" si="1675"/>
        <v>1778610.2999999998</v>
      </c>
      <c r="T1172" s="18">
        <f t="shared" si="1676"/>
        <v>1779061.2999999998</v>
      </c>
      <c r="U1172" s="18"/>
      <c r="V1172" s="18">
        <f t="shared" si="1677"/>
        <v>1748563.236</v>
      </c>
      <c r="W1172" s="18">
        <f t="shared" si="1678"/>
        <v>1778610.2999999998</v>
      </c>
      <c r="X1172" s="18">
        <f t="shared" si="1679"/>
        <v>1779061.2999999998</v>
      </c>
      <c r="Y1172" s="18"/>
      <c r="Z1172" s="18"/>
      <c r="AA1172" s="18"/>
      <c r="AB1172" s="18">
        <f t="shared" si="1725"/>
        <v>1748563.236</v>
      </c>
      <c r="AC1172" s="18">
        <f t="shared" si="1726"/>
        <v>1778610.2999999998</v>
      </c>
      <c r="AD1172" s="18">
        <f t="shared" si="1727"/>
        <v>1779061.2999999998</v>
      </c>
      <c r="AE1172" s="18"/>
      <c r="AF1172" s="31"/>
      <c r="AG1172" s="22"/>
      <c r="AH1172" s="2"/>
    </row>
    <row r="1173" spans="1:34" ht="31.5" x14ac:dyDescent="0.25">
      <c r="A1173" s="36" t="s">
        <v>262</v>
      </c>
      <c r="B1173" s="32"/>
      <c r="C1173" s="36"/>
      <c r="D1173" s="36"/>
      <c r="E1173" s="14" t="s">
        <v>718</v>
      </c>
      <c r="F1173" s="18">
        <f t="shared" ref="F1173:K1175" si="1731">F1174</f>
        <v>44417.9</v>
      </c>
      <c r="G1173" s="18">
        <f t="shared" si="1731"/>
        <v>33275</v>
      </c>
      <c r="H1173" s="18">
        <f t="shared" si="1731"/>
        <v>33275</v>
      </c>
      <c r="I1173" s="18">
        <f t="shared" si="1731"/>
        <v>0</v>
      </c>
      <c r="J1173" s="18">
        <f t="shared" si="1731"/>
        <v>0</v>
      </c>
      <c r="K1173" s="18">
        <f t="shared" si="1731"/>
        <v>0</v>
      </c>
      <c r="L1173" s="18">
        <f t="shared" si="1643"/>
        <v>44417.9</v>
      </c>
      <c r="M1173" s="18">
        <f t="shared" si="1644"/>
        <v>33275</v>
      </c>
      <c r="N1173" s="18">
        <f t="shared" si="1645"/>
        <v>33275</v>
      </c>
      <c r="O1173" s="18">
        <f t="shared" ref="O1173:Q1175" si="1732">O1174</f>
        <v>0</v>
      </c>
      <c r="P1173" s="18">
        <f t="shared" si="1732"/>
        <v>0</v>
      </c>
      <c r="Q1173" s="18">
        <f t="shared" si="1732"/>
        <v>0</v>
      </c>
      <c r="R1173" s="18">
        <f t="shared" si="1674"/>
        <v>44417.9</v>
      </c>
      <c r="S1173" s="18">
        <f t="shared" si="1675"/>
        <v>33275</v>
      </c>
      <c r="T1173" s="18">
        <f t="shared" si="1676"/>
        <v>33275</v>
      </c>
      <c r="U1173" s="18">
        <f t="shared" ref="U1173:AE1175" si="1733">U1174</f>
        <v>0</v>
      </c>
      <c r="V1173" s="18">
        <f t="shared" si="1677"/>
        <v>44417.9</v>
      </c>
      <c r="W1173" s="18">
        <f t="shared" si="1678"/>
        <v>33275</v>
      </c>
      <c r="X1173" s="18">
        <f t="shared" si="1679"/>
        <v>33275</v>
      </c>
      <c r="Y1173" s="18">
        <f t="shared" si="1733"/>
        <v>0</v>
      </c>
      <c r="Z1173" s="18">
        <f t="shared" si="1733"/>
        <v>0</v>
      </c>
      <c r="AA1173" s="18">
        <f t="shared" si="1733"/>
        <v>0</v>
      </c>
      <c r="AB1173" s="18">
        <f t="shared" si="1725"/>
        <v>44417.9</v>
      </c>
      <c r="AC1173" s="18">
        <f t="shared" si="1726"/>
        <v>33275</v>
      </c>
      <c r="AD1173" s="18">
        <f t="shared" si="1727"/>
        <v>33275</v>
      </c>
      <c r="AE1173" s="18">
        <f t="shared" si="1733"/>
        <v>0</v>
      </c>
      <c r="AF1173" s="31"/>
      <c r="AG1173" s="22"/>
      <c r="AH1173" s="2"/>
    </row>
    <row r="1174" spans="1:34" ht="47.25" x14ac:dyDescent="0.25">
      <c r="A1174" s="36" t="s">
        <v>262</v>
      </c>
      <c r="B1174" s="32">
        <v>200</v>
      </c>
      <c r="C1174" s="36"/>
      <c r="D1174" s="36"/>
      <c r="E1174" s="14" t="s">
        <v>578</v>
      </c>
      <c r="F1174" s="18">
        <f t="shared" si="1731"/>
        <v>44417.9</v>
      </c>
      <c r="G1174" s="18">
        <f t="shared" si="1731"/>
        <v>33275</v>
      </c>
      <c r="H1174" s="18">
        <f t="shared" si="1731"/>
        <v>33275</v>
      </c>
      <c r="I1174" s="18">
        <f t="shared" si="1731"/>
        <v>0</v>
      </c>
      <c r="J1174" s="18">
        <f t="shared" si="1731"/>
        <v>0</v>
      </c>
      <c r="K1174" s="18">
        <f t="shared" si="1731"/>
        <v>0</v>
      </c>
      <c r="L1174" s="18">
        <f t="shared" ref="L1174:L1240" si="1734">F1174+I1174</f>
        <v>44417.9</v>
      </c>
      <c r="M1174" s="18">
        <f t="shared" ref="M1174:M1240" si="1735">G1174+J1174</f>
        <v>33275</v>
      </c>
      <c r="N1174" s="18">
        <f t="shared" ref="N1174:N1240" si="1736">H1174+K1174</f>
        <v>33275</v>
      </c>
      <c r="O1174" s="18">
        <f t="shared" si="1732"/>
        <v>0</v>
      </c>
      <c r="P1174" s="18">
        <f t="shared" si="1732"/>
        <v>0</v>
      </c>
      <c r="Q1174" s="18">
        <f t="shared" si="1732"/>
        <v>0</v>
      </c>
      <c r="R1174" s="18">
        <f t="shared" si="1674"/>
        <v>44417.9</v>
      </c>
      <c r="S1174" s="18">
        <f t="shared" si="1675"/>
        <v>33275</v>
      </c>
      <c r="T1174" s="18">
        <f t="shared" si="1676"/>
        <v>33275</v>
      </c>
      <c r="U1174" s="18">
        <f t="shared" si="1733"/>
        <v>0</v>
      </c>
      <c r="V1174" s="18">
        <f t="shared" si="1677"/>
        <v>44417.9</v>
      </c>
      <c r="W1174" s="18">
        <f t="shared" si="1678"/>
        <v>33275</v>
      </c>
      <c r="X1174" s="18">
        <f t="shared" si="1679"/>
        <v>33275</v>
      </c>
      <c r="Y1174" s="18">
        <f t="shared" si="1733"/>
        <v>0</v>
      </c>
      <c r="Z1174" s="18">
        <f t="shared" si="1733"/>
        <v>0</v>
      </c>
      <c r="AA1174" s="18">
        <f t="shared" si="1733"/>
        <v>0</v>
      </c>
      <c r="AB1174" s="18">
        <f t="shared" si="1725"/>
        <v>44417.9</v>
      </c>
      <c r="AC1174" s="18">
        <f t="shared" si="1726"/>
        <v>33275</v>
      </c>
      <c r="AD1174" s="18">
        <f t="shared" si="1727"/>
        <v>33275</v>
      </c>
      <c r="AE1174" s="18">
        <f t="shared" si="1733"/>
        <v>0</v>
      </c>
      <c r="AF1174" s="31"/>
      <c r="AG1174" s="22"/>
      <c r="AH1174" s="2"/>
    </row>
    <row r="1175" spans="1:34" ht="47.25" x14ac:dyDescent="0.25">
      <c r="A1175" s="36" t="s">
        <v>262</v>
      </c>
      <c r="B1175" s="32">
        <v>240</v>
      </c>
      <c r="C1175" s="36"/>
      <c r="D1175" s="36"/>
      <c r="E1175" s="14" t="s">
        <v>586</v>
      </c>
      <c r="F1175" s="18">
        <f t="shared" si="1731"/>
        <v>44417.9</v>
      </c>
      <c r="G1175" s="18">
        <f t="shared" si="1731"/>
        <v>33275</v>
      </c>
      <c r="H1175" s="18">
        <f t="shared" si="1731"/>
        <v>33275</v>
      </c>
      <c r="I1175" s="18">
        <f t="shared" si="1731"/>
        <v>0</v>
      </c>
      <c r="J1175" s="18">
        <f t="shared" si="1731"/>
        <v>0</v>
      </c>
      <c r="K1175" s="18">
        <f t="shared" si="1731"/>
        <v>0</v>
      </c>
      <c r="L1175" s="18">
        <f t="shared" si="1734"/>
        <v>44417.9</v>
      </c>
      <c r="M1175" s="18">
        <f t="shared" si="1735"/>
        <v>33275</v>
      </c>
      <c r="N1175" s="18">
        <f t="shared" si="1736"/>
        <v>33275</v>
      </c>
      <c r="O1175" s="18">
        <f t="shared" si="1732"/>
        <v>0</v>
      </c>
      <c r="P1175" s="18">
        <f t="shared" si="1732"/>
        <v>0</v>
      </c>
      <c r="Q1175" s="18">
        <f t="shared" si="1732"/>
        <v>0</v>
      </c>
      <c r="R1175" s="18">
        <f t="shared" si="1674"/>
        <v>44417.9</v>
      </c>
      <c r="S1175" s="18">
        <f t="shared" si="1675"/>
        <v>33275</v>
      </c>
      <c r="T1175" s="18">
        <f t="shared" si="1676"/>
        <v>33275</v>
      </c>
      <c r="U1175" s="18">
        <f t="shared" si="1733"/>
        <v>0</v>
      </c>
      <c r="V1175" s="18">
        <f t="shared" si="1677"/>
        <v>44417.9</v>
      </c>
      <c r="W1175" s="18">
        <f t="shared" si="1678"/>
        <v>33275</v>
      </c>
      <c r="X1175" s="18">
        <f t="shared" si="1679"/>
        <v>33275</v>
      </c>
      <c r="Y1175" s="18">
        <f t="shared" si="1733"/>
        <v>0</v>
      </c>
      <c r="Z1175" s="18">
        <f t="shared" si="1733"/>
        <v>0</v>
      </c>
      <c r="AA1175" s="18">
        <f t="shared" si="1733"/>
        <v>0</v>
      </c>
      <c r="AB1175" s="18">
        <f t="shared" si="1725"/>
        <v>44417.9</v>
      </c>
      <c r="AC1175" s="18">
        <f t="shared" si="1726"/>
        <v>33275</v>
      </c>
      <c r="AD1175" s="18">
        <f t="shared" si="1727"/>
        <v>33275</v>
      </c>
      <c r="AE1175" s="18">
        <f t="shared" si="1733"/>
        <v>0</v>
      </c>
      <c r="AF1175" s="31"/>
      <c r="AG1175" s="22"/>
      <c r="AH1175" s="2"/>
    </row>
    <row r="1176" spans="1:34" x14ac:dyDescent="0.25">
      <c r="A1176" s="36" t="s">
        <v>262</v>
      </c>
      <c r="B1176" s="32">
        <v>240</v>
      </c>
      <c r="C1176" s="36" t="s">
        <v>151</v>
      </c>
      <c r="D1176" s="36" t="s">
        <v>30</v>
      </c>
      <c r="E1176" s="14" t="s">
        <v>549</v>
      </c>
      <c r="F1176" s="18">
        <v>44417.9</v>
      </c>
      <c r="G1176" s="18">
        <v>33275</v>
      </c>
      <c r="H1176" s="18">
        <v>33275</v>
      </c>
      <c r="I1176" s="18"/>
      <c r="J1176" s="18"/>
      <c r="K1176" s="18"/>
      <c r="L1176" s="18">
        <f t="shared" si="1734"/>
        <v>44417.9</v>
      </c>
      <c r="M1176" s="18">
        <f t="shared" si="1735"/>
        <v>33275</v>
      </c>
      <c r="N1176" s="18">
        <f t="shared" si="1736"/>
        <v>33275</v>
      </c>
      <c r="O1176" s="18"/>
      <c r="P1176" s="18"/>
      <c r="Q1176" s="18"/>
      <c r="R1176" s="18">
        <f t="shared" si="1674"/>
        <v>44417.9</v>
      </c>
      <c r="S1176" s="18">
        <f t="shared" si="1675"/>
        <v>33275</v>
      </c>
      <c r="T1176" s="18">
        <f t="shared" si="1676"/>
        <v>33275</v>
      </c>
      <c r="U1176" s="18"/>
      <c r="V1176" s="18">
        <f t="shared" si="1677"/>
        <v>44417.9</v>
      </c>
      <c r="W1176" s="18">
        <f t="shared" si="1678"/>
        <v>33275</v>
      </c>
      <c r="X1176" s="18">
        <f t="shared" si="1679"/>
        <v>33275</v>
      </c>
      <c r="Y1176" s="18"/>
      <c r="Z1176" s="18"/>
      <c r="AA1176" s="18"/>
      <c r="AB1176" s="18">
        <f t="shared" si="1725"/>
        <v>44417.9</v>
      </c>
      <c r="AC1176" s="18">
        <f t="shared" si="1726"/>
        <v>33275</v>
      </c>
      <c r="AD1176" s="18">
        <f t="shared" si="1727"/>
        <v>33275</v>
      </c>
      <c r="AE1176" s="18"/>
      <c r="AF1176" s="31"/>
      <c r="AG1176" s="22"/>
      <c r="AH1176" s="2"/>
    </row>
    <row r="1177" spans="1:34" ht="63" x14ac:dyDescent="0.25">
      <c r="A1177" s="36" t="s">
        <v>263</v>
      </c>
      <c r="B1177" s="32"/>
      <c r="C1177" s="36"/>
      <c r="D1177" s="36"/>
      <c r="E1177" s="14" t="s">
        <v>719</v>
      </c>
      <c r="F1177" s="18">
        <f t="shared" ref="F1177:K1179" si="1737">F1178</f>
        <v>69734.100000000006</v>
      </c>
      <c r="G1177" s="18">
        <f t="shared" si="1737"/>
        <v>69734.100000000006</v>
      </c>
      <c r="H1177" s="18">
        <f t="shared" si="1737"/>
        <v>69734.100000000006</v>
      </c>
      <c r="I1177" s="18">
        <f t="shared" si="1737"/>
        <v>0</v>
      </c>
      <c r="J1177" s="18">
        <f t="shared" si="1737"/>
        <v>0</v>
      </c>
      <c r="K1177" s="18">
        <f t="shared" si="1737"/>
        <v>0</v>
      </c>
      <c r="L1177" s="18">
        <f t="shared" si="1734"/>
        <v>69734.100000000006</v>
      </c>
      <c r="M1177" s="18">
        <f t="shared" si="1735"/>
        <v>69734.100000000006</v>
      </c>
      <c r="N1177" s="18">
        <f t="shared" si="1736"/>
        <v>69734.100000000006</v>
      </c>
      <c r="O1177" s="18">
        <f t="shared" ref="O1177:Q1179" si="1738">O1178</f>
        <v>0</v>
      </c>
      <c r="P1177" s="18">
        <f t="shared" si="1738"/>
        <v>0</v>
      </c>
      <c r="Q1177" s="18">
        <f t="shared" si="1738"/>
        <v>0</v>
      </c>
      <c r="R1177" s="18">
        <f t="shared" si="1674"/>
        <v>69734.100000000006</v>
      </c>
      <c r="S1177" s="18">
        <f t="shared" si="1675"/>
        <v>69734.100000000006</v>
      </c>
      <c r="T1177" s="18">
        <f t="shared" si="1676"/>
        <v>69734.100000000006</v>
      </c>
      <c r="U1177" s="18">
        <f t="shared" ref="U1177:AE1179" si="1739">U1178</f>
        <v>0</v>
      </c>
      <c r="V1177" s="18">
        <f t="shared" si="1677"/>
        <v>69734.100000000006</v>
      </c>
      <c r="W1177" s="18">
        <f t="shared" si="1678"/>
        <v>69734.100000000006</v>
      </c>
      <c r="X1177" s="18">
        <f t="shared" si="1679"/>
        <v>69734.100000000006</v>
      </c>
      <c r="Y1177" s="18">
        <f t="shared" si="1739"/>
        <v>0</v>
      </c>
      <c r="Z1177" s="18">
        <f t="shared" si="1739"/>
        <v>0</v>
      </c>
      <c r="AA1177" s="18">
        <f t="shared" si="1739"/>
        <v>0</v>
      </c>
      <c r="AB1177" s="18">
        <f t="shared" si="1725"/>
        <v>69734.100000000006</v>
      </c>
      <c r="AC1177" s="18">
        <f t="shared" si="1726"/>
        <v>69734.100000000006</v>
      </c>
      <c r="AD1177" s="18">
        <f t="shared" si="1727"/>
        <v>69734.100000000006</v>
      </c>
      <c r="AE1177" s="18">
        <f t="shared" si="1739"/>
        <v>0</v>
      </c>
      <c r="AF1177" s="31"/>
      <c r="AG1177" s="22"/>
      <c r="AH1177" s="2"/>
    </row>
    <row r="1178" spans="1:34" x14ac:dyDescent="0.25">
      <c r="A1178" s="36" t="s">
        <v>263</v>
      </c>
      <c r="B1178" s="32">
        <v>800</v>
      </c>
      <c r="C1178" s="36"/>
      <c r="D1178" s="36"/>
      <c r="E1178" s="14" t="s">
        <v>583</v>
      </c>
      <c r="F1178" s="18">
        <f t="shared" si="1737"/>
        <v>69734.100000000006</v>
      </c>
      <c r="G1178" s="18">
        <f t="shared" si="1737"/>
        <v>69734.100000000006</v>
      </c>
      <c r="H1178" s="18">
        <f t="shared" si="1737"/>
        <v>69734.100000000006</v>
      </c>
      <c r="I1178" s="18">
        <f t="shared" si="1737"/>
        <v>0</v>
      </c>
      <c r="J1178" s="18">
        <f t="shared" si="1737"/>
        <v>0</v>
      </c>
      <c r="K1178" s="18">
        <f t="shared" si="1737"/>
        <v>0</v>
      </c>
      <c r="L1178" s="18">
        <f t="shared" si="1734"/>
        <v>69734.100000000006</v>
      </c>
      <c r="M1178" s="18">
        <f t="shared" si="1735"/>
        <v>69734.100000000006</v>
      </c>
      <c r="N1178" s="18">
        <f t="shared" si="1736"/>
        <v>69734.100000000006</v>
      </c>
      <c r="O1178" s="18">
        <f t="shared" si="1738"/>
        <v>0</v>
      </c>
      <c r="P1178" s="18">
        <f t="shared" si="1738"/>
        <v>0</v>
      </c>
      <c r="Q1178" s="18">
        <f t="shared" si="1738"/>
        <v>0</v>
      </c>
      <c r="R1178" s="18">
        <f t="shared" si="1674"/>
        <v>69734.100000000006</v>
      </c>
      <c r="S1178" s="18">
        <f t="shared" si="1675"/>
        <v>69734.100000000006</v>
      </c>
      <c r="T1178" s="18">
        <f t="shared" si="1676"/>
        <v>69734.100000000006</v>
      </c>
      <c r="U1178" s="18">
        <f t="shared" si="1739"/>
        <v>0</v>
      </c>
      <c r="V1178" s="18">
        <f t="shared" si="1677"/>
        <v>69734.100000000006</v>
      </c>
      <c r="W1178" s="18">
        <f t="shared" si="1678"/>
        <v>69734.100000000006</v>
      </c>
      <c r="X1178" s="18">
        <f t="shared" si="1679"/>
        <v>69734.100000000006</v>
      </c>
      <c r="Y1178" s="18">
        <f t="shared" si="1739"/>
        <v>0</v>
      </c>
      <c r="Z1178" s="18">
        <f t="shared" si="1739"/>
        <v>0</v>
      </c>
      <c r="AA1178" s="18">
        <f t="shared" si="1739"/>
        <v>0</v>
      </c>
      <c r="AB1178" s="18">
        <f t="shared" si="1725"/>
        <v>69734.100000000006</v>
      </c>
      <c r="AC1178" s="18">
        <f t="shared" si="1726"/>
        <v>69734.100000000006</v>
      </c>
      <c r="AD1178" s="18">
        <f t="shared" si="1727"/>
        <v>69734.100000000006</v>
      </c>
      <c r="AE1178" s="18">
        <f t="shared" si="1739"/>
        <v>0</v>
      </c>
      <c r="AF1178" s="31"/>
      <c r="AG1178" s="22"/>
      <c r="AH1178" s="2"/>
    </row>
    <row r="1179" spans="1:34" ht="78.75" x14ac:dyDescent="0.25">
      <c r="A1179" s="36" t="s">
        <v>263</v>
      </c>
      <c r="B1179" s="32">
        <v>810</v>
      </c>
      <c r="C1179" s="36"/>
      <c r="D1179" s="36"/>
      <c r="E1179" s="14" t="s">
        <v>599</v>
      </c>
      <c r="F1179" s="18">
        <f t="shared" si="1737"/>
        <v>69734.100000000006</v>
      </c>
      <c r="G1179" s="18">
        <f t="shared" si="1737"/>
        <v>69734.100000000006</v>
      </c>
      <c r="H1179" s="18">
        <f t="shared" si="1737"/>
        <v>69734.100000000006</v>
      </c>
      <c r="I1179" s="18">
        <f t="shared" si="1737"/>
        <v>0</v>
      </c>
      <c r="J1179" s="18">
        <f t="shared" si="1737"/>
        <v>0</v>
      </c>
      <c r="K1179" s="18">
        <f t="shared" si="1737"/>
        <v>0</v>
      </c>
      <c r="L1179" s="18">
        <f t="shared" si="1734"/>
        <v>69734.100000000006</v>
      </c>
      <c r="M1179" s="18">
        <f t="shared" si="1735"/>
        <v>69734.100000000006</v>
      </c>
      <c r="N1179" s="18">
        <f t="shared" si="1736"/>
        <v>69734.100000000006</v>
      </c>
      <c r="O1179" s="18">
        <f t="shared" si="1738"/>
        <v>0</v>
      </c>
      <c r="P1179" s="18">
        <f t="shared" si="1738"/>
        <v>0</v>
      </c>
      <c r="Q1179" s="18">
        <f t="shared" si="1738"/>
        <v>0</v>
      </c>
      <c r="R1179" s="18">
        <f t="shared" si="1674"/>
        <v>69734.100000000006</v>
      </c>
      <c r="S1179" s="18">
        <f t="shared" si="1675"/>
        <v>69734.100000000006</v>
      </c>
      <c r="T1179" s="18">
        <f t="shared" si="1676"/>
        <v>69734.100000000006</v>
      </c>
      <c r="U1179" s="18">
        <f t="shared" si="1739"/>
        <v>0</v>
      </c>
      <c r="V1179" s="18">
        <f t="shared" si="1677"/>
        <v>69734.100000000006</v>
      </c>
      <c r="W1179" s="18">
        <f t="shared" si="1678"/>
        <v>69734.100000000006</v>
      </c>
      <c r="X1179" s="18">
        <f t="shared" si="1679"/>
        <v>69734.100000000006</v>
      </c>
      <c r="Y1179" s="18">
        <f t="shared" si="1739"/>
        <v>0</v>
      </c>
      <c r="Z1179" s="18">
        <f t="shared" si="1739"/>
        <v>0</v>
      </c>
      <c r="AA1179" s="18">
        <f t="shared" si="1739"/>
        <v>0</v>
      </c>
      <c r="AB1179" s="18">
        <f t="shared" si="1725"/>
        <v>69734.100000000006</v>
      </c>
      <c r="AC1179" s="18">
        <f t="shared" si="1726"/>
        <v>69734.100000000006</v>
      </c>
      <c r="AD1179" s="18">
        <f t="shared" si="1727"/>
        <v>69734.100000000006</v>
      </c>
      <c r="AE1179" s="18">
        <f t="shared" si="1739"/>
        <v>0</v>
      </c>
      <c r="AF1179" s="31"/>
      <c r="AG1179" s="22"/>
      <c r="AH1179" s="2"/>
    </row>
    <row r="1180" spans="1:34" x14ac:dyDescent="0.25">
      <c r="A1180" s="36" t="s">
        <v>263</v>
      </c>
      <c r="B1180" s="32">
        <v>810</v>
      </c>
      <c r="C1180" s="36" t="s">
        <v>151</v>
      </c>
      <c r="D1180" s="36" t="s">
        <v>30</v>
      </c>
      <c r="E1180" s="14" t="s">
        <v>549</v>
      </c>
      <c r="F1180" s="18">
        <v>69734.100000000006</v>
      </c>
      <c r="G1180" s="18">
        <v>69734.100000000006</v>
      </c>
      <c r="H1180" s="18">
        <v>69734.100000000006</v>
      </c>
      <c r="I1180" s="18"/>
      <c r="J1180" s="18"/>
      <c r="K1180" s="18"/>
      <c r="L1180" s="18">
        <f t="shared" si="1734"/>
        <v>69734.100000000006</v>
      </c>
      <c r="M1180" s="18">
        <f t="shared" si="1735"/>
        <v>69734.100000000006</v>
      </c>
      <c r="N1180" s="18">
        <f t="shared" si="1736"/>
        <v>69734.100000000006</v>
      </c>
      <c r="O1180" s="18"/>
      <c r="P1180" s="18"/>
      <c r="Q1180" s="18"/>
      <c r="R1180" s="18">
        <f t="shared" si="1674"/>
        <v>69734.100000000006</v>
      </c>
      <c r="S1180" s="18">
        <f t="shared" si="1675"/>
        <v>69734.100000000006</v>
      </c>
      <c r="T1180" s="18">
        <f t="shared" si="1676"/>
        <v>69734.100000000006</v>
      </c>
      <c r="U1180" s="18"/>
      <c r="V1180" s="18">
        <f t="shared" si="1677"/>
        <v>69734.100000000006</v>
      </c>
      <c r="W1180" s="18">
        <f t="shared" si="1678"/>
        <v>69734.100000000006</v>
      </c>
      <c r="X1180" s="18">
        <f t="shared" si="1679"/>
        <v>69734.100000000006</v>
      </c>
      <c r="Y1180" s="18"/>
      <c r="Z1180" s="18"/>
      <c r="AA1180" s="18"/>
      <c r="AB1180" s="18">
        <f t="shared" si="1725"/>
        <v>69734.100000000006</v>
      </c>
      <c r="AC1180" s="18">
        <f t="shared" si="1726"/>
        <v>69734.100000000006</v>
      </c>
      <c r="AD1180" s="18">
        <f t="shared" si="1727"/>
        <v>69734.100000000006</v>
      </c>
      <c r="AE1180" s="18"/>
      <c r="AF1180" s="31"/>
      <c r="AG1180" s="22"/>
      <c r="AH1180" s="2"/>
    </row>
    <row r="1181" spans="1:34" ht="63" x14ac:dyDescent="0.25">
      <c r="A1181" s="36" t="s">
        <v>267</v>
      </c>
      <c r="B1181" s="32"/>
      <c r="C1181" s="36"/>
      <c r="D1181" s="36"/>
      <c r="E1181" s="14" t="s">
        <v>1146</v>
      </c>
      <c r="F1181" s="18">
        <f t="shared" ref="F1181:K1183" si="1740">F1182</f>
        <v>78270.900000000009</v>
      </c>
      <c r="G1181" s="18">
        <f t="shared" si="1740"/>
        <v>48251.1</v>
      </c>
      <c r="H1181" s="18">
        <f t="shared" si="1740"/>
        <v>48251.1</v>
      </c>
      <c r="I1181" s="18">
        <f t="shared" si="1740"/>
        <v>0</v>
      </c>
      <c r="J1181" s="18">
        <f t="shared" si="1740"/>
        <v>0</v>
      </c>
      <c r="K1181" s="18">
        <f t="shared" si="1740"/>
        <v>0</v>
      </c>
      <c r="L1181" s="18">
        <f t="shared" si="1734"/>
        <v>78270.900000000009</v>
      </c>
      <c r="M1181" s="18">
        <f t="shared" si="1735"/>
        <v>48251.1</v>
      </c>
      <c r="N1181" s="18">
        <f t="shared" si="1736"/>
        <v>48251.1</v>
      </c>
      <c r="O1181" s="18">
        <f t="shared" ref="O1181:Q1183" si="1741">O1182</f>
        <v>2544.422</v>
      </c>
      <c r="P1181" s="18">
        <f t="shared" si="1741"/>
        <v>0</v>
      </c>
      <c r="Q1181" s="18">
        <f t="shared" si="1741"/>
        <v>0</v>
      </c>
      <c r="R1181" s="18">
        <f t="shared" si="1674"/>
        <v>80815.322000000015</v>
      </c>
      <c r="S1181" s="18">
        <f t="shared" si="1675"/>
        <v>48251.1</v>
      </c>
      <c r="T1181" s="18">
        <f t="shared" si="1676"/>
        <v>48251.1</v>
      </c>
      <c r="U1181" s="18">
        <f t="shared" ref="U1181:AE1183" si="1742">U1182</f>
        <v>0</v>
      </c>
      <c r="V1181" s="18">
        <f t="shared" si="1677"/>
        <v>80815.322000000015</v>
      </c>
      <c r="W1181" s="18">
        <f t="shared" si="1678"/>
        <v>48251.1</v>
      </c>
      <c r="X1181" s="18">
        <f t="shared" si="1679"/>
        <v>48251.1</v>
      </c>
      <c r="Y1181" s="18">
        <f t="shared" si="1742"/>
        <v>0</v>
      </c>
      <c r="Z1181" s="18">
        <f t="shared" si="1742"/>
        <v>0</v>
      </c>
      <c r="AA1181" s="18">
        <f t="shared" si="1742"/>
        <v>0</v>
      </c>
      <c r="AB1181" s="18">
        <f t="shared" si="1725"/>
        <v>80815.322000000015</v>
      </c>
      <c r="AC1181" s="18">
        <f t="shared" si="1726"/>
        <v>48251.1</v>
      </c>
      <c r="AD1181" s="18">
        <f t="shared" si="1727"/>
        <v>48251.1</v>
      </c>
      <c r="AE1181" s="18">
        <f t="shared" si="1742"/>
        <v>0</v>
      </c>
      <c r="AF1181" s="31"/>
      <c r="AG1181" s="22"/>
      <c r="AH1181" s="2"/>
    </row>
    <row r="1182" spans="1:34" ht="47.25" x14ac:dyDescent="0.25">
      <c r="A1182" s="36" t="s">
        <v>267</v>
      </c>
      <c r="B1182" s="32">
        <v>200</v>
      </c>
      <c r="C1182" s="36"/>
      <c r="D1182" s="36"/>
      <c r="E1182" s="14" t="s">
        <v>578</v>
      </c>
      <c r="F1182" s="18">
        <f t="shared" si="1740"/>
        <v>78270.900000000009</v>
      </c>
      <c r="G1182" s="18">
        <f t="shared" si="1740"/>
        <v>48251.1</v>
      </c>
      <c r="H1182" s="18">
        <f t="shared" si="1740"/>
        <v>48251.1</v>
      </c>
      <c r="I1182" s="18">
        <f t="shared" si="1740"/>
        <v>0</v>
      </c>
      <c r="J1182" s="18">
        <f t="shared" si="1740"/>
        <v>0</v>
      </c>
      <c r="K1182" s="18">
        <f t="shared" si="1740"/>
        <v>0</v>
      </c>
      <c r="L1182" s="18">
        <f t="shared" si="1734"/>
        <v>78270.900000000009</v>
      </c>
      <c r="M1182" s="18">
        <f t="shared" si="1735"/>
        <v>48251.1</v>
      </c>
      <c r="N1182" s="18">
        <f t="shared" si="1736"/>
        <v>48251.1</v>
      </c>
      <c r="O1182" s="18">
        <f t="shared" si="1741"/>
        <v>2544.422</v>
      </c>
      <c r="P1182" s="18">
        <f t="shared" si="1741"/>
        <v>0</v>
      </c>
      <c r="Q1182" s="18">
        <f t="shared" si="1741"/>
        <v>0</v>
      </c>
      <c r="R1182" s="18">
        <f t="shared" si="1674"/>
        <v>80815.322000000015</v>
      </c>
      <c r="S1182" s="18">
        <f t="shared" si="1675"/>
        <v>48251.1</v>
      </c>
      <c r="T1182" s="18">
        <f t="shared" si="1676"/>
        <v>48251.1</v>
      </c>
      <c r="U1182" s="18">
        <f t="shared" si="1742"/>
        <v>0</v>
      </c>
      <c r="V1182" s="18">
        <f t="shared" si="1677"/>
        <v>80815.322000000015</v>
      </c>
      <c r="W1182" s="18">
        <f t="shared" si="1678"/>
        <v>48251.1</v>
      </c>
      <c r="X1182" s="18">
        <f t="shared" si="1679"/>
        <v>48251.1</v>
      </c>
      <c r="Y1182" s="18">
        <f t="shared" si="1742"/>
        <v>0</v>
      </c>
      <c r="Z1182" s="18">
        <f t="shared" si="1742"/>
        <v>0</v>
      </c>
      <c r="AA1182" s="18">
        <f t="shared" si="1742"/>
        <v>0</v>
      </c>
      <c r="AB1182" s="18">
        <f t="shared" si="1725"/>
        <v>80815.322000000015</v>
      </c>
      <c r="AC1182" s="18">
        <f t="shared" si="1726"/>
        <v>48251.1</v>
      </c>
      <c r="AD1182" s="18">
        <f t="shared" si="1727"/>
        <v>48251.1</v>
      </c>
      <c r="AE1182" s="18">
        <f t="shared" si="1742"/>
        <v>0</v>
      </c>
      <c r="AF1182" s="31"/>
      <c r="AG1182" s="22"/>
      <c r="AH1182" s="2"/>
    </row>
    <row r="1183" spans="1:34" ht="47.25" x14ac:dyDescent="0.25">
      <c r="A1183" s="36" t="s">
        <v>267</v>
      </c>
      <c r="B1183" s="32">
        <v>240</v>
      </c>
      <c r="C1183" s="36"/>
      <c r="D1183" s="36"/>
      <c r="E1183" s="14" t="s">
        <v>586</v>
      </c>
      <c r="F1183" s="18">
        <f t="shared" si="1740"/>
        <v>78270.900000000009</v>
      </c>
      <c r="G1183" s="18">
        <f t="shared" si="1740"/>
        <v>48251.1</v>
      </c>
      <c r="H1183" s="18">
        <f t="shared" si="1740"/>
        <v>48251.1</v>
      </c>
      <c r="I1183" s="18">
        <f t="shared" si="1740"/>
        <v>0</v>
      </c>
      <c r="J1183" s="18">
        <f t="shared" si="1740"/>
        <v>0</v>
      </c>
      <c r="K1183" s="18">
        <f t="shared" si="1740"/>
        <v>0</v>
      </c>
      <c r="L1183" s="18">
        <f t="shared" si="1734"/>
        <v>78270.900000000009</v>
      </c>
      <c r="M1183" s="18">
        <f t="shared" si="1735"/>
        <v>48251.1</v>
      </c>
      <c r="N1183" s="18">
        <f t="shared" si="1736"/>
        <v>48251.1</v>
      </c>
      <c r="O1183" s="18">
        <f t="shared" si="1741"/>
        <v>2544.422</v>
      </c>
      <c r="P1183" s="18">
        <f t="shared" si="1741"/>
        <v>0</v>
      </c>
      <c r="Q1183" s="18">
        <f t="shared" si="1741"/>
        <v>0</v>
      </c>
      <c r="R1183" s="18">
        <f t="shared" si="1674"/>
        <v>80815.322000000015</v>
      </c>
      <c r="S1183" s="18">
        <f t="shared" si="1675"/>
        <v>48251.1</v>
      </c>
      <c r="T1183" s="18">
        <f t="shared" si="1676"/>
        <v>48251.1</v>
      </c>
      <c r="U1183" s="18">
        <f t="shared" si="1742"/>
        <v>0</v>
      </c>
      <c r="V1183" s="18">
        <f t="shared" si="1677"/>
        <v>80815.322000000015</v>
      </c>
      <c r="W1183" s="18">
        <f t="shared" si="1678"/>
        <v>48251.1</v>
      </c>
      <c r="X1183" s="18">
        <f t="shared" si="1679"/>
        <v>48251.1</v>
      </c>
      <c r="Y1183" s="18">
        <f t="shared" si="1742"/>
        <v>0</v>
      </c>
      <c r="Z1183" s="18">
        <f t="shared" si="1742"/>
        <v>0</v>
      </c>
      <c r="AA1183" s="18">
        <f t="shared" si="1742"/>
        <v>0</v>
      </c>
      <c r="AB1183" s="18">
        <f t="shared" si="1725"/>
        <v>80815.322000000015</v>
      </c>
      <c r="AC1183" s="18">
        <f t="shared" si="1726"/>
        <v>48251.1</v>
      </c>
      <c r="AD1183" s="18">
        <f t="shared" si="1727"/>
        <v>48251.1</v>
      </c>
      <c r="AE1183" s="18">
        <f t="shared" si="1742"/>
        <v>0</v>
      </c>
      <c r="AF1183" s="31"/>
      <c r="AG1183" s="22"/>
      <c r="AH1183" s="2"/>
    </row>
    <row r="1184" spans="1:34" x14ac:dyDescent="0.25">
      <c r="A1184" s="36" t="s">
        <v>267</v>
      </c>
      <c r="B1184" s="32">
        <v>240</v>
      </c>
      <c r="C1184" s="36" t="s">
        <v>151</v>
      </c>
      <c r="D1184" s="36" t="s">
        <v>30</v>
      </c>
      <c r="E1184" s="14" t="s">
        <v>549</v>
      </c>
      <c r="F1184" s="18">
        <v>78270.900000000009</v>
      </c>
      <c r="G1184" s="18">
        <v>48251.1</v>
      </c>
      <c r="H1184" s="18">
        <v>48251.1</v>
      </c>
      <c r="I1184" s="18"/>
      <c r="J1184" s="18"/>
      <c r="K1184" s="18"/>
      <c r="L1184" s="18">
        <f t="shared" si="1734"/>
        <v>78270.900000000009</v>
      </c>
      <c r="M1184" s="18">
        <f t="shared" si="1735"/>
        <v>48251.1</v>
      </c>
      <c r="N1184" s="18">
        <f t="shared" si="1736"/>
        <v>48251.1</v>
      </c>
      <c r="O1184" s="18">
        <v>2544.422</v>
      </c>
      <c r="P1184" s="18"/>
      <c r="Q1184" s="18"/>
      <c r="R1184" s="18">
        <f t="shared" si="1674"/>
        <v>80815.322000000015</v>
      </c>
      <c r="S1184" s="18">
        <f t="shared" si="1675"/>
        <v>48251.1</v>
      </c>
      <c r="T1184" s="18">
        <f t="shared" si="1676"/>
        <v>48251.1</v>
      </c>
      <c r="U1184" s="18"/>
      <c r="V1184" s="18">
        <f t="shared" si="1677"/>
        <v>80815.322000000015</v>
      </c>
      <c r="W1184" s="18">
        <f t="shared" si="1678"/>
        <v>48251.1</v>
      </c>
      <c r="X1184" s="18">
        <f t="shared" si="1679"/>
        <v>48251.1</v>
      </c>
      <c r="Y1184" s="18"/>
      <c r="Z1184" s="18"/>
      <c r="AA1184" s="18"/>
      <c r="AB1184" s="18">
        <f t="shared" si="1725"/>
        <v>80815.322000000015</v>
      </c>
      <c r="AC1184" s="18">
        <f t="shared" si="1726"/>
        <v>48251.1</v>
      </c>
      <c r="AD1184" s="18">
        <f t="shared" si="1727"/>
        <v>48251.1</v>
      </c>
      <c r="AE1184" s="18"/>
      <c r="AF1184" s="31"/>
      <c r="AG1184" s="22"/>
      <c r="AH1184" s="2"/>
    </row>
    <row r="1185" spans="1:34" ht="78.75" x14ac:dyDescent="0.25">
      <c r="A1185" s="36" t="s">
        <v>270</v>
      </c>
      <c r="B1185" s="32"/>
      <c r="C1185" s="36"/>
      <c r="D1185" s="36"/>
      <c r="E1185" s="14" t="s">
        <v>943</v>
      </c>
      <c r="F1185" s="18">
        <f>F1186+F1194+F1190+F1198</f>
        <v>833494.5</v>
      </c>
      <c r="G1185" s="18">
        <f t="shared" ref="G1185:H1185" si="1743">G1186+G1194+G1190+G1198</f>
        <v>1239940.2</v>
      </c>
      <c r="H1185" s="18">
        <f t="shared" si="1743"/>
        <v>1291719.8</v>
      </c>
      <c r="I1185" s="18">
        <f t="shared" ref="I1185:K1185" si="1744">I1186+I1194+I1190+I1198</f>
        <v>-6607.7370000000001</v>
      </c>
      <c r="J1185" s="18">
        <f t="shared" si="1744"/>
        <v>0</v>
      </c>
      <c r="K1185" s="18">
        <f t="shared" si="1744"/>
        <v>0</v>
      </c>
      <c r="L1185" s="18">
        <f t="shared" si="1734"/>
        <v>826886.76300000004</v>
      </c>
      <c r="M1185" s="18">
        <f t="shared" si="1735"/>
        <v>1239940.2</v>
      </c>
      <c r="N1185" s="18">
        <f t="shared" si="1736"/>
        <v>1291719.8</v>
      </c>
      <c r="O1185" s="18">
        <f>O1186+O1194+O1190+O1198</f>
        <v>237125.82199999999</v>
      </c>
      <c r="P1185" s="18">
        <f t="shared" ref="P1185:AE1185" si="1745">P1186+P1194+P1190+P1198</f>
        <v>0</v>
      </c>
      <c r="Q1185" s="18">
        <f t="shared" si="1745"/>
        <v>0</v>
      </c>
      <c r="R1185" s="18">
        <f t="shared" si="1674"/>
        <v>1064012.585</v>
      </c>
      <c r="S1185" s="18">
        <f t="shared" si="1675"/>
        <v>1239940.2</v>
      </c>
      <c r="T1185" s="18">
        <f t="shared" si="1676"/>
        <v>1291719.8</v>
      </c>
      <c r="U1185" s="18">
        <f t="shared" ref="U1185" si="1746">U1186+U1194+U1190+U1198</f>
        <v>0</v>
      </c>
      <c r="V1185" s="18">
        <f t="shared" si="1677"/>
        <v>1064012.585</v>
      </c>
      <c r="W1185" s="18">
        <f t="shared" si="1678"/>
        <v>1239940.2</v>
      </c>
      <c r="X1185" s="18">
        <f t="shared" si="1679"/>
        <v>1291719.8</v>
      </c>
      <c r="Y1185" s="18">
        <f t="shared" ref="Y1185:AA1185" si="1747">Y1186+Y1194+Y1190+Y1198</f>
        <v>-233000</v>
      </c>
      <c r="Z1185" s="18">
        <f t="shared" si="1747"/>
        <v>285282.90000000002</v>
      </c>
      <c r="AA1185" s="18">
        <f t="shared" si="1747"/>
        <v>518282.9</v>
      </c>
      <c r="AB1185" s="18">
        <f t="shared" si="1725"/>
        <v>831012.58499999996</v>
      </c>
      <c r="AC1185" s="18">
        <f t="shared" si="1726"/>
        <v>1525223.1</v>
      </c>
      <c r="AD1185" s="18">
        <f t="shared" si="1727"/>
        <v>1810002.7000000002</v>
      </c>
      <c r="AE1185" s="18">
        <f t="shared" si="1745"/>
        <v>0</v>
      </c>
      <c r="AF1185" s="31"/>
      <c r="AG1185" s="22"/>
      <c r="AH1185" s="2"/>
    </row>
    <row r="1186" spans="1:34" ht="31.5" x14ac:dyDescent="0.25">
      <c r="A1186" s="36" t="s">
        <v>268</v>
      </c>
      <c r="B1186" s="32"/>
      <c r="C1186" s="36"/>
      <c r="D1186" s="36"/>
      <c r="E1186" s="14" t="s">
        <v>721</v>
      </c>
      <c r="F1186" s="18">
        <f t="shared" ref="F1186:K1188" si="1748">F1187</f>
        <v>423136.2</v>
      </c>
      <c r="G1186" s="18">
        <f t="shared" si="1748"/>
        <v>969312</v>
      </c>
      <c r="H1186" s="18">
        <f t="shared" si="1748"/>
        <v>1291719.8</v>
      </c>
      <c r="I1186" s="18">
        <f t="shared" si="1748"/>
        <v>0</v>
      </c>
      <c r="J1186" s="18">
        <f t="shared" si="1748"/>
        <v>0</v>
      </c>
      <c r="K1186" s="18">
        <f t="shared" si="1748"/>
        <v>0</v>
      </c>
      <c r="L1186" s="18">
        <f t="shared" si="1734"/>
        <v>423136.2</v>
      </c>
      <c r="M1186" s="18">
        <f t="shared" si="1735"/>
        <v>969312</v>
      </c>
      <c r="N1186" s="18">
        <f t="shared" si="1736"/>
        <v>1291719.8</v>
      </c>
      <c r="O1186" s="18">
        <f t="shared" ref="O1186:Q1188" si="1749">O1187</f>
        <v>120625.822</v>
      </c>
      <c r="P1186" s="18">
        <f t="shared" si="1749"/>
        <v>0</v>
      </c>
      <c r="Q1186" s="18">
        <f t="shared" si="1749"/>
        <v>0</v>
      </c>
      <c r="R1186" s="18">
        <f t="shared" si="1674"/>
        <v>543762.022</v>
      </c>
      <c r="S1186" s="18">
        <f t="shared" si="1675"/>
        <v>969312</v>
      </c>
      <c r="T1186" s="18">
        <f t="shared" si="1676"/>
        <v>1291719.8</v>
      </c>
      <c r="U1186" s="18">
        <f t="shared" ref="U1186:AE1188" si="1750">U1187</f>
        <v>0</v>
      </c>
      <c r="V1186" s="18">
        <f t="shared" si="1677"/>
        <v>543762.022</v>
      </c>
      <c r="W1186" s="18">
        <f t="shared" si="1678"/>
        <v>969312</v>
      </c>
      <c r="X1186" s="18">
        <f t="shared" si="1679"/>
        <v>1291719.8</v>
      </c>
      <c r="Y1186" s="18">
        <f t="shared" si="1750"/>
        <v>0</v>
      </c>
      <c r="Z1186" s="18">
        <f t="shared" si="1750"/>
        <v>-95094.3</v>
      </c>
      <c r="AA1186" s="18">
        <f t="shared" si="1750"/>
        <v>-95094.3</v>
      </c>
      <c r="AB1186" s="18">
        <f t="shared" si="1725"/>
        <v>543762.022</v>
      </c>
      <c r="AC1186" s="18">
        <f t="shared" si="1726"/>
        <v>874217.7</v>
      </c>
      <c r="AD1186" s="18">
        <f t="shared" si="1727"/>
        <v>1196625.5</v>
      </c>
      <c r="AE1186" s="18">
        <f t="shared" si="1750"/>
        <v>0</v>
      </c>
      <c r="AF1186" s="31"/>
      <c r="AG1186" s="22"/>
      <c r="AH1186" s="2"/>
    </row>
    <row r="1187" spans="1:34" ht="47.25" x14ac:dyDescent="0.25">
      <c r="A1187" s="36" t="s">
        <v>268</v>
      </c>
      <c r="B1187" s="32">
        <v>200</v>
      </c>
      <c r="C1187" s="36"/>
      <c r="D1187" s="36"/>
      <c r="E1187" s="14" t="s">
        <v>578</v>
      </c>
      <c r="F1187" s="18">
        <f t="shared" si="1748"/>
        <v>423136.2</v>
      </c>
      <c r="G1187" s="18">
        <f t="shared" si="1748"/>
        <v>969312</v>
      </c>
      <c r="H1187" s="18">
        <f t="shared" si="1748"/>
        <v>1291719.8</v>
      </c>
      <c r="I1187" s="18">
        <f t="shared" si="1748"/>
        <v>0</v>
      </c>
      <c r="J1187" s="18">
        <f t="shared" si="1748"/>
        <v>0</v>
      </c>
      <c r="K1187" s="18">
        <f t="shared" si="1748"/>
        <v>0</v>
      </c>
      <c r="L1187" s="18">
        <f t="shared" si="1734"/>
        <v>423136.2</v>
      </c>
      <c r="M1187" s="18">
        <f t="shared" si="1735"/>
        <v>969312</v>
      </c>
      <c r="N1187" s="18">
        <f t="shared" si="1736"/>
        <v>1291719.8</v>
      </c>
      <c r="O1187" s="18">
        <f t="shared" si="1749"/>
        <v>120625.822</v>
      </c>
      <c r="P1187" s="18">
        <f t="shared" si="1749"/>
        <v>0</v>
      </c>
      <c r="Q1187" s="18">
        <f t="shared" si="1749"/>
        <v>0</v>
      </c>
      <c r="R1187" s="18">
        <f t="shared" si="1674"/>
        <v>543762.022</v>
      </c>
      <c r="S1187" s="18">
        <f t="shared" si="1675"/>
        <v>969312</v>
      </c>
      <c r="T1187" s="18">
        <f t="shared" si="1676"/>
        <v>1291719.8</v>
      </c>
      <c r="U1187" s="18">
        <f t="shared" si="1750"/>
        <v>0</v>
      </c>
      <c r="V1187" s="18">
        <f t="shared" si="1677"/>
        <v>543762.022</v>
      </c>
      <c r="W1187" s="18">
        <f t="shared" si="1678"/>
        <v>969312</v>
      </c>
      <c r="X1187" s="18">
        <f t="shared" si="1679"/>
        <v>1291719.8</v>
      </c>
      <c r="Y1187" s="18">
        <f t="shared" si="1750"/>
        <v>0</v>
      </c>
      <c r="Z1187" s="18">
        <f t="shared" si="1750"/>
        <v>-95094.3</v>
      </c>
      <c r="AA1187" s="18">
        <f t="shared" si="1750"/>
        <v>-95094.3</v>
      </c>
      <c r="AB1187" s="18">
        <f t="shared" si="1725"/>
        <v>543762.022</v>
      </c>
      <c r="AC1187" s="18">
        <f t="shared" si="1726"/>
        <v>874217.7</v>
      </c>
      <c r="AD1187" s="18">
        <f t="shared" si="1727"/>
        <v>1196625.5</v>
      </c>
      <c r="AE1187" s="18">
        <f t="shared" si="1750"/>
        <v>0</v>
      </c>
      <c r="AF1187" s="31"/>
      <c r="AG1187" s="22"/>
      <c r="AH1187" s="2"/>
    </row>
    <row r="1188" spans="1:34" ht="47.25" x14ac:dyDescent="0.25">
      <c r="A1188" s="36" t="s">
        <v>268</v>
      </c>
      <c r="B1188" s="32">
        <v>240</v>
      </c>
      <c r="C1188" s="36"/>
      <c r="D1188" s="36"/>
      <c r="E1188" s="14" t="s">
        <v>586</v>
      </c>
      <c r="F1188" s="18">
        <f t="shared" si="1748"/>
        <v>423136.2</v>
      </c>
      <c r="G1188" s="18">
        <f t="shared" si="1748"/>
        <v>969312</v>
      </c>
      <c r="H1188" s="18">
        <f t="shared" si="1748"/>
        <v>1291719.8</v>
      </c>
      <c r="I1188" s="18">
        <f t="shared" si="1748"/>
        <v>0</v>
      </c>
      <c r="J1188" s="18">
        <f t="shared" si="1748"/>
        <v>0</v>
      </c>
      <c r="K1188" s="18">
        <f t="shared" si="1748"/>
        <v>0</v>
      </c>
      <c r="L1188" s="18">
        <f t="shared" si="1734"/>
        <v>423136.2</v>
      </c>
      <c r="M1188" s="18">
        <f t="shared" si="1735"/>
        <v>969312</v>
      </c>
      <c r="N1188" s="18">
        <f t="shared" si="1736"/>
        <v>1291719.8</v>
      </c>
      <c r="O1188" s="18">
        <f t="shared" si="1749"/>
        <v>120625.822</v>
      </c>
      <c r="P1188" s="18">
        <f t="shared" si="1749"/>
        <v>0</v>
      </c>
      <c r="Q1188" s="18">
        <f t="shared" si="1749"/>
        <v>0</v>
      </c>
      <c r="R1188" s="18">
        <f t="shared" si="1674"/>
        <v>543762.022</v>
      </c>
      <c r="S1188" s="18">
        <f t="shared" si="1675"/>
        <v>969312</v>
      </c>
      <c r="T1188" s="18">
        <f t="shared" si="1676"/>
        <v>1291719.8</v>
      </c>
      <c r="U1188" s="18">
        <f t="shared" si="1750"/>
        <v>0</v>
      </c>
      <c r="V1188" s="18">
        <f t="shared" si="1677"/>
        <v>543762.022</v>
      </c>
      <c r="W1188" s="18">
        <f t="shared" si="1678"/>
        <v>969312</v>
      </c>
      <c r="X1188" s="18">
        <f t="shared" si="1679"/>
        <v>1291719.8</v>
      </c>
      <c r="Y1188" s="18">
        <f t="shared" si="1750"/>
        <v>0</v>
      </c>
      <c r="Z1188" s="18">
        <f t="shared" si="1750"/>
        <v>-95094.3</v>
      </c>
      <c r="AA1188" s="18">
        <f t="shared" si="1750"/>
        <v>-95094.3</v>
      </c>
      <c r="AB1188" s="18">
        <f t="shared" si="1725"/>
        <v>543762.022</v>
      </c>
      <c r="AC1188" s="18">
        <f t="shared" si="1726"/>
        <v>874217.7</v>
      </c>
      <c r="AD1188" s="18">
        <f t="shared" si="1727"/>
        <v>1196625.5</v>
      </c>
      <c r="AE1188" s="18">
        <f t="shared" si="1750"/>
        <v>0</v>
      </c>
      <c r="AF1188" s="31"/>
      <c r="AG1188" s="22"/>
      <c r="AH1188" s="2"/>
    </row>
    <row r="1189" spans="1:34" x14ac:dyDescent="0.25">
      <c r="A1189" s="36" t="s">
        <v>268</v>
      </c>
      <c r="B1189" s="32">
        <v>240</v>
      </c>
      <c r="C1189" s="36" t="s">
        <v>151</v>
      </c>
      <c r="D1189" s="36" t="s">
        <v>30</v>
      </c>
      <c r="E1189" s="14" t="s">
        <v>549</v>
      </c>
      <c r="F1189" s="18">
        <v>423136.2</v>
      </c>
      <c r="G1189" s="18">
        <v>969312</v>
      </c>
      <c r="H1189" s="18">
        <v>1291719.8</v>
      </c>
      <c r="I1189" s="18"/>
      <c r="J1189" s="18"/>
      <c r="K1189" s="18"/>
      <c r="L1189" s="18">
        <f t="shared" si="1734"/>
        <v>423136.2</v>
      </c>
      <c r="M1189" s="18">
        <f t="shared" si="1735"/>
        <v>969312</v>
      </c>
      <c r="N1189" s="18">
        <f t="shared" si="1736"/>
        <v>1291719.8</v>
      </c>
      <c r="O1189" s="18">
        <v>120625.822</v>
      </c>
      <c r="P1189" s="18"/>
      <c r="Q1189" s="18"/>
      <c r="R1189" s="18">
        <f t="shared" ref="R1189:R1256" si="1751">L1189+O1189</f>
        <v>543762.022</v>
      </c>
      <c r="S1189" s="18">
        <f t="shared" ref="S1189:S1256" si="1752">M1189+P1189</f>
        <v>969312</v>
      </c>
      <c r="T1189" s="18">
        <f t="shared" ref="T1189:T1256" si="1753">N1189+Q1189</f>
        <v>1291719.8</v>
      </c>
      <c r="U1189" s="18"/>
      <c r="V1189" s="18">
        <f t="shared" ref="V1189:V1256" si="1754">R1189+U1189</f>
        <v>543762.022</v>
      </c>
      <c r="W1189" s="18">
        <f t="shared" ref="W1189:W1256" si="1755">S1189</f>
        <v>969312</v>
      </c>
      <c r="X1189" s="18">
        <f t="shared" ref="X1189:X1256" si="1756">T1189</f>
        <v>1291719.8</v>
      </c>
      <c r="Y1189" s="18"/>
      <c r="Z1189" s="18">
        <v>-95094.3</v>
      </c>
      <c r="AA1189" s="18">
        <v>-95094.3</v>
      </c>
      <c r="AB1189" s="18">
        <f t="shared" si="1725"/>
        <v>543762.022</v>
      </c>
      <c r="AC1189" s="18">
        <f t="shared" si="1726"/>
        <v>874217.7</v>
      </c>
      <c r="AD1189" s="18">
        <f t="shared" si="1727"/>
        <v>1196625.5</v>
      </c>
      <c r="AE1189" s="18"/>
      <c r="AF1189" s="31"/>
      <c r="AG1189" s="22"/>
      <c r="AH1189" s="2"/>
    </row>
    <row r="1190" spans="1:34" ht="47.25" x14ac:dyDescent="0.25">
      <c r="A1190" s="36" t="s">
        <v>1018</v>
      </c>
      <c r="B1190" s="32"/>
      <c r="C1190" s="36"/>
      <c r="D1190" s="36"/>
      <c r="E1190" s="14" t="s">
        <v>741</v>
      </c>
      <c r="F1190" s="18">
        <f>F1191</f>
        <v>15800</v>
      </c>
      <c r="G1190" s="18">
        <f t="shared" ref="G1190:AE1192" si="1757">G1191</f>
        <v>0</v>
      </c>
      <c r="H1190" s="18">
        <f t="shared" si="1757"/>
        <v>0</v>
      </c>
      <c r="I1190" s="18">
        <f t="shared" si="1757"/>
        <v>-6607.7370000000001</v>
      </c>
      <c r="J1190" s="18">
        <f t="shared" si="1757"/>
        <v>0</v>
      </c>
      <c r="K1190" s="18">
        <f t="shared" si="1757"/>
        <v>0</v>
      </c>
      <c r="L1190" s="18">
        <f t="shared" si="1734"/>
        <v>9192.262999999999</v>
      </c>
      <c r="M1190" s="18">
        <f t="shared" si="1735"/>
        <v>0</v>
      </c>
      <c r="N1190" s="18">
        <f t="shared" si="1736"/>
        <v>0</v>
      </c>
      <c r="O1190" s="18">
        <f t="shared" si="1757"/>
        <v>0</v>
      </c>
      <c r="P1190" s="18">
        <f t="shared" si="1757"/>
        <v>0</v>
      </c>
      <c r="Q1190" s="18">
        <f t="shared" si="1757"/>
        <v>0</v>
      </c>
      <c r="R1190" s="18">
        <f t="shared" si="1751"/>
        <v>9192.262999999999</v>
      </c>
      <c r="S1190" s="18">
        <f t="shared" si="1752"/>
        <v>0</v>
      </c>
      <c r="T1190" s="18">
        <f t="shared" si="1753"/>
        <v>0</v>
      </c>
      <c r="U1190" s="18">
        <f t="shared" si="1757"/>
        <v>0</v>
      </c>
      <c r="V1190" s="18">
        <f t="shared" si="1754"/>
        <v>9192.262999999999</v>
      </c>
      <c r="W1190" s="18">
        <f t="shared" si="1755"/>
        <v>0</v>
      </c>
      <c r="X1190" s="18">
        <f t="shared" si="1756"/>
        <v>0</v>
      </c>
      <c r="Y1190" s="18">
        <f t="shared" si="1757"/>
        <v>0</v>
      </c>
      <c r="Z1190" s="18">
        <f t="shared" si="1757"/>
        <v>0</v>
      </c>
      <c r="AA1190" s="18">
        <f t="shared" si="1757"/>
        <v>0</v>
      </c>
      <c r="AB1190" s="18">
        <f t="shared" si="1725"/>
        <v>9192.262999999999</v>
      </c>
      <c r="AC1190" s="18">
        <f t="shared" si="1726"/>
        <v>0</v>
      </c>
      <c r="AD1190" s="18">
        <f t="shared" si="1727"/>
        <v>0</v>
      </c>
      <c r="AE1190" s="18">
        <f t="shared" si="1757"/>
        <v>0</v>
      </c>
      <c r="AF1190" s="31"/>
      <c r="AG1190" s="22"/>
      <c r="AH1190" s="2"/>
    </row>
    <row r="1191" spans="1:34" ht="47.25" x14ac:dyDescent="0.25">
      <c r="A1191" s="36" t="s">
        <v>1018</v>
      </c>
      <c r="B1191" s="32">
        <v>200</v>
      </c>
      <c r="C1191" s="36"/>
      <c r="D1191" s="36"/>
      <c r="E1191" s="14" t="s">
        <v>578</v>
      </c>
      <c r="F1191" s="18">
        <f>F1192</f>
        <v>15800</v>
      </c>
      <c r="G1191" s="18">
        <f t="shared" si="1757"/>
        <v>0</v>
      </c>
      <c r="H1191" s="18">
        <f t="shared" si="1757"/>
        <v>0</v>
      </c>
      <c r="I1191" s="18">
        <f t="shared" si="1757"/>
        <v>-6607.7370000000001</v>
      </c>
      <c r="J1191" s="18">
        <f t="shared" si="1757"/>
        <v>0</v>
      </c>
      <c r="K1191" s="18">
        <f t="shared" si="1757"/>
        <v>0</v>
      </c>
      <c r="L1191" s="18">
        <f t="shared" si="1734"/>
        <v>9192.262999999999</v>
      </c>
      <c r="M1191" s="18">
        <f t="shared" si="1735"/>
        <v>0</v>
      </c>
      <c r="N1191" s="18">
        <f t="shared" si="1736"/>
        <v>0</v>
      </c>
      <c r="O1191" s="18">
        <f t="shared" si="1757"/>
        <v>0</v>
      </c>
      <c r="P1191" s="18">
        <f t="shared" si="1757"/>
        <v>0</v>
      </c>
      <c r="Q1191" s="18">
        <f t="shared" si="1757"/>
        <v>0</v>
      </c>
      <c r="R1191" s="18">
        <f t="shared" si="1751"/>
        <v>9192.262999999999</v>
      </c>
      <c r="S1191" s="18">
        <f t="shared" si="1752"/>
        <v>0</v>
      </c>
      <c r="T1191" s="18">
        <f t="shared" si="1753"/>
        <v>0</v>
      </c>
      <c r="U1191" s="18">
        <f t="shared" si="1757"/>
        <v>0</v>
      </c>
      <c r="V1191" s="18">
        <f t="shared" si="1754"/>
        <v>9192.262999999999</v>
      </c>
      <c r="W1191" s="18">
        <f t="shared" si="1755"/>
        <v>0</v>
      </c>
      <c r="X1191" s="18">
        <f t="shared" si="1756"/>
        <v>0</v>
      </c>
      <c r="Y1191" s="18">
        <f t="shared" si="1757"/>
        <v>0</v>
      </c>
      <c r="Z1191" s="18">
        <f t="shared" si="1757"/>
        <v>0</v>
      </c>
      <c r="AA1191" s="18">
        <f t="shared" si="1757"/>
        <v>0</v>
      </c>
      <c r="AB1191" s="18">
        <f t="shared" si="1725"/>
        <v>9192.262999999999</v>
      </c>
      <c r="AC1191" s="18">
        <f t="shared" si="1726"/>
        <v>0</v>
      </c>
      <c r="AD1191" s="18">
        <f t="shared" si="1727"/>
        <v>0</v>
      </c>
      <c r="AE1191" s="18">
        <f t="shared" si="1757"/>
        <v>0</v>
      </c>
      <c r="AF1191" s="31"/>
      <c r="AG1191" s="22"/>
      <c r="AH1191" s="2"/>
    </row>
    <row r="1192" spans="1:34" ht="47.25" x14ac:dyDescent="0.25">
      <c r="A1192" s="36" t="s">
        <v>1018</v>
      </c>
      <c r="B1192" s="32">
        <v>240</v>
      </c>
      <c r="C1192" s="36"/>
      <c r="D1192" s="36"/>
      <c r="E1192" s="14" t="s">
        <v>586</v>
      </c>
      <c r="F1192" s="18">
        <f>F1193</f>
        <v>15800</v>
      </c>
      <c r="G1192" s="18">
        <f t="shared" si="1757"/>
        <v>0</v>
      </c>
      <c r="H1192" s="18">
        <f t="shared" si="1757"/>
        <v>0</v>
      </c>
      <c r="I1192" s="18">
        <f t="shared" si="1757"/>
        <v>-6607.7370000000001</v>
      </c>
      <c r="J1192" s="18">
        <f t="shared" si="1757"/>
        <v>0</v>
      </c>
      <c r="K1192" s="18">
        <f t="shared" si="1757"/>
        <v>0</v>
      </c>
      <c r="L1192" s="18">
        <f t="shared" si="1734"/>
        <v>9192.262999999999</v>
      </c>
      <c r="M1192" s="18">
        <f t="shared" si="1735"/>
        <v>0</v>
      </c>
      <c r="N1192" s="18">
        <f t="shared" si="1736"/>
        <v>0</v>
      </c>
      <c r="O1192" s="18">
        <f t="shared" si="1757"/>
        <v>0</v>
      </c>
      <c r="P1192" s="18">
        <f t="shared" si="1757"/>
        <v>0</v>
      </c>
      <c r="Q1192" s="18">
        <f t="shared" si="1757"/>
        <v>0</v>
      </c>
      <c r="R1192" s="18">
        <f t="shared" si="1751"/>
        <v>9192.262999999999</v>
      </c>
      <c r="S1192" s="18">
        <f t="shared" si="1752"/>
        <v>0</v>
      </c>
      <c r="T1192" s="18">
        <f t="shared" si="1753"/>
        <v>0</v>
      </c>
      <c r="U1192" s="18">
        <f t="shared" si="1757"/>
        <v>0</v>
      </c>
      <c r="V1192" s="18">
        <f t="shared" si="1754"/>
        <v>9192.262999999999</v>
      </c>
      <c r="W1192" s="18">
        <f t="shared" si="1755"/>
        <v>0</v>
      </c>
      <c r="X1192" s="18">
        <f t="shared" si="1756"/>
        <v>0</v>
      </c>
      <c r="Y1192" s="18">
        <f t="shared" si="1757"/>
        <v>0</v>
      </c>
      <c r="Z1192" s="18">
        <f t="shared" si="1757"/>
        <v>0</v>
      </c>
      <c r="AA1192" s="18">
        <f t="shared" si="1757"/>
        <v>0</v>
      </c>
      <c r="AB1192" s="18">
        <f t="shared" si="1725"/>
        <v>9192.262999999999</v>
      </c>
      <c r="AC1192" s="18">
        <f t="shared" si="1726"/>
        <v>0</v>
      </c>
      <c r="AD1192" s="18">
        <f t="shared" si="1727"/>
        <v>0</v>
      </c>
      <c r="AE1192" s="18">
        <f t="shared" si="1757"/>
        <v>0</v>
      </c>
      <c r="AF1192" s="31"/>
      <c r="AG1192" s="22"/>
      <c r="AH1192" s="2"/>
    </row>
    <row r="1193" spans="1:34" x14ac:dyDescent="0.25">
      <c r="A1193" s="36" t="s">
        <v>1018</v>
      </c>
      <c r="B1193" s="32">
        <v>240</v>
      </c>
      <c r="C1193" s="36" t="s">
        <v>151</v>
      </c>
      <c r="D1193" s="36" t="s">
        <v>24</v>
      </c>
      <c r="E1193" s="14" t="s">
        <v>548</v>
      </c>
      <c r="F1193" s="18">
        <v>15800</v>
      </c>
      <c r="G1193" s="18">
        <v>0</v>
      </c>
      <c r="H1193" s="18">
        <v>0</v>
      </c>
      <c r="I1193" s="18">
        <v>-6607.7370000000001</v>
      </c>
      <c r="J1193" s="18"/>
      <c r="K1193" s="18"/>
      <c r="L1193" s="18">
        <f t="shared" si="1734"/>
        <v>9192.262999999999</v>
      </c>
      <c r="M1193" s="18">
        <f t="shared" si="1735"/>
        <v>0</v>
      </c>
      <c r="N1193" s="18">
        <f t="shared" si="1736"/>
        <v>0</v>
      </c>
      <c r="O1193" s="18"/>
      <c r="P1193" s="18"/>
      <c r="Q1193" s="18"/>
      <c r="R1193" s="18">
        <f t="shared" si="1751"/>
        <v>9192.262999999999</v>
      </c>
      <c r="S1193" s="18">
        <f t="shared" si="1752"/>
        <v>0</v>
      </c>
      <c r="T1193" s="18">
        <f t="shared" si="1753"/>
        <v>0</v>
      </c>
      <c r="U1193" s="18"/>
      <c r="V1193" s="18">
        <f t="shared" si="1754"/>
        <v>9192.262999999999</v>
      </c>
      <c r="W1193" s="18">
        <f t="shared" si="1755"/>
        <v>0</v>
      </c>
      <c r="X1193" s="18">
        <f t="shared" si="1756"/>
        <v>0</v>
      </c>
      <c r="Y1193" s="18"/>
      <c r="Z1193" s="18"/>
      <c r="AA1193" s="18"/>
      <c r="AB1193" s="18">
        <f t="shared" si="1725"/>
        <v>9192.262999999999</v>
      </c>
      <c r="AC1193" s="18">
        <f t="shared" si="1726"/>
        <v>0</v>
      </c>
      <c r="AD1193" s="18">
        <f t="shared" si="1727"/>
        <v>0</v>
      </c>
      <c r="AE1193" s="18"/>
      <c r="AF1193" s="31"/>
      <c r="AG1193" s="22" t="s">
        <v>1300</v>
      </c>
      <c r="AH1193" s="2"/>
    </row>
    <row r="1194" spans="1:34" ht="78.75" x14ac:dyDescent="0.25">
      <c r="A1194" s="36" t="s">
        <v>269</v>
      </c>
      <c r="B1194" s="32"/>
      <c r="C1194" s="36"/>
      <c r="D1194" s="36"/>
      <c r="E1194" s="14" t="s">
        <v>720</v>
      </c>
      <c r="F1194" s="18">
        <f t="shared" ref="F1194:K1196" si="1758">F1195</f>
        <v>161558.29999999999</v>
      </c>
      <c r="G1194" s="18">
        <f t="shared" si="1758"/>
        <v>37628.199999999997</v>
      </c>
      <c r="H1194" s="18">
        <f t="shared" si="1758"/>
        <v>0</v>
      </c>
      <c r="I1194" s="18">
        <f t="shared" si="1758"/>
        <v>0</v>
      </c>
      <c r="J1194" s="18">
        <f t="shared" si="1758"/>
        <v>0</v>
      </c>
      <c r="K1194" s="18">
        <f t="shared" si="1758"/>
        <v>0</v>
      </c>
      <c r="L1194" s="18">
        <f t="shared" si="1734"/>
        <v>161558.29999999999</v>
      </c>
      <c r="M1194" s="18">
        <f t="shared" si="1735"/>
        <v>37628.199999999997</v>
      </c>
      <c r="N1194" s="18">
        <f t="shared" si="1736"/>
        <v>0</v>
      </c>
      <c r="O1194" s="18">
        <f t="shared" ref="O1194:Q1196" si="1759">O1195</f>
        <v>0</v>
      </c>
      <c r="P1194" s="18">
        <f t="shared" si="1759"/>
        <v>0</v>
      </c>
      <c r="Q1194" s="18">
        <f t="shared" si="1759"/>
        <v>0</v>
      </c>
      <c r="R1194" s="18">
        <f t="shared" si="1751"/>
        <v>161558.29999999999</v>
      </c>
      <c r="S1194" s="18">
        <f t="shared" si="1752"/>
        <v>37628.199999999997</v>
      </c>
      <c r="T1194" s="18">
        <f t="shared" si="1753"/>
        <v>0</v>
      </c>
      <c r="U1194" s="18">
        <f t="shared" ref="U1194:AE1196" si="1760">U1195</f>
        <v>0</v>
      </c>
      <c r="V1194" s="18">
        <f t="shared" si="1754"/>
        <v>161558.29999999999</v>
      </c>
      <c r="W1194" s="18">
        <f t="shared" si="1755"/>
        <v>37628.199999999997</v>
      </c>
      <c r="X1194" s="18">
        <f t="shared" si="1756"/>
        <v>0</v>
      </c>
      <c r="Y1194" s="18">
        <f t="shared" si="1760"/>
        <v>0</v>
      </c>
      <c r="Z1194" s="18">
        <f t="shared" si="1760"/>
        <v>380377.2</v>
      </c>
      <c r="AA1194" s="18">
        <f t="shared" si="1760"/>
        <v>380377.2</v>
      </c>
      <c r="AB1194" s="18">
        <f t="shared" si="1725"/>
        <v>161558.29999999999</v>
      </c>
      <c r="AC1194" s="18">
        <f t="shared" si="1726"/>
        <v>418005.4</v>
      </c>
      <c r="AD1194" s="18">
        <f t="shared" si="1727"/>
        <v>380377.2</v>
      </c>
      <c r="AE1194" s="18">
        <f t="shared" si="1760"/>
        <v>0</v>
      </c>
      <c r="AF1194" s="31"/>
      <c r="AG1194" s="22"/>
      <c r="AH1194" s="2"/>
    </row>
    <row r="1195" spans="1:34" ht="47.25" x14ac:dyDescent="0.25">
      <c r="A1195" s="36" t="s">
        <v>269</v>
      </c>
      <c r="B1195" s="32">
        <v>200</v>
      </c>
      <c r="C1195" s="36"/>
      <c r="D1195" s="36"/>
      <c r="E1195" s="14" t="s">
        <v>578</v>
      </c>
      <c r="F1195" s="18">
        <f t="shared" si="1758"/>
        <v>161558.29999999999</v>
      </c>
      <c r="G1195" s="18">
        <f t="shared" si="1758"/>
        <v>37628.199999999997</v>
      </c>
      <c r="H1195" s="18">
        <f t="shared" si="1758"/>
        <v>0</v>
      </c>
      <c r="I1195" s="18">
        <f t="shared" si="1758"/>
        <v>0</v>
      </c>
      <c r="J1195" s="18">
        <f t="shared" si="1758"/>
        <v>0</v>
      </c>
      <c r="K1195" s="18">
        <f t="shared" si="1758"/>
        <v>0</v>
      </c>
      <c r="L1195" s="18">
        <f t="shared" si="1734"/>
        <v>161558.29999999999</v>
      </c>
      <c r="M1195" s="18">
        <f t="shared" si="1735"/>
        <v>37628.199999999997</v>
      </c>
      <c r="N1195" s="18">
        <f t="shared" si="1736"/>
        <v>0</v>
      </c>
      <c r="O1195" s="18">
        <f t="shared" si="1759"/>
        <v>0</v>
      </c>
      <c r="P1195" s="18">
        <f t="shared" si="1759"/>
        <v>0</v>
      </c>
      <c r="Q1195" s="18">
        <f t="shared" si="1759"/>
        <v>0</v>
      </c>
      <c r="R1195" s="18">
        <f t="shared" si="1751"/>
        <v>161558.29999999999</v>
      </c>
      <c r="S1195" s="18">
        <f t="shared" si="1752"/>
        <v>37628.199999999997</v>
      </c>
      <c r="T1195" s="18">
        <f t="shared" si="1753"/>
        <v>0</v>
      </c>
      <c r="U1195" s="18">
        <f t="shared" si="1760"/>
        <v>0</v>
      </c>
      <c r="V1195" s="18">
        <f t="shared" si="1754"/>
        <v>161558.29999999999</v>
      </c>
      <c r="W1195" s="18">
        <f t="shared" si="1755"/>
        <v>37628.199999999997</v>
      </c>
      <c r="X1195" s="18">
        <f t="shared" si="1756"/>
        <v>0</v>
      </c>
      <c r="Y1195" s="18">
        <f t="shared" si="1760"/>
        <v>0</v>
      </c>
      <c r="Z1195" s="18">
        <f t="shared" si="1760"/>
        <v>380377.2</v>
      </c>
      <c r="AA1195" s="18">
        <f t="shared" si="1760"/>
        <v>380377.2</v>
      </c>
      <c r="AB1195" s="18">
        <f t="shared" si="1725"/>
        <v>161558.29999999999</v>
      </c>
      <c r="AC1195" s="18">
        <f t="shared" si="1726"/>
        <v>418005.4</v>
      </c>
      <c r="AD1195" s="18">
        <f t="shared" si="1727"/>
        <v>380377.2</v>
      </c>
      <c r="AE1195" s="18">
        <f t="shared" si="1760"/>
        <v>0</v>
      </c>
      <c r="AF1195" s="31"/>
      <c r="AG1195" s="22"/>
      <c r="AH1195" s="2"/>
    </row>
    <row r="1196" spans="1:34" ht="47.25" x14ac:dyDescent="0.25">
      <c r="A1196" s="36" t="s">
        <v>269</v>
      </c>
      <c r="B1196" s="32">
        <v>240</v>
      </c>
      <c r="C1196" s="36"/>
      <c r="D1196" s="36"/>
      <c r="E1196" s="14" t="s">
        <v>586</v>
      </c>
      <c r="F1196" s="18">
        <f t="shared" si="1758"/>
        <v>161558.29999999999</v>
      </c>
      <c r="G1196" s="18">
        <f t="shared" si="1758"/>
        <v>37628.199999999997</v>
      </c>
      <c r="H1196" s="18">
        <f t="shared" si="1758"/>
        <v>0</v>
      </c>
      <c r="I1196" s="18">
        <f t="shared" si="1758"/>
        <v>0</v>
      </c>
      <c r="J1196" s="18">
        <f t="shared" si="1758"/>
        <v>0</v>
      </c>
      <c r="K1196" s="18">
        <f t="shared" si="1758"/>
        <v>0</v>
      </c>
      <c r="L1196" s="18">
        <f t="shared" si="1734"/>
        <v>161558.29999999999</v>
      </c>
      <c r="M1196" s="18">
        <f t="shared" si="1735"/>
        <v>37628.199999999997</v>
      </c>
      <c r="N1196" s="18">
        <f t="shared" si="1736"/>
        <v>0</v>
      </c>
      <c r="O1196" s="18">
        <f t="shared" si="1759"/>
        <v>0</v>
      </c>
      <c r="P1196" s="18">
        <f t="shared" si="1759"/>
        <v>0</v>
      </c>
      <c r="Q1196" s="18">
        <f t="shared" si="1759"/>
        <v>0</v>
      </c>
      <c r="R1196" s="18">
        <f t="shared" si="1751"/>
        <v>161558.29999999999</v>
      </c>
      <c r="S1196" s="18">
        <f t="shared" si="1752"/>
        <v>37628.199999999997</v>
      </c>
      <c r="T1196" s="18">
        <f t="shared" si="1753"/>
        <v>0</v>
      </c>
      <c r="U1196" s="18">
        <f t="shared" si="1760"/>
        <v>0</v>
      </c>
      <c r="V1196" s="18">
        <f t="shared" si="1754"/>
        <v>161558.29999999999</v>
      </c>
      <c r="W1196" s="18">
        <f t="shared" si="1755"/>
        <v>37628.199999999997</v>
      </c>
      <c r="X1196" s="18">
        <f t="shared" si="1756"/>
        <v>0</v>
      </c>
      <c r="Y1196" s="18">
        <f t="shared" si="1760"/>
        <v>0</v>
      </c>
      <c r="Z1196" s="18">
        <f t="shared" si="1760"/>
        <v>380377.2</v>
      </c>
      <c r="AA1196" s="18">
        <f t="shared" si="1760"/>
        <v>380377.2</v>
      </c>
      <c r="AB1196" s="18">
        <f t="shared" si="1725"/>
        <v>161558.29999999999</v>
      </c>
      <c r="AC1196" s="18">
        <f t="shared" si="1726"/>
        <v>418005.4</v>
      </c>
      <c r="AD1196" s="18">
        <f t="shared" si="1727"/>
        <v>380377.2</v>
      </c>
      <c r="AE1196" s="18">
        <f t="shared" si="1760"/>
        <v>0</v>
      </c>
      <c r="AF1196" s="31"/>
      <c r="AG1196" s="22"/>
      <c r="AH1196" s="2"/>
    </row>
    <row r="1197" spans="1:34" x14ac:dyDescent="0.25">
      <c r="A1197" s="36" t="s">
        <v>269</v>
      </c>
      <c r="B1197" s="32">
        <v>240</v>
      </c>
      <c r="C1197" s="36" t="s">
        <v>151</v>
      </c>
      <c r="D1197" s="36" t="s">
        <v>30</v>
      </c>
      <c r="E1197" s="14" t="s">
        <v>549</v>
      </c>
      <c r="F1197" s="18">
        <v>161558.29999999999</v>
      </c>
      <c r="G1197" s="18">
        <v>37628.199999999997</v>
      </c>
      <c r="H1197" s="18">
        <v>0</v>
      </c>
      <c r="I1197" s="18"/>
      <c r="J1197" s="18"/>
      <c r="K1197" s="18"/>
      <c r="L1197" s="18">
        <f t="shared" si="1734"/>
        <v>161558.29999999999</v>
      </c>
      <c r="M1197" s="18">
        <f t="shared" si="1735"/>
        <v>37628.199999999997</v>
      </c>
      <c r="N1197" s="18">
        <f t="shared" si="1736"/>
        <v>0</v>
      </c>
      <c r="O1197" s="18"/>
      <c r="P1197" s="18"/>
      <c r="Q1197" s="18"/>
      <c r="R1197" s="18">
        <f t="shared" si="1751"/>
        <v>161558.29999999999</v>
      </c>
      <c r="S1197" s="18">
        <f t="shared" si="1752"/>
        <v>37628.199999999997</v>
      </c>
      <c r="T1197" s="18">
        <f t="shared" si="1753"/>
        <v>0</v>
      </c>
      <c r="U1197" s="18"/>
      <c r="V1197" s="18">
        <f t="shared" si="1754"/>
        <v>161558.29999999999</v>
      </c>
      <c r="W1197" s="18">
        <f t="shared" si="1755"/>
        <v>37628.199999999997</v>
      </c>
      <c r="X1197" s="18">
        <f t="shared" si="1756"/>
        <v>0</v>
      </c>
      <c r="Y1197" s="18"/>
      <c r="Z1197" s="18">
        <f>95094.3+285282.9</f>
        <v>380377.2</v>
      </c>
      <c r="AA1197" s="18">
        <f>95094.3+285282.9</f>
        <v>380377.2</v>
      </c>
      <c r="AB1197" s="18">
        <f t="shared" si="1725"/>
        <v>161558.29999999999</v>
      </c>
      <c r="AC1197" s="18">
        <f t="shared" si="1726"/>
        <v>418005.4</v>
      </c>
      <c r="AD1197" s="18">
        <f t="shared" si="1727"/>
        <v>380377.2</v>
      </c>
      <c r="AE1197" s="18"/>
      <c r="AF1197" s="31"/>
      <c r="AG1197" s="22"/>
      <c r="AH1197" s="2"/>
    </row>
    <row r="1198" spans="1:34" ht="126" x14ac:dyDescent="0.25">
      <c r="A1198" s="36" t="s">
        <v>985</v>
      </c>
      <c r="B1198" s="32"/>
      <c r="C1198" s="36"/>
      <c r="D1198" s="36"/>
      <c r="E1198" s="14" t="s">
        <v>1370</v>
      </c>
      <c r="F1198" s="18">
        <f>F1199</f>
        <v>233000</v>
      </c>
      <c r="G1198" s="18">
        <f t="shared" ref="G1198:AE1200" si="1761">G1199</f>
        <v>233000</v>
      </c>
      <c r="H1198" s="18">
        <f t="shared" si="1761"/>
        <v>0</v>
      </c>
      <c r="I1198" s="18">
        <f t="shared" si="1761"/>
        <v>0</v>
      </c>
      <c r="J1198" s="18">
        <f t="shared" si="1761"/>
        <v>0</v>
      </c>
      <c r="K1198" s="18">
        <f t="shared" si="1761"/>
        <v>0</v>
      </c>
      <c r="L1198" s="18">
        <f t="shared" si="1734"/>
        <v>233000</v>
      </c>
      <c r="M1198" s="18">
        <f t="shared" si="1735"/>
        <v>233000</v>
      </c>
      <c r="N1198" s="18">
        <f t="shared" si="1736"/>
        <v>0</v>
      </c>
      <c r="O1198" s="18">
        <f>O1199+O1202</f>
        <v>116500</v>
      </c>
      <c r="P1198" s="18">
        <f t="shared" ref="P1198:AE1198" si="1762">P1199+P1202</f>
        <v>0</v>
      </c>
      <c r="Q1198" s="18">
        <f t="shared" si="1762"/>
        <v>0</v>
      </c>
      <c r="R1198" s="18">
        <f t="shared" si="1751"/>
        <v>349500</v>
      </c>
      <c r="S1198" s="18">
        <f t="shared" si="1752"/>
        <v>233000</v>
      </c>
      <c r="T1198" s="18">
        <f t="shared" si="1753"/>
        <v>0</v>
      </c>
      <c r="U1198" s="18">
        <f t="shared" ref="U1198" si="1763">U1199+U1202</f>
        <v>0</v>
      </c>
      <c r="V1198" s="18">
        <f t="shared" si="1754"/>
        <v>349500</v>
      </c>
      <c r="W1198" s="18">
        <f t="shared" si="1755"/>
        <v>233000</v>
      </c>
      <c r="X1198" s="18">
        <f t="shared" si="1756"/>
        <v>0</v>
      </c>
      <c r="Y1198" s="18">
        <f t="shared" ref="Y1198:AA1198" si="1764">Y1199+Y1202</f>
        <v>-233000</v>
      </c>
      <c r="Z1198" s="18">
        <f t="shared" si="1764"/>
        <v>0</v>
      </c>
      <c r="AA1198" s="18">
        <f t="shared" si="1764"/>
        <v>233000</v>
      </c>
      <c r="AB1198" s="18">
        <f t="shared" si="1725"/>
        <v>116500</v>
      </c>
      <c r="AC1198" s="18">
        <f t="shared" si="1726"/>
        <v>233000</v>
      </c>
      <c r="AD1198" s="18">
        <f t="shared" si="1727"/>
        <v>233000</v>
      </c>
      <c r="AE1198" s="18">
        <f t="shared" si="1762"/>
        <v>0</v>
      </c>
      <c r="AF1198" s="31"/>
      <c r="AG1198" s="22"/>
      <c r="AH1198" s="2"/>
    </row>
    <row r="1199" spans="1:34" ht="47.25" x14ac:dyDescent="0.25">
      <c r="A1199" s="36" t="s">
        <v>985</v>
      </c>
      <c r="B1199" s="32">
        <v>200</v>
      </c>
      <c r="C1199" s="36"/>
      <c r="D1199" s="36"/>
      <c r="E1199" s="14" t="s">
        <v>578</v>
      </c>
      <c r="F1199" s="18">
        <f>F1200</f>
        <v>233000</v>
      </c>
      <c r="G1199" s="18">
        <f t="shared" si="1761"/>
        <v>233000</v>
      </c>
      <c r="H1199" s="18">
        <f t="shared" si="1761"/>
        <v>0</v>
      </c>
      <c r="I1199" s="18">
        <f t="shared" si="1761"/>
        <v>0</v>
      </c>
      <c r="J1199" s="18">
        <f t="shared" si="1761"/>
        <v>0</v>
      </c>
      <c r="K1199" s="18">
        <f t="shared" si="1761"/>
        <v>0</v>
      </c>
      <c r="L1199" s="18">
        <f t="shared" si="1734"/>
        <v>233000</v>
      </c>
      <c r="M1199" s="18">
        <f t="shared" si="1735"/>
        <v>233000</v>
      </c>
      <c r="N1199" s="18">
        <f t="shared" si="1736"/>
        <v>0</v>
      </c>
      <c r="O1199" s="18">
        <f t="shared" si="1761"/>
        <v>116500</v>
      </c>
      <c r="P1199" s="18">
        <f t="shared" si="1761"/>
        <v>0</v>
      </c>
      <c r="Q1199" s="18">
        <f t="shared" si="1761"/>
        <v>0</v>
      </c>
      <c r="R1199" s="18">
        <f t="shared" si="1751"/>
        <v>349500</v>
      </c>
      <c r="S1199" s="18">
        <f t="shared" si="1752"/>
        <v>233000</v>
      </c>
      <c r="T1199" s="18">
        <f t="shared" si="1753"/>
        <v>0</v>
      </c>
      <c r="U1199" s="18">
        <f t="shared" si="1761"/>
        <v>0</v>
      </c>
      <c r="V1199" s="18">
        <f t="shared" si="1754"/>
        <v>349500</v>
      </c>
      <c r="W1199" s="18">
        <f t="shared" si="1755"/>
        <v>233000</v>
      </c>
      <c r="X1199" s="18">
        <f t="shared" si="1756"/>
        <v>0</v>
      </c>
      <c r="Y1199" s="18">
        <f t="shared" si="1761"/>
        <v>-233000</v>
      </c>
      <c r="Z1199" s="18">
        <f t="shared" si="1761"/>
        <v>0</v>
      </c>
      <c r="AA1199" s="18">
        <f t="shared" si="1761"/>
        <v>233000</v>
      </c>
      <c r="AB1199" s="18">
        <f t="shared" si="1725"/>
        <v>116500</v>
      </c>
      <c r="AC1199" s="18">
        <f t="shared" si="1726"/>
        <v>233000</v>
      </c>
      <c r="AD1199" s="18">
        <f t="shared" si="1727"/>
        <v>233000</v>
      </c>
      <c r="AE1199" s="18">
        <f t="shared" si="1761"/>
        <v>0</v>
      </c>
      <c r="AF1199" s="31"/>
      <c r="AG1199" s="22"/>
      <c r="AH1199" s="2"/>
    </row>
    <row r="1200" spans="1:34" ht="47.25" x14ac:dyDescent="0.25">
      <c r="A1200" s="36" t="s">
        <v>985</v>
      </c>
      <c r="B1200" s="32">
        <v>240</v>
      </c>
      <c r="C1200" s="36"/>
      <c r="D1200" s="36"/>
      <c r="E1200" s="14" t="s">
        <v>586</v>
      </c>
      <c r="F1200" s="18">
        <f>F1201</f>
        <v>233000</v>
      </c>
      <c r="G1200" s="18">
        <f t="shared" si="1761"/>
        <v>233000</v>
      </c>
      <c r="H1200" s="18">
        <f t="shared" si="1761"/>
        <v>0</v>
      </c>
      <c r="I1200" s="18">
        <f t="shared" si="1761"/>
        <v>0</v>
      </c>
      <c r="J1200" s="18">
        <f t="shared" si="1761"/>
        <v>0</v>
      </c>
      <c r="K1200" s="18">
        <f t="shared" si="1761"/>
        <v>0</v>
      </c>
      <c r="L1200" s="18">
        <f t="shared" si="1734"/>
        <v>233000</v>
      </c>
      <c r="M1200" s="18">
        <f t="shared" si="1735"/>
        <v>233000</v>
      </c>
      <c r="N1200" s="18">
        <f t="shared" si="1736"/>
        <v>0</v>
      </c>
      <c r="O1200" s="18">
        <f t="shared" si="1761"/>
        <v>116500</v>
      </c>
      <c r="P1200" s="18">
        <f t="shared" si="1761"/>
        <v>0</v>
      </c>
      <c r="Q1200" s="18">
        <f t="shared" si="1761"/>
        <v>0</v>
      </c>
      <c r="R1200" s="18">
        <f t="shared" si="1751"/>
        <v>349500</v>
      </c>
      <c r="S1200" s="18">
        <f t="shared" si="1752"/>
        <v>233000</v>
      </c>
      <c r="T1200" s="18">
        <f t="shared" si="1753"/>
        <v>0</v>
      </c>
      <c r="U1200" s="18">
        <f t="shared" si="1761"/>
        <v>0</v>
      </c>
      <c r="V1200" s="18">
        <f t="shared" si="1754"/>
        <v>349500</v>
      </c>
      <c r="W1200" s="18">
        <f t="shared" si="1755"/>
        <v>233000</v>
      </c>
      <c r="X1200" s="18">
        <f t="shared" si="1756"/>
        <v>0</v>
      </c>
      <c r="Y1200" s="18">
        <f t="shared" si="1761"/>
        <v>-233000</v>
      </c>
      <c r="Z1200" s="18">
        <f t="shared" si="1761"/>
        <v>0</v>
      </c>
      <c r="AA1200" s="18">
        <f t="shared" si="1761"/>
        <v>233000</v>
      </c>
      <c r="AB1200" s="18">
        <f t="shared" si="1725"/>
        <v>116500</v>
      </c>
      <c r="AC1200" s="18">
        <f t="shared" si="1726"/>
        <v>233000</v>
      </c>
      <c r="AD1200" s="18">
        <f t="shared" si="1727"/>
        <v>233000</v>
      </c>
      <c r="AE1200" s="18">
        <f t="shared" si="1761"/>
        <v>0</v>
      </c>
      <c r="AF1200" s="31"/>
      <c r="AG1200" s="22"/>
      <c r="AH1200" s="2"/>
    </row>
    <row r="1201" spans="1:34" x14ac:dyDescent="0.25">
      <c r="A1201" s="36" t="s">
        <v>985</v>
      </c>
      <c r="B1201" s="32">
        <v>240</v>
      </c>
      <c r="C1201" s="36" t="s">
        <v>151</v>
      </c>
      <c r="D1201" s="36" t="s">
        <v>24</v>
      </c>
      <c r="E1201" s="14" t="s">
        <v>548</v>
      </c>
      <c r="F1201" s="18">
        <v>233000</v>
      </c>
      <c r="G1201" s="18">
        <v>233000</v>
      </c>
      <c r="H1201" s="18">
        <v>0</v>
      </c>
      <c r="I1201" s="18"/>
      <c r="J1201" s="18"/>
      <c r="K1201" s="18"/>
      <c r="L1201" s="18">
        <f t="shared" si="1734"/>
        <v>233000</v>
      </c>
      <c r="M1201" s="18">
        <f t="shared" si="1735"/>
        <v>233000</v>
      </c>
      <c r="N1201" s="18">
        <f t="shared" si="1736"/>
        <v>0</v>
      </c>
      <c r="O1201" s="18">
        <v>116500</v>
      </c>
      <c r="P1201" s="18"/>
      <c r="Q1201" s="18"/>
      <c r="R1201" s="18">
        <f t="shared" si="1751"/>
        <v>349500</v>
      </c>
      <c r="S1201" s="18">
        <f t="shared" si="1752"/>
        <v>233000</v>
      </c>
      <c r="T1201" s="18">
        <f t="shared" si="1753"/>
        <v>0</v>
      </c>
      <c r="U1201" s="18"/>
      <c r="V1201" s="18">
        <f t="shared" si="1754"/>
        <v>349500</v>
      </c>
      <c r="W1201" s="18">
        <f t="shared" si="1755"/>
        <v>233000</v>
      </c>
      <c r="X1201" s="18">
        <f t="shared" si="1756"/>
        <v>0</v>
      </c>
      <c r="Y1201" s="18">
        <f>-116500-116500</f>
        <v>-233000</v>
      </c>
      <c r="Z1201" s="18"/>
      <c r="AA1201" s="18">
        <f>116500+116500</f>
        <v>233000</v>
      </c>
      <c r="AB1201" s="18">
        <f t="shared" si="1725"/>
        <v>116500</v>
      </c>
      <c r="AC1201" s="18">
        <f t="shared" si="1726"/>
        <v>233000</v>
      </c>
      <c r="AD1201" s="18">
        <f t="shared" si="1727"/>
        <v>233000</v>
      </c>
      <c r="AE1201" s="18"/>
      <c r="AF1201" s="31"/>
      <c r="AG1201" s="22"/>
      <c r="AH1201" s="2"/>
    </row>
    <row r="1202" spans="1:34" ht="47.25" hidden="1" x14ac:dyDescent="0.25">
      <c r="A1202" s="36" t="s">
        <v>985</v>
      </c>
      <c r="B1202" s="32">
        <v>400</v>
      </c>
      <c r="C1202" s="36"/>
      <c r="D1202" s="36"/>
      <c r="E1202" s="14" t="s">
        <v>580</v>
      </c>
      <c r="F1202" s="18"/>
      <c r="G1202" s="18"/>
      <c r="H1202" s="18"/>
      <c r="I1202" s="18"/>
      <c r="J1202" s="18"/>
      <c r="K1202" s="18"/>
      <c r="L1202" s="18"/>
      <c r="M1202" s="18"/>
      <c r="N1202" s="18"/>
      <c r="O1202" s="18">
        <f>O1203</f>
        <v>0</v>
      </c>
      <c r="P1202" s="18">
        <f t="shared" ref="P1202:AE1203" si="1765">P1203</f>
        <v>0</v>
      </c>
      <c r="Q1202" s="18">
        <f t="shared" si="1765"/>
        <v>0</v>
      </c>
      <c r="R1202" s="18">
        <f t="shared" si="1751"/>
        <v>0</v>
      </c>
      <c r="S1202" s="18">
        <f t="shared" si="1752"/>
        <v>0</v>
      </c>
      <c r="T1202" s="18">
        <f t="shared" si="1753"/>
        <v>0</v>
      </c>
      <c r="U1202" s="18">
        <f t="shared" si="1765"/>
        <v>0</v>
      </c>
      <c r="V1202" s="18">
        <f t="shared" si="1754"/>
        <v>0</v>
      </c>
      <c r="W1202" s="18">
        <f t="shared" si="1755"/>
        <v>0</v>
      </c>
      <c r="X1202" s="18">
        <f t="shared" si="1756"/>
        <v>0</v>
      </c>
      <c r="Y1202" s="18">
        <f t="shared" si="1765"/>
        <v>0</v>
      </c>
      <c r="Z1202" s="18">
        <f t="shared" si="1765"/>
        <v>0</v>
      </c>
      <c r="AA1202" s="18">
        <f t="shared" si="1765"/>
        <v>0</v>
      </c>
      <c r="AB1202" s="18">
        <f t="shared" si="1725"/>
        <v>0</v>
      </c>
      <c r="AC1202" s="18">
        <f t="shared" si="1726"/>
        <v>0</v>
      </c>
      <c r="AD1202" s="18">
        <f t="shared" si="1727"/>
        <v>0</v>
      </c>
      <c r="AE1202" s="18">
        <f t="shared" si="1765"/>
        <v>0</v>
      </c>
      <c r="AF1202" s="31">
        <v>0</v>
      </c>
      <c r="AG1202" s="22"/>
      <c r="AH1202" s="2"/>
    </row>
    <row r="1203" spans="1:34" hidden="1" x14ac:dyDescent="0.25">
      <c r="A1203" s="36" t="s">
        <v>985</v>
      </c>
      <c r="B1203" s="32">
        <v>410</v>
      </c>
      <c r="C1203" s="36"/>
      <c r="D1203" s="36"/>
      <c r="E1203" s="14" t="s">
        <v>593</v>
      </c>
      <c r="F1203" s="18"/>
      <c r="G1203" s="18"/>
      <c r="H1203" s="18"/>
      <c r="I1203" s="18"/>
      <c r="J1203" s="18"/>
      <c r="K1203" s="18"/>
      <c r="L1203" s="18"/>
      <c r="M1203" s="18"/>
      <c r="N1203" s="18"/>
      <c r="O1203" s="18">
        <f>O1204</f>
        <v>0</v>
      </c>
      <c r="P1203" s="18">
        <f t="shared" si="1765"/>
        <v>0</v>
      </c>
      <c r="Q1203" s="18">
        <f t="shared" si="1765"/>
        <v>0</v>
      </c>
      <c r="R1203" s="18">
        <f t="shared" si="1751"/>
        <v>0</v>
      </c>
      <c r="S1203" s="18">
        <f t="shared" si="1752"/>
        <v>0</v>
      </c>
      <c r="T1203" s="18">
        <f t="shared" si="1753"/>
        <v>0</v>
      </c>
      <c r="U1203" s="18">
        <f t="shared" si="1765"/>
        <v>0</v>
      </c>
      <c r="V1203" s="18">
        <f t="shared" si="1754"/>
        <v>0</v>
      </c>
      <c r="W1203" s="18">
        <f t="shared" si="1755"/>
        <v>0</v>
      </c>
      <c r="X1203" s="18">
        <f t="shared" si="1756"/>
        <v>0</v>
      </c>
      <c r="Y1203" s="18">
        <f t="shared" si="1765"/>
        <v>0</v>
      </c>
      <c r="Z1203" s="18">
        <f t="shared" si="1765"/>
        <v>0</v>
      </c>
      <c r="AA1203" s="18">
        <f t="shared" si="1765"/>
        <v>0</v>
      </c>
      <c r="AB1203" s="18">
        <f t="shared" si="1725"/>
        <v>0</v>
      </c>
      <c r="AC1203" s="18">
        <f t="shared" si="1726"/>
        <v>0</v>
      </c>
      <c r="AD1203" s="18">
        <f t="shared" si="1727"/>
        <v>0</v>
      </c>
      <c r="AE1203" s="18">
        <f t="shared" si="1765"/>
        <v>0</v>
      </c>
      <c r="AF1203" s="31">
        <v>0</v>
      </c>
      <c r="AG1203" s="22"/>
      <c r="AH1203" s="2"/>
    </row>
    <row r="1204" spans="1:34" hidden="1" x14ac:dyDescent="0.25">
      <c r="A1204" s="36" t="s">
        <v>985</v>
      </c>
      <c r="B1204" s="32">
        <v>410</v>
      </c>
      <c r="C1204" s="36" t="s">
        <v>151</v>
      </c>
      <c r="D1204" s="36" t="s">
        <v>24</v>
      </c>
      <c r="E1204" s="14" t="s">
        <v>548</v>
      </c>
      <c r="F1204" s="18"/>
      <c r="G1204" s="18"/>
      <c r="H1204" s="18"/>
      <c r="I1204" s="18"/>
      <c r="J1204" s="18"/>
      <c r="K1204" s="18"/>
      <c r="L1204" s="18"/>
      <c r="M1204" s="18"/>
      <c r="N1204" s="18"/>
      <c r="O1204" s="18"/>
      <c r="P1204" s="18"/>
      <c r="Q1204" s="18"/>
      <c r="R1204" s="18">
        <f t="shared" si="1751"/>
        <v>0</v>
      </c>
      <c r="S1204" s="18">
        <f t="shared" si="1752"/>
        <v>0</v>
      </c>
      <c r="T1204" s="18">
        <f t="shared" si="1753"/>
        <v>0</v>
      </c>
      <c r="U1204" s="18"/>
      <c r="V1204" s="18">
        <f t="shared" si="1754"/>
        <v>0</v>
      </c>
      <c r="W1204" s="18">
        <f t="shared" si="1755"/>
        <v>0</v>
      </c>
      <c r="X1204" s="18">
        <f t="shared" si="1756"/>
        <v>0</v>
      </c>
      <c r="Y1204" s="18"/>
      <c r="Z1204" s="18"/>
      <c r="AA1204" s="18"/>
      <c r="AB1204" s="18">
        <f t="shared" si="1725"/>
        <v>0</v>
      </c>
      <c r="AC1204" s="18">
        <f t="shared" si="1726"/>
        <v>0</v>
      </c>
      <c r="AD1204" s="18">
        <f t="shared" si="1727"/>
        <v>0</v>
      </c>
      <c r="AE1204" s="18"/>
      <c r="AF1204" s="31">
        <v>0</v>
      </c>
      <c r="AG1204" s="22"/>
      <c r="AH1204" s="2"/>
    </row>
    <row r="1205" spans="1:34" ht="78.75" x14ac:dyDescent="0.25">
      <c r="A1205" s="36" t="s">
        <v>273</v>
      </c>
      <c r="B1205" s="32"/>
      <c r="C1205" s="36"/>
      <c r="D1205" s="36"/>
      <c r="E1205" s="14" t="s">
        <v>1147</v>
      </c>
      <c r="F1205" s="18">
        <f>F1206+F1210+F1214</f>
        <v>299973.7</v>
      </c>
      <c r="G1205" s="18">
        <f t="shared" ref="G1205:AE1205" si="1766">G1206+G1210+G1214</f>
        <v>325632.19999999995</v>
      </c>
      <c r="H1205" s="18">
        <f t="shared" si="1766"/>
        <v>218824.09999999998</v>
      </c>
      <c r="I1205" s="18">
        <f t="shared" ref="I1205:K1205" si="1767">I1206+I1210+I1214</f>
        <v>0</v>
      </c>
      <c r="J1205" s="18">
        <f t="shared" si="1767"/>
        <v>0</v>
      </c>
      <c r="K1205" s="18">
        <f t="shared" si="1767"/>
        <v>0</v>
      </c>
      <c r="L1205" s="18">
        <f t="shared" si="1734"/>
        <v>299973.7</v>
      </c>
      <c r="M1205" s="18">
        <f t="shared" si="1735"/>
        <v>325632.19999999995</v>
      </c>
      <c r="N1205" s="18">
        <f t="shared" si="1736"/>
        <v>218824.09999999998</v>
      </c>
      <c r="O1205" s="18">
        <f t="shared" ref="O1205:Q1205" si="1768">O1206+O1210+O1214</f>
        <v>19842.7</v>
      </c>
      <c r="P1205" s="18">
        <f t="shared" si="1768"/>
        <v>0</v>
      </c>
      <c r="Q1205" s="18">
        <f t="shared" si="1768"/>
        <v>0</v>
      </c>
      <c r="R1205" s="18">
        <f t="shared" si="1751"/>
        <v>319816.40000000002</v>
      </c>
      <c r="S1205" s="18">
        <f t="shared" si="1752"/>
        <v>325632.19999999995</v>
      </c>
      <c r="T1205" s="18">
        <f t="shared" si="1753"/>
        <v>218824.09999999998</v>
      </c>
      <c r="U1205" s="18">
        <f t="shared" ref="U1205" si="1769">U1206+U1210+U1214</f>
        <v>0</v>
      </c>
      <c r="V1205" s="18">
        <f t="shared" si="1754"/>
        <v>319816.40000000002</v>
      </c>
      <c r="W1205" s="18">
        <f t="shared" si="1755"/>
        <v>325632.19999999995</v>
      </c>
      <c r="X1205" s="18">
        <f t="shared" si="1756"/>
        <v>218824.09999999998</v>
      </c>
      <c r="Y1205" s="18">
        <f t="shared" ref="Y1205:AA1205" si="1770">Y1206+Y1210+Y1214</f>
        <v>0</v>
      </c>
      <c r="Z1205" s="18">
        <f t="shared" si="1770"/>
        <v>0</v>
      </c>
      <c r="AA1205" s="18">
        <f t="shared" si="1770"/>
        <v>0</v>
      </c>
      <c r="AB1205" s="18">
        <f t="shared" si="1725"/>
        <v>319816.40000000002</v>
      </c>
      <c r="AC1205" s="18">
        <f t="shared" si="1726"/>
        <v>325632.19999999995</v>
      </c>
      <c r="AD1205" s="18">
        <f t="shared" si="1727"/>
        <v>218824.09999999998</v>
      </c>
      <c r="AE1205" s="18">
        <f t="shared" si="1766"/>
        <v>0</v>
      </c>
      <c r="AF1205" s="31"/>
      <c r="AG1205" s="22"/>
      <c r="AH1205" s="2"/>
    </row>
    <row r="1206" spans="1:34" ht="31.5" x14ac:dyDescent="0.25">
      <c r="A1206" s="36" t="s">
        <v>271</v>
      </c>
      <c r="B1206" s="32"/>
      <c r="C1206" s="36"/>
      <c r="D1206" s="36"/>
      <c r="E1206" s="14" t="s">
        <v>722</v>
      </c>
      <c r="F1206" s="18">
        <f t="shared" ref="F1206:K1208" si="1771">F1207</f>
        <v>1239.3</v>
      </c>
      <c r="G1206" s="18">
        <f t="shared" si="1771"/>
        <v>1239.3</v>
      </c>
      <c r="H1206" s="18">
        <f t="shared" si="1771"/>
        <v>1239.3</v>
      </c>
      <c r="I1206" s="18">
        <f t="shared" si="1771"/>
        <v>0</v>
      </c>
      <c r="J1206" s="18">
        <f t="shared" si="1771"/>
        <v>0</v>
      </c>
      <c r="K1206" s="18">
        <f t="shared" si="1771"/>
        <v>0</v>
      </c>
      <c r="L1206" s="18">
        <f t="shared" si="1734"/>
        <v>1239.3</v>
      </c>
      <c r="M1206" s="18">
        <f t="shared" si="1735"/>
        <v>1239.3</v>
      </c>
      <c r="N1206" s="18">
        <f t="shared" si="1736"/>
        <v>1239.3</v>
      </c>
      <c r="O1206" s="18">
        <f t="shared" ref="O1206:Q1208" si="1772">O1207</f>
        <v>0</v>
      </c>
      <c r="P1206" s="18">
        <f t="shared" si="1772"/>
        <v>0</v>
      </c>
      <c r="Q1206" s="18">
        <f t="shared" si="1772"/>
        <v>0</v>
      </c>
      <c r="R1206" s="18">
        <f t="shared" si="1751"/>
        <v>1239.3</v>
      </c>
      <c r="S1206" s="18">
        <f t="shared" si="1752"/>
        <v>1239.3</v>
      </c>
      <c r="T1206" s="18">
        <f t="shared" si="1753"/>
        <v>1239.3</v>
      </c>
      <c r="U1206" s="18">
        <f t="shared" ref="U1206:AE1208" si="1773">U1207</f>
        <v>0</v>
      </c>
      <c r="V1206" s="18">
        <f t="shared" si="1754"/>
        <v>1239.3</v>
      </c>
      <c r="W1206" s="18">
        <f t="shared" si="1755"/>
        <v>1239.3</v>
      </c>
      <c r="X1206" s="18">
        <f t="shared" si="1756"/>
        <v>1239.3</v>
      </c>
      <c r="Y1206" s="18">
        <f t="shared" si="1773"/>
        <v>0</v>
      </c>
      <c r="Z1206" s="18">
        <f t="shared" si="1773"/>
        <v>0</v>
      </c>
      <c r="AA1206" s="18">
        <f t="shared" si="1773"/>
        <v>0</v>
      </c>
      <c r="AB1206" s="18">
        <f t="shared" si="1725"/>
        <v>1239.3</v>
      </c>
      <c r="AC1206" s="18">
        <f t="shared" si="1726"/>
        <v>1239.3</v>
      </c>
      <c r="AD1206" s="18">
        <f t="shared" si="1727"/>
        <v>1239.3</v>
      </c>
      <c r="AE1206" s="18">
        <f t="shared" si="1773"/>
        <v>0</v>
      </c>
      <c r="AF1206" s="31"/>
      <c r="AG1206" s="22"/>
      <c r="AH1206" s="2"/>
    </row>
    <row r="1207" spans="1:34" ht="47.25" x14ac:dyDescent="0.25">
      <c r="A1207" s="36" t="s">
        <v>271</v>
      </c>
      <c r="B1207" s="32">
        <v>200</v>
      </c>
      <c r="C1207" s="36"/>
      <c r="D1207" s="36"/>
      <c r="E1207" s="14" t="s">
        <v>578</v>
      </c>
      <c r="F1207" s="18">
        <f t="shared" si="1771"/>
        <v>1239.3</v>
      </c>
      <c r="G1207" s="18">
        <f t="shared" si="1771"/>
        <v>1239.3</v>
      </c>
      <c r="H1207" s="18">
        <f t="shared" si="1771"/>
        <v>1239.3</v>
      </c>
      <c r="I1207" s="18">
        <f t="shared" si="1771"/>
        <v>0</v>
      </c>
      <c r="J1207" s="18">
        <f t="shared" si="1771"/>
        <v>0</v>
      </c>
      <c r="K1207" s="18">
        <f t="shared" si="1771"/>
        <v>0</v>
      </c>
      <c r="L1207" s="18">
        <f t="shared" si="1734"/>
        <v>1239.3</v>
      </c>
      <c r="M1207" s="18">
        <f t="shared" si="1735"/>
        <v>1239.3</v>
      </c>
      <c r="N1207" s="18">
        <f t="shared" si="1736"/>
        <v>1239.3</v>
      </c>
      <c r="O1207" s="18">
        <f t="shared" si="1772"/>
        <v>0</v>
      </c>
      <c r="P1207" s="18">
        <f t="shared" si="1772"/>
        <v>0</v>
      </c>
      <c r="Q1207" s="18">
        <f t="shared" si="1772"/>
        <v>0</v>
      </c>
      <c r="R1207" s="18">
        <f t="shared" si="1751"/>
        <v>1239.3</v>
      </c>
      <c r="S1207" s="18">
        <f t="shared" si="1752"/>
        <v>1239.3</v>
      </c>
      <c r="T1207" s="18">
        <f t="shared" si="1753"/>
        <v>1239.3</v>
      </c>
      <c r="U1207" s="18">
        <f t="shared" si="1773"/>
        <v>0</v>
      </c>
      <c r="V1207" s="18">
        <f t="shared" si="1754"/>
        <v>1239.3</v>
      </c>
      <c r="W1207" s="18">
        <f t="shared" si="1755"/>
        <v>1239.3</v>
      </c>
      <c r="X1207" s="18">
        <f t="shared" si="1756"/>
        <v>1239.3</v>
      </c>
      <c r="Y1207" s="18">
        <f t="shared" si="1773"/>
        <v>0</v>
      </c>
      <c r="Z1207" s="18">
        <f t="shared" si="1773"/>
        <v>0</v>
      </c>
      <c r="AA1207" s="18">
        <f t="shared" si="1773"/>
        <v>0</v>
      </c>
      <c r="AB1207" s="18">
        <f t="shared" si="1725"/>
        <v>1239.3</v>
      </c>
      <c r="AC1207" s="18">
        <f t="shared" si="1726"/>
        <v>1239.3</v>
      </c>
      <c r="AD1207" s="18">
        <f t="shared" si="1727"/>
        <v>1239.3</v>
      </c>
      <c r="AE1207" s="18">
        <f t="shared" si="1773"/>
        <v>0</v>
      </c>
      <c r="AF1207" s="31"/>
      <c r="AG1207" s="22"/>
      <c r="AH1207" s="2"/>
    </row>
    <row r="1208" spans="1:34" ht="47.25" x14ac:dyDescent="0.25">
      <c r="A1208" s="36" t="s">
        <v>271</v>
      </c>
      <c r="B1208" s="32">
        <v>240</v>
      </c>
      <c r="C1208" s="36"/>
      <c r="D1208" s="36"/>
      <c r="E1208" s="14" t="s">
        <v>586</v>
      </c>
      <c r="F1208" s="18">
        <f t="shared" si="1771"/>
        <v>1239.3</v>
      </c>
      <c r="G1208" s="18">
        <f t="shared" si="1771"/>
        <v>1239.3</v>
      </c>
      <c r="H1208" s="18">
        <f t="shared" si="1771"/>
        <v>1239.3</v>
      </c>
      <c r="I1208" s="18">
        <f t="shared" si="1771"/>
        <v>0</v>
      </c>
      <c r="J1208" s="18">
        <f t="shared" si="1771"/>
        <v>0</v>
      </c>
      <c r="K1208" s="18">
        <f t="shared" si="1771"/>
        <v>0</v>
      </c>
      <c r="L1208" s="18">
        <f t="shared" si="1734"/>
        <v>1239.3</v>
      </c>
      <c r="M1208" s="18">
        <f t="shared" si="1735"/>
        <v>1239.3</v>
      </c>
      <c r="N1208" s="18">
        <f t="shared" si="1736"/>
        <v>1239.3</v>
      </c>
      <c r="O1208" s="18">
        <f t="shared" si="1772"/>
        <v>0</v>
      </c>
      <c r="P1208" s="18">
        <f t="shared" si="1772"/>
        <v>0</v>
      </c>
      <c r="Q1208" s="18">
        <f t="shared" si="1772"/>
        <v>0</v>
      </c>
      <c r="R1208" s="18">
        <f t="shared" si="1751"/>
        <v>1239.3</v>
      </c>
      <c r="S1208" s="18">
        <f t="shared" si="1752"/>
        <v>1239.3</v>
      </c>
      <c r="T1208" s="18">
        <f t="shared" si="1753"/>
        <v>1239.3</v>
      </c>
      <c r="U1208" s="18">
        <f t="shared" si="1773"/>
        <v>0</v>
      </c>
      <c r="V1208" s="18">
        <f t="shared" si="1754"/>
        <v>1239.3</v>
      </c>
      <c r="W1208" s="18">
        <f t="shared" si="1755"/>
        <v>1239.3</v>
      </c>
      <c r="X1208" s="18">
        <f t="shared" si="1756"/>
        <v>1239.3</v>
      </c>
      <c r="Y1208" s="18">
        <f t="shared" si="1773"/>
        <v>0</v>
      </c>
      <c r="Z1208" s="18">
        <f t="shared" si="1773"/>
        <v>0</v>
      </c>
      <c r="AA1208" s="18">
        <f t="shared" si="1773"/>
        <v>0</v>
      </c>
      <c r="AB1208" s="18">
        <f t="shared" si="1725"/>
        <v>1239.3</v>
      </c>
      <c r="AC1208" s="18">
        <f t="shared" si="1726"/>
        <v>1239.3</v>
      </c>
      <c r="AD1208" s="18">
        <f t="shared" si="1727"/>
        <v>1239.3</v>
      </c>
      <c r="AE1208" s="18">
        <f t="shared" si="1773"/>
        <v>0</v>
      </c>
      <c r="AF1208" s="31"/>
      <c r="AG1208" s="22"/>
      <c r="AH1208" s="2"/>
    </row>
    <row r="1209" spans="1:34" x14ac:dyDescent="0.25">
      <c r="A1209" s="36" t="s">
        <v>271</v>
      </c>
      <c r="B1209" s="32">
        <v>240</v>
      </c>
      <c r="C1209" s="36" t="s">
        <v>200</v>
      </c>
      <c r="D1209" s="36" t="s">
        <v>20</v>
      </c>
      <c r="E1209" s="14" t="s">
        <v>553</v>
      </c>
      <c r="F1209" s="18">
        <v>1239.3</v>
      </c>
      <c r="G1209" s="18">
        <v>1239.3</v>
      </c>
      <c r="H1209" s="18">
        <v>1239.3</v>
      </c>
      <c r="I1209" s="18"/>
      <c r="J1209" s="18"/>
      <c r="K1209" s="18"/>
      <c r="L1209" s="18">
        <f t="shared" si="1734"/>
        <v>1239.3</v>
      </c>
      <c r="M1209" s="18">
        <f t="shared" si="1735"/>
        <v>1239.3</v>
      </c>
      <c r="N1209" s="18">
        <f t="shared" si="1736"/>
        <v>1239.3</v>
      </c>
      <c r="O1209" s="18"/>
      <c r="P1209" s="18"/>
      <c r="Q1209" s="18"/>
      <c r="R1209" s="18">
        <f t="shared" si="1751"/>
        <v>1239.3</v>
      </c>
      <c r="S1209" s="18">
        <f t="shared" si="1752"/>
        <v>1239.3</v>
      </c>
      <c r="T1209" s="18">
        <f t="shared" si="1753"/>
        <v>1239.3</v>
      </c>
      <c r="U1209" s="18"/>
      <c r="V1209" s="18">
        <f t="shared" si="1754"/>
        <v>1239.3</v>
      </c>
      <c r="W1209" s="18">
        <f t="shared" si="1755"/>
        <v>1239.3</v>
      </c>
      <c r="X1209" s="18">
        <f t="shared" si="1756"/>
        <v>1239.3</v>
      </c>
      <c r="Y1209" s="18"/>
      <c r="Z1209" s="18"/>
      <c r="AA1209" s="18"/>
      <c r="AB1209" s="18">
        <f t="shared" si="1725"/>
        <v>1239.3</v>
      </c>
      <c r="AC1209" s="18">
        <f t="shared" si="1726"/>
        <v>1239.3</v>
      </c>
      <c r="AD1209" s="18">
        <f t="shared" si="1727"/>
        <v>1239.3</v>
      </c>
      <c r="AE1209" s="18"/>
      <c r="AF1209" s="31"/>
      <c r="AG1209" s="22"/>
      <c r="AH1209" s="2"/>
    </row>
    <row r="1210" spans="1:34" ht="47.25" x14ac:dyDescent="0.25">
      <c r="A1210" s="36" t="s">
        <v>272</v>
      </c>
      <c r="B1210" s="32"/>
      <c r="C1210" s="36"/>
      <c r="D1210" s="36"/>
      <c r="E1210" s="14" t="s">
        <v>723</v>
      </c>
      <c r="F1210" s="18">
        <f t="shared" ref="F1210:K1212" si="1774">F1211</f>
        <v>173149.6</v>
      </c>
      <c r="G1210" s="18">
        <f t="shared" si="1774"/>
        <v>153149.6</v>
      </c>
      <c r="H1210" s="18">
        <f t="shared" si="1774"/>
        <v>153149.6</v>
      </c>
      <c r="I1210" s="18">
        <f t="shared" si="1774"/>
        <v>0</v>
      </c>
      <c r="J1210" s="18">
        <f t="shared" si="1774"/>
        <v>0</v>
      </c>
      <c r="K1210" s="18">
        <f t="shared" si="1774"/>
        <v>0</v>
      </c>
      <c r="L1210" s="18">
        <f t="shared" si="1734"/>
        <v>173149.6</v>
      </c>
      <c r="M1210" s="18">
        <f t="shared" si="1735"/>
        <v>153149.6</v>
      </c>
      <c r="N1210" s="18">
        <f t="shared" si="1736"/>
        <v>153149.6</v>
      </c>
      <c r="O1210" s="18">
        <f t="shared" ref="O1210:Q1212" si="1775">O1211</f>
        <v>0</v>
      </c>
      <c r="P1210" s="18">
        <f t="shared" si="1775"/>
        <v>0</v>
      </c>
      <c r="Q1210" s="18">
        <f t="shared" si="1775"/>
        <v>0</v>
      </c>
      <c r="R1210" s="18">
        <f t="shared" si="1751"/>
        <v>173149.6</v>
      </c>
      <c r="S1210" s="18">
        <f t="shared" si="1752"/>
        <v>153149.6</v>
      </c>
      <c r="T1210" s="18">
        <f t="shared" si="1753"/>
        <v>153149.6</v>
      </c>
      <c r="U1210" s="18">
        <f t="shared" ref="U1210:AE1212" si="1776">U1211</f>
        <v>0</v>
      </c>
      <c r="V1210" s="18">
        <f t="shared" si="1754"/>
        <v>173149.6</v>
      </c>
      <c r="W1210" s="18">
        <f t="shared" si="1755"/>
        <v>153149.6</v>
      </c>
      <c r="X1210" s="18">
        <f t="shared" si="1756"/>
        <v>153149.6</v>
      </c>
      <c r="Y1210" s="18">
        <f t="shared" si="1776"/>
        <v>0</v>
      </c>
      <c r="Z1210" s="18">
        <f t="shared" si="1776"/>
        <v>0</v>
      </c>
      <c r="AA1210" s="18">
        <f t="shared" si="1776"/>
        <v>0</v>
      </c>
      <c r="AB1210" s="18">
        <f t="shared" si="1725"/>
        <v>173149.6</v>
      </c>
      <c r="AC1210" s="18">
        <f t="shared" si="1726"/>
        <v>153149.6</v>
      </c>
      <c r="AD1210" s="18">
        <f t="shared" si="1727"/>
        <v>153149.6</v>
      </c>
      <c r="AE1210" s="18">
        <f t="shared" si="1776"/>
        <v>0</v>
      </c>
      <c r="AF1210" s="31"/>
      <c r="AG1210" s="22"/>
      <c r="AH1210" s="2"/>
    </row>
    <row r="1211" spans="1:34" x14ac:dyDescent="0.25">
      <c r="A1211" s="36" t="s">
        <v>272</v>
      </c>
      <c r="B1211" s="32">
        <v>800</v>
      </c>
      <c r="C1211" s="36"/>
      <c r="D1211" s="36"/>
      <c r="E1211" s="14" t="s">
        <v>583</v>
      </c>
      <c r="F1211" s="18">
        <f t="shared" si="1774"/>
        <v>173149.6</v>
      </c>
      <c r="G1211" s="18">
        <f t="shared" si="1774"/>
        <v>153149.6</v>
      </c>
      <c r="H1211" s="18">
        <f t="shared" si="1774"/>
        <v>153149.6</v>
      </c>
      <c r="I1211" s="18">
        <f t="shared" si="1774"/>
        <v>0</v>
      </c>
      <c r="J1211" s="18">
        <f t="shared" si="1774"/>
        <v>0</v>
      </c>
      <c r="K1211" s="18">
        <f t="shared" si="1774"/>
        <v>0</v>
      </c>
      <c r="L1211" s="18">
        <f t="shared" si="1734"/>
        <v>173149.6</v>
      </c>
      <c r="M1211" s="18">
        <f t="shared" si="1735"/>
        <v>153149.6</v>
      </c>
      <c r="N1211" s="18">
        <f t="shared" si="1736"/>
        <v>153149.6</v>
      </c>
      <c r="O1211" s="18">
        <f t="shared" si="1775"/>
        <v>0</v>
      </c>
      <c r="P1211" s="18">
        <f t="shared" si="1775"/>
        <v>0</v>
      </c>
      <c r="Q1211" s="18">
        <f t="shared" si="1775"/>
        <v>0</v>
      </c>
      <c r="R1211" s="18">
        <f t="shared" si="1751"/>
        <v>173149.6</v>
      </c>
      <c r="S1211" s="18">
        <f t="shared" si="1752"/>
        <v>153149.6</v>
      </c>
      <c r="T1211" s="18">
        <f t="shared" si="1753"/>
        <v>153149.6</v>
      </c>
      <c r="U1211" s="18">
        <f t="shared" si="1776"/>
        <v>0</v>
      </c>
      <c r="V1211" s="18">
        <f t="shared" si="1754"/>
        <v>173149.6</v>
      </c>
      <c r="W1211" s="18">
        <f t="shared" si="1755"/>
        <v>153149.6</v>
      </c>
      <c r="X1211" s="18">
        <f t="shared" si="1756"/>
        <v>153149.6</v>
      </c>
      <c r="Y1211" s="18">
        <f t="shared" si="1776"/>
        <v>0</v>
      </c>
      <c r="Z1211" s="18">
        <f t="shared" si="1776"/>
        <v>0</v>
      </c>
      <c r="AA1211" s="18">
        <f t="shared" si="1776"/>
        <v>0</v>
      </c>
      <c r="AB1211" s="18">
        <f t="shared" si="1725"/>
        <v>173149.6</v>
      </c>
      <c r="AC1211" s="18">
        <f t="shared" si="1726"/>
        <v>153149.6</v>
      </c>
      <c r="AD1211" s="18">
        <f t="shared" si="1727"/>
        <v>153149.6</v>
      </c>
      <c r="AE1211" s="18">
        <f t="shared" si="1776"/>
        <v>0</v>
      </c>
      <c r="AF1211" s="31"/>
      <c r="AG1211" s="22"/>
      <c r="AH1211" s="2"/>
    </row>
    <row r="1212" spans="1:34" ht="78.75" x14ac:dyDescent="0.25">
      <c r="A1212" s="36" t="s">
        <v>272</v>
      </c>
      <c r="B1212" s="32">
        <v>810</v>
      </c>
      <c r="C1212" s="36"/>
      <c r="D1212" s="36"/>
      <c r="E1212" s="14" t="s">
        <v>599</v>
      </c>
      <c r="F1212" s="18">
        <f t="shared" si="1774"/>
        <v>173149.6</v>
      </c>
      <c r="G1212" s="18">
        <f t="shared" si="1774"/>
        <v>153149.6</v>
      </c>
      <c r="H1212" s="18">
        <f t="shared" si="1774"/>
        <v>153149.6</v>
      </c>
      <c r="I1212" s="18">
        <f t="shared" si="1774"/>
        <v>0</v>
      </c>
      <c r="J1212" s="18">
        <f t="shared" si="1774"/>
        <v>0</v>
      </c>
      <c r="K1212" s="18">
        <f t="shared" si="1774"/>
        <v>0</v>
      </c>
      <c r="L1212" s="18">
        <f t="shared" si="1734"/>
        <v>173149.6</v>
      </c>
      <c r="M1212" s="18">
        <f t="shared" si="1735"/>
        <v>153149.6</v>
      </c>
      <c r="N1212" s="18">
        <f t="shared" si="1736"/>
        <v>153149.6</v>
      </c>
      <c r="O1212" s="18">
        <f t="shared" si="1775"/>
        <v>0</v>
      </c>
      <c r="P1212" s="18">
        <f t="shared" si="1775"/>
        <v>0</v>
      </c>
      <c r="Q1212" s="18">
        <f t="shared" si="1775"/>
        <v>0</v>
      </c>
      <c r="R1212" s="18">
        <f t="shared" si="1751"/>
        <v>173149.6</v>
      </c>
      <c r="S1212" s="18">
        <f t="shared" si="1752"/>
        <v>153149.6</v>
      </c>
      <c r="T1212" s="18">
        <f t="shared" si="1753"/>
        <v>153149.6</v>
      </c>
      <c r="U1212" s="18">
        <f t="shared" si="1776"/>
        <v>0</v>
      </c>
      <c r="V1212" s="18">
        <f t="shared" si="1754"/>
        <v>173149.6</v>
      </c>
      <c r="W1212" s="18">
        <f t="shared" si="1755"/>
        <v>153149.6</v>
      </c>
      <c r="X1212" s="18">
        <f t="shared" si="1756"/>
        <v>153149.6</v>
      </c>
      <c r="Y1212" s="18">
        <f t="shared" si="1776"/>
        <v>0</v>
      </c>
      <c r="Z1212" s="18">
        <f t="shared" si="1776"/>
        <v>0</v>
      </c>
      <c r="AA1212" s="18">
        <f t="shared" si="1776"/>
        <v>0</v>
      </c>
      <c r="AB1212" s="18">
        <f t="shared" si="1725"/>
        <v>173149.6</v>
      </c>
      <c r="AC1212" s="18">
        <f t="shared" si="1726"/>
        <v>153149.6</v>
      </c>
      <c r="AD1212" s="18">
        <f t="shared" si="1727"/>
        <v>153149.6</v>
      </c>
      <c r="AE1212" s="18">
        <f t="shared" si="1776"/>
        <v>0</v>
      </c>
      <c r="AF1212" s="31"/>
      <c r="AG1212" s="22"/>
      <c r="AH1212" s="2"/>
    </row>
    <row r="1213" spans="1:34" x14ac:dyDescent="0.25">
      <c r="A1213" s="36" t="s">
        <v>272</v>
      </c>
      <c r="B1213" s="32">
        <v>810</v>
      </c>
      <c r="C1213" s="36" t="s">
        <v>200</v>
      </c>
      <c r="D1213" s="36" t="s">
        <v>20</v>
      </c>
      <c r="E1213" s="14" t="s">
        <v>553</v>
      </c>
      <c r="F1213" s="18">
        <v>173149.6</v>
      </c>
      <c r="G1213" s="18">
        <v>153149.6</v>
      </c>
      <c r="H1213" s="18">
        <v>153149.6</v>
      </c>
      <c r="I1213" s="18"/>
      <c r="J1213" s="18"/>
      <c r="K1213" s="18"/>
      <c r="L1213" s="18">
        <f t="shared" si="1734"/>
        <v>173149.6</v>
      </c>
      <c r="M1213" s="18">
        <f t="shared" si="1735"/>
        <v>153149.6</v>
      </c>
      <c r="N1213" s="18">
        <f t="shared" si="1736"/>
        <v>153149.6</v>
      </c>
      <c r="O1213" s="18"/>
      <c r="P1213" s="18"/>
      <c r="Q1213" s="18"/>
      <c r="R1213" s="18">
        <f t="shared" si="1751"/>
        <v>173149.6</v>
      </c>
      <c r="S1213" s="18">
        <f t="shared" si="1752"/>
        <v>153149.6</v>
      </c>
      <c r="T1213" s="18">
        <f t="shared" si="1753"/>
        <v>153149.6</v>
      </c>
      <c r="U1213" s="18"/>
      <c r="V1213" s="18">
        <f t="shared" si="1754"/>
        <v>173149.6</v>
      </c>
      <c r="W1213" s="18">
        <f t="shared" si="1755"/>
        <v>153149.6</v>
      </c>
      <c r="X1213" s="18">
        <f t="shared" si="1756"/>
        <v>153149.6</v>
      </c>
      <c r="Y1213" s="18"/>
      <c r="Z1213" s="18"/>
      <c r="AA1213" s="18"/>
      <c r="AB1213" s="18">
        <f t="shared" si="1725"/>
        <v>173149.6</v>
      </c>
      <c r="AC1213" s="18">
        <f t="shared" si="1726"/>
        <v>153149.6</v>
      </c>
      <c r="AD1213" s="18">
        <f t="shared" si="1727"/>
        <v>153149.6</v>
      </c>
      <c r="AE1213" s="18"/>
      <c r="AF1213" s="31"/>
      <c r="AG1213" s="22"/>
      <c r="AH1213" s="2"/>
    </row>
    <row r="1214" spans="1:34" x14ac:dyDescent="0.25">
      <c r="A1214" s="36" t="s">
        <v>987</v>
      </c>
      <c r="B1214" s="32"/>
      <c r="C1214" s="36"/>
      <c r="D1214" s="36"/>
      <c r="E1214" s="14" t="s">
        <v>986</v>
      </c>
      <c r="F1214" s="18">
        <f>F1215</f>
        <v>125584.8</v>
      </c>
      <c r="G1214" s="18">
        <f t="shared" ref="G1214:AE1216" si="1777">G1215</f>
        <v>171243.3</v>
      </c>
      <c r="H1214" s="18">
        <f t="shared" si="1777"/>
        <v>64435.199999999997</v>
      </c>
      <c r="I1214" s="18">
        <f t="shared" si="1777"/>
        <v>0</v>
      </c>
      <c r="J1214" s="18">
        <f t="shared" si="1777"/>
        <v>0</v>
      </c>
      <c r="K1214" s="18">
        <f t="shared" si="1777"/>
        <v>0</v>
      </c>
      <c r="L1214" s="18">
        <f t="shared" si="1734"/>
        <v>125584.8</v>
      </c>
      <c r="M1214" s="18">
        <f t="shared" si="1735"/>
        <v>171243.3</v>
      </c>
      <c r="N1214" s="18">
        <f t="shared" si="1736"/>
        <v>64435.199999999997</v>
      </c>
      <c r="O1214" s="18">
        <f t="shared" si="1777"/>
        <v>19842.7</v>
      </c>
      <c r="P1214" s="18">
        <f t="shared" si="1777"/>
        <v>0</v>
      </c>
      <c r="Q1214" s="18">
        <f t="shared" si="1777"/>
        <v>0</v>
      </c>
      <c r="R1214" s="18">
        <f t="shared" si="1751"/>
        <v>145427.5</v>
      </c>
      <c r="S1214" s="18">
        <f t="shared" si="1752"/>
        <v>171243.3</v>
      </c>
      <c r="T1214" s="18">
        <f t="shared" si="1753"/>
        <v>64435.199999999997</v>
      </c>
      <c r="U1214" s="18">
        <f t="shared" si="1777"/>
        <v>0</v>
      </c>
      <c r="V1214" s="18">
        <f t="shared" si="1754"/>
        <v>145427.5</v>
      </c>
      <c r="W1214" s="18">
        <f t="shared" si="1755"/>
        <v>171243.3</v>
      </c>
      <c r="X1214" s="18">
        <f t="shared" si="1756"/>
        <v>64435.199999999997</v>
      </c>
      <c r="Y1214" s="18">
        <f t="shared" si="1777"/>
        <v>0</v>
      </c>
      <c r="Z1214" s="18">
        <f t="shared" si="1777"/>
        <v>0</v>
      </c>
      <c r="AA1214" s="18">
        <f t="shared" si="1777"/>
        <v>0</v>
      </c>
      <c r="AB1214" s="18">
        <f t="shared" si="1725"/>
        <v>145427.5</v>
      </c>
      <c r="AC1214" s="18">
        <f t="shared" si="1726"/>
        <v>171243.3</v>
      </c>
      <c r="AD1214" s="18">
        <f t="shared" si="1727"/>
        <v>64435.199999999997</v>
      </c>
      <c r="AE1214" s="18">
        <f t="shared" si="1777"/>
        <v>0</v>
      </c>
      <c r="AF1214" s="31"/>
      <c r="AG1214" s="22"/>
      <c r="AH1214" s="2"/>
    </row>
    <row r="1215" spans="1:34" x14ac:dyDescent="0.25">
      <c r="A1215" s="36" t="s">
        <v>987</v>
      </c>
      <c r="B1215" s="32">
        <v>800</v>
      </c>
      <c r="C1215" s="36"/>
      <c r="D1215" s="36"/>
      <c r="E1215" s="14" t="s">
        <v>583</v>
      </c>
      <c r="F1215" s="18">
        <f>F1216</f>
        <v>125584.8</v>
      </c>
      <c r="G1215" s="18">
        <f t="shared" si="1777"/>
        <v>171243.3</v>
      </c>
      <c r="H1215" s="18">
        <f t="shared" si="1777"/>
        <v>64435.199999999997</v>
      </c>
      <c r="I1215" s="18">
        <f t="shared" si="1777"/>
        <v>0</v>
      </c>
      <c r="J1215" s="18">
        <f t="shared" si="1777"/>
        <v>0</v>
      </c>
      <c r="K1215" s="18">
        <f t="shared" si="1777"/>
        <v>0</v>
      </c>
      <c r="L1215" s="18">
        <f t="shared" si="1734"/>
        <v>125584.8</v>
      </c>
      <c r="M1215" s="18">
        <f t="shared" si="1735"/>
        <v>171243.3</v>
      </c>
      <c r="N1215" s="18">
        <f t="shared" si="1736"/>
        <v>64435.199999999997</v>
      </c>
      <c r="O1215" s="18">
        <f t="shared" si="1777"/>
        <v>19842.7</v>
      </c>
      <c r="P1215" s="18">
        <f t="shared" si="1777"/>
        <v>0</v>
      </c>
      <c r="Q1215" s="18">
        <f t="shared" si="1777"/>
        <v>0</v>
      </c>
      <c r="R1215" s="18">
        <f t="shared" si="1751"/>
        <v>145427.5</v>
      </c>
      <c r="S1215" s="18">
        <f t="shared" si="1752"/>
        <v>171243.3</v>
      </c>
      <c r="T1215" s="18">
        <f t="shared" si="1753"/>
        <v>64435.199999999997</v>
      </c>
      <c r="U1215" s="18">
        <f t="shared" si="1777"/>
        <v>0</v>
      </c>
      <c r="V1215" s="18">
        <f t="shared" si="1754"/>
        <v>145427.5</v>
      </c>
      <c r="W1215" s="18">
        <f t="shared" si="1755"/>
        <v>171243.3</v>
      </c>
      <c r="X1215" s="18">
        <f t="shared" si="1756"/>
        <v>64435.199999999997</v>
      </c>
      <c r="Y1215" s="18">
        <f t="shared" si="1777"/>
        <v>0</v>
      </c>
      <c r="Z1215" s="18">
        <f t="shared" si="1777"/>
        <v>0</v>
      </c>
      <c r="AA1215" s="18">
        <f t="shared" si="1777"/>
        <v>0</v>
      </c>
      <c r="AB1215" s="18">
        <f t="shared" si="1725"/>
        <v>145427.5</v>
      </c>
      <c r="AC1215" s="18">
        <f t="shared" si="1726"/>
        <v>171243.3</v>
      </c>
      <c r="AD1215" s="18">
        <f t="shared" si="1727"/>
        <v>64435.199999999997</v>
      </c>
      <c r="AE1215" s="18">
        <f t="shared" si="1777"/>
        <v>0</v>
      </c>
      <c r="AF1215" s="31"/>
      <c r="AG1215" s="22"/>
      <c r="AH1215" s="2"/>
    </row>
    <row r="1216" spans="1:34" ht="78.75" x14ac:dyDescent="0.25">
      <c r="A1216" s="36" t="s">
        <v>987</v>
      </c>
      <c r="B1216" s="32">
        <v>810</v>
      </c>
      <c r="C1216" s="36"/>
      <c r="D1216" s="36"/>
      <c r="E1216" s="14" t="s">
        <v>599</v>
      </c>
      <c r="F1216" s="18">
        <f>F1217</f>
        <v>125584.8</v>
      </c>
      <c r="G1216" s="18">
        <f t="shared" si="1777"/>
        <v>171243.3</v>
      </c>
      <c r="H1216" s="18">
        <f t="shared" si="1777"/>
        <v>64435.199999999997</v>
      </c>
      <c r="I1216" s="18">
        <f t="shared" si="1777"/>
        <v>0</v>
      </c>
      <c r="J1216" s="18">
        <f t="shared" si="1777"/>
        <v>0</v>
      </c>
      <c r="K1216" s="18">
        <f t="shared" si="1777"/>
        <v>0</v>
      </c>
      <c r="L1216" s="18">
        <f t="shared" si="1734"/>
        <v>125584.8</v>
      </c>
      <c r="M1216" s="18">
        <f t="shared" si="1735"/>
        <v>171243.3</v>
      </c>
      <c r="N1216" s="18">
        <f t="shared" si="1736"/>
        <v>64435.199999999997</v>
      </c>
      <c r="O1216" s="18">
        <f t="shared" si="1777"/>
        <v>19842.7</v>
      </c>
      <c r="P1216" s="18">
        <f t="shared" si="1777"/>
        <v>0</v>
      </c>
      <c r="Q1216" s="18">
        <f t="shared" si="1777"/>
        <v>0</v>
      </c>
      <c r="R1216" s="18">
        <f t="shared" si="1751"/>
        <v>145427.5</v>
      </c>
      <c r="S1216" s="18">
        <f t="shared" si="1752"/>
        <v>171243.3</v>
      </c>
      <c r="T1216" s="18">
        <f t="shared" si="1753"/>
        <v>64435.199999999997</v>
      </c>
      <c r="U1216" s="18">
        <f t="shared" si="1777"/>
        <v>0</v>
      </c>
      <c r="V1216" s="18">
        <f t="shared" si="1754"/>
        <v>145427.5</v>
      </c>
      <c r="W1216" s="18">
        <f t="shared" si="1755"/>
        <v>171243.3</v>
      </c>
      <c r="X1216" s="18">
        <f t="shared" si="1756"/>
        <v>64435.199999999997</v>
      </c>
      <c r="Y1216" s="18">
        <f t="shared" si="1777"/>
        <v>0</v>
      </c>
      <c r="Z1216" s="18">
        <f t="shared" si="1777"/>
        <v>0</v>
      </c>
      <c r="AA1216" s="18">
        <f t="shared" si="1777"/>
        <v>0</v>
      </c>
      <c r="AB1216" s="18">
        <f t="shared" si="1725"/>
        <v>145427.5</v>
      </c>
      <c r="AC1216" s="18">
        <f t="shared" si="1726"/>
        <v>171243.3</v>
      </c>
      <c r="AD1216" s="18">
        <f t="shared" si="1727"/>
        <v>64435.199999999997</v>
      </c>
      <c r="AE1216" s="18">
        <f t="shared" si="1777"/>
        <v>0</v>
      </c>
      <c r="AF1216" s="31"/>
      <c r="AG1216" s="22"/>
      <c r="AH1216" s="2"/>
    </row>
    <row r="1217" spans="1:34" x14ac:dyDescent="0.25">
      <c r="A1217" s="36" t="s">
        <v>987</v>
      </c>
      <c r="B1217" s="32">
        <v>810</v>
      </c>
      <c r="C1217" s="36" t="s">
        <v>200</v>
      </c>
      <c r="D1217" s="36" t="s">
        <v>20</v>
      </c>
      <c r="E1217" s="14" t="s">
        <v>553</v>
      </c>
      <c r="F1217" s="18">
        <v>125584.8</v>
      </c>
      <c r="G1217" s="18">
        <v>171243.3</v>
      </c>
      <c r="H1217" s="18">
        <v>64435.199999999997</v>
      </c>
      <c r="I1217" s="18"/>
      <c r="J1217" s="18"/>
      <c r="K1217" s="18"/>
      <c r="L1217" s="18">
        <f t="shared" si="1734"/>
        <v>125584.8</v>
      </c>
      <c r="M1217" s="18">
        <f t="shared" si="1735"/>
        <v>171243.3</v>
      </c>
      <c r="N1217" s="18">
        <f t="shared" si="1736"/>
        <v>64435.199999999997</v>
      </c>
      <c r="O1217" s="18">
        <v>19842.7</v>
      </c>
      <c r="P1217" s="18"/>
      <c r="Q1217" s="18"/>
      <c r="R1217" s="18">
        <f t="shared" si="1751"/>
        <v>145427.5</v>
      </c>
      <c r="S1217" s="18">
        <f t="shared" si="1752"/>
        <v>171243.3</v>
      </c>
      <c r="T1217" s="18">
        <f t="shared" si="1753"/>
        <v>64435.199999999997</v>
      </c>
      <c r="U1217" s="18"/>
      <c r="V1217" s="18">
        <f t="shared" si="1754"/>
        <v>145427.5</v>
      </c>
      <c r="W1217" s="18">
        <f t="shared" si="1755"/>
        <v>171243.3</v>
      </c>
      <c r="X1217" s="18">
        <f t="shared" si="1756"/>
        <v>64435.199999999997</v>
      </c>
      <c r="Y1217" s="18"/>
      <c r="Z1217" s="18"/>
      <c r="AA1217" s="18"/>
      <c r="AB1217" s="18">
        <f t="shared" si="1725"/>
        <v>145427.5</v>
      </c>
      <c r="AC1217" s="18">
        <f t="shared" si="1726"/>
        <v>171243.3</v>
      </c>
      <c r="AD1217" s="18">
        <f t="shared" si="1727"/>
        <v>64435.199999999997</v>
      </c>
      <c r="AE1217" s="18"/>
      <c r="AF1217" s="31"/>
      <c r="AG1217" s="22"/>
      <c r="AH1217" s="2"/>
    </row>
    <row r="1218" spans="1:34" ht="47.25" x14ac:dyDescent="0.25">
      <c r="A1218" s="36" t="s">
        <v>274</v>
      </c>
      <c r="B1218" s="32"/>
      <c r="C1218" s="36"/>
      <c r="D1218" s="36"/>
      <c r="E1218" s="14" t="s">
        <v>1148</v>
      </c>
      <c r="F1218" s="18">
        <f>F1219+F1223</f>
        <v>62361.8</v>
      </c>
      <c r="G1218" s="18">
        <f>G1219+G1223</f>
        <v>143161.79999999999</v>
      </c>
      <c r="H1218" s="18">
        <f t="shared" ref="H1218:AE1218" si="1778">H1219+H1223</f>
        <v>187018.8</v>
      </c>
      <c r="I1218" s="18">
        <f t="shared" ref="I1218:K1218" si="1779">I1219+I1223</f>
        <v>0</v>
      </c>
      <c r="J1218" s="18">
        <f t="shared" si="1779"/>
        <v>0</v>
      </c>
      <c r="K1218" s="18">
        <f t="shared" si="1779"/>
        <v>0</v>
      </c>
      <c r="L1218" s="18">
        <f t="shared" si="1734"/>
        <v>62361.8</v>
      </c>
      <c r="M1218" s="18">
        <f t="shared" si="1735"/>
        <v>143161.79999999999</v>
      </c>
      <c r="N1218" s="18">
        <f t="shared" si="1736"/>
        <v>187018.8</v>
      </c>
      <c r="O1218" s="18">
        <f t="shared" ref="O1218:Q1218" si="1780">O1219+O1223</f>
        <v>0</v>
      </c>
      <c r="P1218" s="18">
        <f t="shared" si="1780"/>
        <v>0</v>
      </c>
      <c r="Q1218" s="18">
        <f t="shared" si="1780"/>
        <v>0</v>
      </c>
      <c r="R1218" s="18">
        <f t="shared" si="1751"/>
        <v>62361.8</v>
      </c>
      <c r="S1218" s="18">
        <f t="shared" si="1752"/>
        <v>143161.79999999999</v>
      </c>
      <c r="T1218" s="18">
        <f t="shared" si="1753"/>
        <v>187018.8</v>
      </c>
      <c r="U1218" s="18">
        <f t="shared" ref="U1218" si="1781">U1219+U1223</f>
        <v>0</v>
      </c>
      <c r="V1218" s="18">
        <f t="shared" si="1754"/>
        <v>62361.8</v>
      </c>
      <c r="W1218" s="18">
        <f t="shared" si="1755"/>
        <v>143161.79999999999</v>
      </c>
      <c r="X1218" s="18">
        <f t="shared" si="1756"/>
        <v>187018.8</v>
      </c>
      <c r="Y1218" s="18">
        <f t="shared" ref="Y1218:AA1218" si="1782">Y1219+Y1223</f>
        <v>178000</v>
      </c>
      <c r="Z1218" s="18">
        <f t="shared" si="1782"/>
        <v>470000</v>
      </c>
      <c r="AA1218" s="18">
        <f t="shared" si="1782"/>
        <v>470000</v>
      </c>
      <c r="AB1218" s="18">
        <f t="shared" si="1725"/>
        <v>240361.8</v>
      </c>
      <c r="AC1218" s="18">
        <f t="shared" si="1726"/>
        <v>613161.80000000005</v>
      </c>
      <c r="AD1218" s="18">
        <f t="shared" si="1727"/>
        <v>657018.80000000005</v>
      </c>
      <c r="AE1218" s="18">
        <f t="shared" si="1778"/>
        <v>0</v>
      </c>
      <c r="AF1218" s="31"/>
      <c r="AG1218" s="22"/>
      <c r="AH1218" s="2"/>
    </row>
    <row r="1219" spans="1:34" x14ac:dyDescent="0.25">
      <c r="A1219" s="36" t="s">
        <v>990</v>
      </c>
      <c r="B1219" s="32"/>
      <c r="C1219" s="36"/>
      <c r="D1219" s="36"/>
      <c r="E1219" s="14" t="s">
        <v>991</v>
      </c>
      <c r="F1219" s="18">
        <f>F1220</f>
        <v>0</v>
      </c>
      <c r="G1219" s="18">
        <f t="shared" ref="G1219:AE1221" si="1783">G1220</f>
        <v>80800</v>
      </c>
      <c r="H1219" s="18">
        <f t="shared" si="1783"/>
        <v>70680</v>
      </c>
      <c r="I1219" s="18">
        <f t="shared" si="1783"/>
        <v>0</v>
      </c>
      <c r="J1219" s="18">
        <f t="shared" si="1783"/>
        <v>0</v>
      </c>
      <c r="K1219" s="18">
        <f t="shared" si="1783"/>
        <v>0</v>
      </c>
      <c r="L1219" s="18">
        <f t="shared" si="1734"/>
        <v>0</v>
      </c>
      <c r="M1219" s="18">
        <f t="shared" si="1735"/>
        <v>80800</v>
      </c>
      <c r="N1219" s="18">
        <f t="shared" si="1736"/>
        <v>70680</v>
      </c>
      <c r="O1219" s="18">
        <f t="shared" si="1783"/>
        <v>0</v>
      </c>
      <c r="P1219" s="18">
        <f t="shared" si="1783"/>
        <v>0</v>
      </c>
      <c r="Q1219" s="18">
        <f t="shared" si="1783"/>
        <v>0</v>
      </c>
      <c r="R1219" s="18">
        <f t="shared" si="1751"/>
        <v>0</v>
      </c>
      <c r="S1219" s="18">
        <f t="shared" si="1752"/>
        <v>80800</v>
      </c>
      <c r="T1219" s="18">
        <f t="shared" si="1753"/>
        <v>70680</v>
      </c>
      <c r="U1219" s="18">
        <f t="shared" si="1783"/>
        <v>0</v>
      </c>
      <c r="V1219" s="18">
        <f t="shared" si="1754"/>
        <v>0</v>
      </c>
      <c r="W1219" s="18">
        <f t="shared" si="1755"/>
        <v>80800</v>
      </c>
      <c r="X1219" s="18">
        <f t="shared" si="1756"/>
        <v>70680</v>
      </c>
      <c r="Y1219" s="18">
        <f t="shared" si="1783"/>
        <v>0</v>
      </c>
      <c r="Z1219" s="18">
        <f t="shared" si="1783"/>
        <v>0</v>
      </c>
      <c r="AA1219" s="18">
        <f t="shared" si="1783"/>
        <v>0</v>
      </c>
      <c r="AB1219" s="18">
        <f t="shared" si="1725"/>
        <v>0</v>
      </c>
      <c r="AC1219" s="18">
        <f t="shared" si="1726"/>
        <v>80800</v>
      </c>
      <c r="AD1219" s="18">
        <f t="shared" si="1727"/>
        <v>70680</v>
      </c>
      <c r="AE1219" s="18">
        <f t="shared" si="1783"/>
        <v>0</v>
      </c>
      <c r="AF1219" s="31"/>
      <c r="AG1219" s="22"/>
      <c r="AH1219" s="2"/>
    </row>
    <row r="1220" spans="1:34" ht="47.25" x14ac:dyDescent="0.25">
      <c r="A1220" s="36" t="s">
        <v>990</v>
      </c>
      <c r="B1220" s="32">
        <v>200</v>
      </c>
      <c r="C1220" s="36"/>
      <c r="D1220" s="36"/>
      <c r="E1220" s="14" t="s">
        <v>578</v>
      </c>
      <c r="F1220" s="18">
        <f>F1221</f>
        <v>0</v>
      </c>
      <c r="G1220" s="18">
        <f t="shared" si="1783"/>
        <v>80800</v>
      </c>
      <c r="H1220" s="18">
        <f t="shared" si="1783"/>
        <v>70680</v>
      </c>
      <c r="I1220" s="18">
        <f t="shared" si="1783"/>
        <v>0</v>
      </c>
      <c r="J1220" s="18">
        <f t="shared" si="1783"/>
        <v>0</v>
      </c>
      <c r="K1220" s="18">
        <f t="shared" si="1783"/>
        <v>0</v>
      </c>
      <c r="L1220" s="18">
        <f t="shared" si="1734"/>
        <v>0</v>
      </c>
      <c r="M1220" s="18">
        <f t="shared" si="1735"/>
        <v>80800</v>
      </c>
      <c r="N1220" s="18">
        <f t="shared" si="1736"/>
        <v>70680</v>
      </c>
      <c r="O1220" s="18">
        <f t="shared" si="1783"/>
        <v>0</v>
      </c>
      <c r="P1220" s="18">
        <f t="shared" si="1783"/>
        <v>0</v>
      </c>
      <c r="Q1220" s="18">
        <f t="shared" si="1783"/>
        <v>0</v>
      </c>
      <c r="R1220" s="18">
        <f t="shared" si="1751"/>
        <v>0</v>
      </c>
      <c r="S1220" s="18">
        <f t="shared" si="1752"/>
        <v>80800</v>
      </c>
      <c r="T1220" s="18">
        <f t="shared" si="1753"/>
        <v>70680</v>
      </c>
      <c r="U1220" s="18">
        <f t="shared" si="1783"/>
        <v>0</v>
      </c>
      <c r="V1220" s="18">
        <f t="shared" si="1754"/>
        <v>0</v>
      </c>
      <c r="W1220" s="18">
        <f t="shared" si="1755"/>
        <v>80800</v>
      </c>
      <c r="X1220" s="18">
        <f t="shared" si="1756"/>
        <v>70680</v>
      </c>
      <c r="Y1220" s="18">
        <f t="shared" si="1783"/>
        <v>0</v>
      </c>
      <c r="Z1220" s="18">
        <f t="shared" si="1783"/>
        <v>0</v>
      </c>
      <c r="AA1220" s="18">
        <f t="shared" si="1783"/>
        <v>0</v>
      </c>
      <c r="AB1220" s="18">
        <f t="shared" si="1725"/>
        <v>0</v>
      </c>
      <c r="AC1220" s="18">
        <f t="shared" si="1726"/>
        <v>80800</v>
      </c>
      <c r="AD1220" s="18">
        <f t="shared" si="1727"/>
        <v>70680</v>
      </c>
      <c r="AE1220" s="18">
        <f t="shared" si="1783"/>
        <v>0</v>
      </c>
      <c r="AF1220" s="31"/>
      <c r="AG1220" s="22"/>
      <c r="AH1220" s="2"/>
    </row>
    <row r="1221" spans="1:34" ht="47.25" x14ac:dyDescent="0.25">
      <c r="A1221" s="36" t="s">
        <v>990</v>
      </c>
      <c r="B1221" s="32">
        <v>240</v>
      </c>
      <c r="C1221" s="36"/>
      <c r="D1221" s="36"/>
      <c r="E1221" s="14" t="s">
        <v>586</v>
      </c>
      <c r="F1221" s="18">
        <f>F1222</f>
        <v>0</v>
      </c>
      <c r="G1221" s="18">
        <f t="shared" si="1783"/>
        <v>80800</v>
      </c>
      <c r="H1221" s="18">
        <f t="shared" si="1783"/>
        <v>70680</v>
      </c>
      <c r="I1221" s="18">
        <f t="shared" si="1783"/>
        <v>0</v>
      </c>
      <c r="J1221" s="18">
        <f t="shared" si="1783"/>
        <v>0</v>
      </c>
      <c r="K1221" s="18">
        <f t="shared" si="1783"/>
        <v>0</v>
      </c>
      <c r="L1221" s="18">
        <f t="shared" si="1734"/>
        <v>0</v>
      </c>
      <c r="M1221" s="18">
        <f t="shared" si="1735"/>
        <v>80800</v>
      </c>
      <c r="N1221" s="18">
        <f t="shared" si="1736"/>
        <v>70680</v>
      </c>
      <c r="O1221" s="18">
        <f t="shared" si="1783"/>
        <v>0</v>
      </c>
      <c r="P1221" s="18">
        <f t="shared" si="1783"/>
        <v>0</v>
      </c>
      <c r="Q1221" s="18">
        <f t="shared" si="1783"/>
        <v>0</v>
      </c>
      <c r="R1221" s="18">
        <f t="shared" si="1751"/>
        <v>0</v>
      </c>
      <c r="S1221" s="18">
        <f t="shared" si="1752"/>
        <v>80800</v>
      </c>
      <c r="T1221" s="18">
        <f t="shared" si="1753"/>
        <v>70680</v>
      </c>
      <c r="U1221" s="18">
        <f t="shared" si="1783"/>
        <v>0</v>
      </c>
      <c r="V1221" s="18">
        <f t="shared" si="1754"/>
        <v>0</v>
      </c>
      <c r="W1221" s="18">
        <f t="shared" si="1755"/>
        <v>80800</v>
      </c>
      <c r="X1221" s="18">
        <f t="shared" si="1756"/>
        <v>70680</v>
      </c>
      <c r="Y1221" s="18">
        <f t="shared" si="1783"/>
        <v>0</v>
      </c>
      <c r="Z1221" s="18">
        <f t="shared" si="1783"/>
        <v>0</v>
      </c>
      <c r="AA1221" s="18">
        <f t="shared" si="1783"/>
        <v>0</v>
      </c>
      <c r="AB1221" s="18">
        <f t="shared" si="1725"/>
        <v>0</v>
      </c>
      <c r="AC1221" s="18">
        <f t="shared" si="1726"/>
        <v>80800</v>
      </c>
      <c r="AD1221" s="18">
        <f t="shared" si="1727"/>
        <v>70680</v>
      </c>
      <c r="AE1221" s="18">
        <f t="shared" si="1783"/>
        <v>0</v>
      </c>
      <c r="AF1221" s="31"/>
      <c r="AG1221" s="22"/>
      <c r="AH1221" s="2"/>
    </row>
    <row r="1222" spans="1:34" x14ac:dyDescent="0.25">
      <c r="A1222" s="36" t="s">
        <v>990</v>
      </c>
      <c r="B1222" s="32">
        <v>240</v>
      </c>
      <c r="C1222" s="36" t="s">
        <v>200</v>
      </c>
      <c r="D1222" s="36" t="s">
        <v>20</v>
      </c>
      <c r="E1222" s="14" t="s">
        <v>553</v>
      </c>
      <c r="F1222" s="18">
        <v>0</v>
      </c>
      <c r="G1222" s="18">
        <v>80800</v>
      </c>
      <c r="H1222" s="18">
        <v>70680</v>
      </c>
      <c r="I1222" s="18"/>
      <c r="J1222" s="18"/>
      <c r="K1222" s="18"/>
      <c r="L1222" s="18">
        <f t="shared" si="1734"/>
        <v>0</v>
      </c>
      <c r="M1222" s="18">
        <f t="shared" si="1735"/>
        <v>80800</v>
      </c>
      <c r="N1222" s="18">
        <f t="shared" si="1736"/>
        <v>70680</v>
      </c>
      <c r="O1222" s="18"/>
      <c r="P1222" s="18"/>
      <c r="Q1222" s="18"/>
      <c r="R1222" s="18">
        <f t="shared" si="1751"/>
        <v>0</v>
      </c>
      <c r="S1222" s="18">
        <f t="shared" si="1752"/>
        <v>80800</v>
      </c>
      <c r="T1222" s="18">
        <f t="shared" si="1753"/>
        <v>70680</v>
      </c>
      <c r="U1222" s="18"/>
      <c r="V1222" s="18">
        <f t="shared" si="1754"/>
        <v>0</v>
      </c>
      <c r="W1222" s="18">
        <f t="shared" si="1755"/>
        <v>80800</v>
      </c>
      <c r="X1222" s="18">
        <f t="shared" si="1756"/>
        <v>70680</v>
      </c>
      <c r="Y1222" s="18"/>
      <c r="Z1222" s="18"/>
      <c r="AA1222" s="18"/>
      <c r="AB1222" s="18">
        <f t="shared" si="1725"/>
        <v>0</v>
      </c>
      <c r="AC1222" s="18">
        <f t="shared" si="1726"/>
        <v>80800</v>
      </c>
      <c r="AD1222" s="18">
        <f t="shared" si="1727"/>
        <v>70680</v>
      </c>
      <c r="AE1222" s="18"/>
      <c r="AF1222" s="31"/>
      <c r="AG1222" s="22"/>
      <c r="AH1222" s="2"/>
    </row>
    <row r="1223" spans="1:34" x14ac:dyDescent="0.25">
      <c r="A1223" s="19" t="s">
        <v>992</v>
      </c>
      <c r="B1223" s="32"/>
      <c r="C1223" s="36"/>
      <c r="D1223" s="36"/>
      <c r="E1223" s="14" t="s">
        <v>986</v>
      </c>
      <c r="F1223" s="18">
        <f>F1224</f>
        <v>62361.8</v>
      </c>
      <c r="G1223" s="18">
        <f t="shared" ref="G1223:AE1225" si="1784">G1224</f>
        <v>62361.8</v>
      </c>
      <c r="H1223" s="18">
        <f t="shared" si="1784"/>
        <v>116338.8</v>
      </c>
      <c r="I1223" s="18">
        <f t="shared" si="1784"/>
        <v>0</v>
      </c>
      <c r="J1223" s="18">
        <f t="shared" si="1784"/>
        <v>0</v>
      </c>
      <c r="K1223" s="18">
        <f t="shared" si="1784"/>
        <v>0</v>
      </c>
      <c r="L1223" s="18">
        <f t="shared" si="1734"/>
        <v>62361.8</v>
      </c>
      <c r="M1223" s="18">
        <f t="shared" si="1735"/>
        <v>62361.8</v>
      </c>
      <c r="N1223" s="18">
        <f t="shared" si="1736"/>
        <v>116338.8</v>
      </c>
      <c r="O1223" s="18">
        <f t="shared" si="1784"/>
        <v>0</v>
      </c>
      <c r="P1223" s="18">
        <f t="shared" si="1784"/>
        <v>0</v>
      </c>
      <c r="Q1223" s="18">
        <f t="shared" si="1784"/>
        <v>0</v>
      </c>
      <c r="R1223" s="18">
        <f t="shared" si="1751"/>
        <v>62361.8</v>
      </c>
      <c r="S1223" s="18">
        <f t="shared" si="1752"/>
        <v>62361.8</v>
      </c>
      <c r="T1223" s="18">
        <f t="shared" si="1753"/>
        <v>116338.8</v>
      </c>
      <c r="U1223" s="18">
        <f t="shared" si="1784"/>
        <v>0</v>
      </c>
      <c r="V1223" s="18">
        <f t="shared" si="1754"/>
        <v>62361.8</v>
      </c>
      <c r="W1223" s="18">
        <f t="shared" si="1755"/>
        <v>62361.8</v>
      </c>
      <c r="X1223" s="18">
        <f t="shared" si="1756"/>
        <v>116338.8</v>
      </c>
      <c r="Y1223" s="18">
        <f t="shared" si="1784"/>
        <v>178000</v>
      </c>
      <c r="Z1223" s="18">
        <f t="shared" si="1784"/>
        <v>470000</v>
      </c>
      <c r="AA1223" s="18">
        <f t="shared" si="1784"/>
        <v>470000</v>
      </c>
      <c r="AB1223" s="18">
        <f t="shared" si="1725"/>
        <v>240361.8</v>
      </c>
      <c r="AC1223" s="18">
        <f t="shared" si="1726"/>
        <v>532361.80000000005</v>
      </c>
      <c r="AD1223" s="18">
        <f t="shared" si="1727"/>
        <v>586338.80000000005</v>
      </c>
      <c r="AE1223" s="18">
        <f t="shared" si="1784"/>
        <v>0</v>
      </c>
      <c r="AF1223" s="31"/>
      <c r="AG1223" s="22"/>
      <c r="AH1223" s="2"/>
    </row>
    <row r="1224" spans="1:34" ht="47.25" x14ac:dyDescent="0.25">
      <c r="A1224" s="19" t="s">
        <v>992</v>
      </c>
      <c r="B1224" s="32">
        <v>200</v>
      </c>
      <c r="C1224" s="36"/>
      <c r="D1224" s="36"/>
      <c r="E1224" s="14" t="s">
        <v>578</v>
      </c>
      <c r="F1224" s="18">
        <f>F1225</f>
        <v>62361.8</v>
      </c>
      <c r="G1224" s="18">
        <f t="shared" si="1784"/>
        <v>62361.8</v>
      </c>
      <c r="H1224" s="18">
        <f t="shared" si="1784"/>
        <v>116338.8</v>
      </c>
      <c r="I1224" s="18">
        <f t="shared" si="1784"/>
        <v>0</v>
      </c>
      <c r="J1224" s="18">
        <f t="shared" si="1784"/>
        <v>0</v>
      </c>
      <c r="K1224" s="18">
        <f t="shared" si="1784"/>
        <v>0</v>
      </c>
      <c r="L1224" s="18">
        <f t="shared" si="1734"/>
        <v>62361.8</v>
      </c>
      <c r="M1224" s="18">
        <f t="shared" si="1735"/>
        <v>62361.8</v>
      </c>
      <c r="N1224" s="18">
        <f t="shared" si="1736"/>
        <v>116338.8</v>
      </c>
      <c r="O1224" s="18">
        <f t="shared" si="1784"/>
        <v>0</v>
      </c>
      <c r="P1224" s="18">
        <f t="shared" si="1784"/>
        <v>0</v>
      </c>
      <c r="Q1224" s="18">
        <f t="shared" si="1784"/>
        <v>0</v>
      </c>
      <c r="R1224" s="18">
        <f t="shared" si="1751"/>
        <v>62361.8</v>
      </c>
      <c r="S1224" s="18">
        <f t="shared" si="1752"/>
        <v>62361.8</v>
      </c>
      <c r="T1224" s="18">
        <f t="shared" si="1753"/>
        <v>116338.8</v>
      </c>
      <c r="U1224" s="18">
        <f t="shared" si="1784"/>
        <v>0</v>
      </c>
      <c r="V1224" s="18">
        <f t="shared" si="1754"/>
        <v>62361.8</v>
      </c>
      <c r="W1224" s="18">
        <f t="shared" si="1755"/>
        <v>62361.8</v>
      </c>
      <c r="X1224" s="18">
        <f t="shared" si="1756"/>
        <v>116338.8</v>
      </c>
      <c r="Y1224" s="18">
        <f t="shared" si="1784"/>
        <v>178000</v>
      </c>
      <c r="Z1224" s="18">
        <f t="shared" si="1784"/>
        <v>470000</v>
      </c>
      <c r="AA1224" s="18">
        <f t="shared" si="1784"/>
        <v>470000</v>
      </c>
      <c r="AB1224" s="18">
        <f t="shared" si="1725"/>
        <v>240361.8</v>
      </c>
      <c r="AC1224" s="18">
        <f t="shared" si="1726"/>
        <v>532361.80000000005</v>
      </c>
      <c r="AD1224" s="18">
        <f t="shared" si="1727"/>
        <v>586338.80000000005</v>
      </c>
      <c r="AE1224" s="18">
        <f t="shared" si="1784"/>
        <v>0</v>
      </c>
      <c r="AF1224" s="31"/>
      <c r="AG1224" s="22"/>
      <c r="AH1224" s="2"/>
    </row>
    <row r="1225" spans="1:34" ht="47.25" x14ac:dyDescent="0.25">
      <c r="A1225" s="19" t="s">
        <v>992</v>
      </c>
      <c r="B1225" s="32">
        <v>240</v>
      </c>
      <c r="C1225" s="36"/>
      <c r="D1225" s="36"/>
      <c r="E1225" s="14" t="s">
        <v>586</v>
      </c>
      <c r="F1225" s="18">
        <f>F1226</f>
        <v>62361.8</v>
      </c>
      <c r="G1225" s="18">
        <f t="shared" si="1784"/>
        <v>62361.8</v>
      </c>
      <c r="H1225" s="18">
        <f t="shared" si="1784"/>
        <v>116338.8</v>
      </c>
      <c r="I1225" s="18">
        <f t="shared" si="1784"/>
        <v>0</v>
      </c>
      <c r="J1225" s="18">
        <f t="shared" si="1784"/>
        <v>0</v>
      </c>
      <c r="K1225" s="18">
        <f t="shared" si="1784"/>
        <v>0</v>
      </c>
      <c r="L1225" s="18">
        <f t="shared" si="1734"/>
        <v>62361.8</v>
      </c>
      <c r="M1225" s="18">
        <f t="shared" si="1735"/>
        <v>62361.8</v>
      </c>
      <c r="N1225" s="18">
        <f t="shared" si="1736"/>
        <v>116338.8</v>
      </c>
      <c r="O1225" s="18">
        <f t="shared" si="1784"/>
        <v>0</v>
      </c>
      <c r="P1225" s="18">
        <f t="shared" si="1784"/>
        <v>0</v>
      </c>
      <c r="Q1225" s="18">
        <f t="shared" si="1784"/>
        <v>0</v>
      </c>
      <c r="R1225" s="18">
        <f t="shared" si="1751"/>
        <v>62361.8</v>
      </c>
      <c r="S1225" s="18">
        <f t="shared" si="1752"/>
        <v>62361.8</v>
      </c>
      <c r="T1225" s="18">
        <f t="shared" si="1753"/>
        <v>116338.8</v>
      </c>
      <c r="U1225" s="18">
        <f t="shared" si="1784"/>
        <v>0</v>
      </c>
      <c r="V1225" s="18">
        <f t="shared" si="1754"/>
        <v>62361.8</v>
      </c>
      <c r="W1225" s="18">
        <f t="shared" si="1755"/>
        <v>62361.8</v>
      </c>
      <c r="X1225" s="18">
        <f t="shared" si="1756"/>
        <v>116338.8</v>
      </c>
      <c r="Y1225" s="18">
        <f t="shared" si="1784"/>
        <v>178000</v>
      </c>
      <c r="Z1225" s="18">
        <f t="shared" si="1784"/>
        <v>470000</v>
      </c>
      <c r="AA1225" s="18">
        <f t="shared" si="1784"/>
        <v>470000</v>
      </c>
      <c r="AB1225" s="18">
        <f t="shared" si="1725"/>
        <v>240361.8</v>
      </c>
      <c r="AC1225" s="18">
        <f t="shared" si="1726"/>
        <v>532361.80000000005</v>
      </c>
      <c r="AD1225" s="18">
        <f t="shared" si="1727"/>
        <v>586338.80000000005</v>
      </c>
      <c r="AE1225" s="18">
        <f t="shared" si="1784"/>
        <v>0</v>
      </c>
      <c r="AF1225" s="31"/>
      <c r="AG1225" s="22"/>
      <c r="AH1225" s="2"/>
    </row>
    <row r="1226" spans="1:34" x14ac:dyDescent="0.25">
      <c r="A1226" s="19" t="s">
        <v>992</v>
      </c>
      <c r="B1226" s="32">
        <v>240</v>
      </c>
      <c r="C1226" s="36" t="s">
        <v>200</v>
      </c>
      <c r="D1226" s="36" t="s">
        <v>20</v>
      </c>
      <c r="E1226" s="14" t="s">
        <v>553</v>
      </c>
      <c r="F1226" s="18">
        <v>62361.8</v>
      </c>
      <c r="G1226" s="18">
        <v>62361.8</v>
      </c>
      <c r="H1226" s="18">
        <v>116338.8</v>
      </c>
      <c r="I1226" s="18"/>
      <c r="J1226" s="18"/>
      <c r="K1226" s="18"/>
      <c r="L1226" s="18">
        <f t="shared" si="1734"/>
        <v>62361.8</v>
      </c>
      <c r="M1226" s="18">
        <f t="shared" si="1735"/>
        <v>62361.8</v>
      </c>
      <c r="N1226" s="18">
        <f t="shared" si="1736"/>
        <v>116338.8</v>
      </c>
      <c r="O1226" s="18"/>
      <c r="P1226" s="18"/>
      <c r="Q1226" s="18"/>
      <c r="R1226" s="18">
        <f t="shared" si="1751"/>
        <v>62361.8</v>
      </c>
      <c r="S1226" s="18">
        <f t="shared" si="1752"/>
        <v>62361.8</v>
      </c>
      <c r="T1226" s="18">
        <f t="shared" si="1753"/>
        <v>116338.8</v>
      </c>
      <c r="U1226" s="18"/>
      <c r="V1226" s="18">
        <f t="shared" si="1754"/>
        <v>62361.8</v>
      </c>
      <c r="W1226" s="18">
        <f t="shared" si="1755"/>
        <v>62361.8</v>
      </c>
      <c r="X1226" s="18">
        <f t="shared" si="1756"/>
        <v>116338.8</v>
      </c>
      <c r="Y1226" s="18">
        <f>174400+3600</f>
        <v>178000</v>
      </c>
      <c r="Z1226" s="18">
        <f>450000+20000</f>
        <v>470000</v>
      </c>
      <c r="AA1226" s="18">
        <f>450000+20000</f>
        <v>470000</v>
      </c>
      <c r="AB1226" s="18">
        <f t="shared" si="1725"/>
        <v>240361.8</v>
      </c>
      <c r="AC1226" s="18">
        <f t="shared" si="1726"/>
        <v>532361.80000000005</v>
      </c>
      <c r="AD1226" s="18">
        <f t="shared" si="1727"/>
        <v>586338.80000000005</v>
      </c>
      <c r="AE1226" s="18"/>
      <c r="AF1226" s="31"/>
      <c r="AG1226" s="22"/>
      <c r="AH1226" s="2"/>
    </row>
    <row r="1227" spans="1:34" ht="63" x14ac:dyDescent="0.25">
      <c r="A1227" s="36" t="s">
        <v>815</v>
      </c>
      <c r="B1227" s="32"/>
      <c r="C1227" s="36"/>
      <c r="D1227" s="36"/>
      <c r="E1227" s="14" t="s">
        <v>1149</v>
      </c>
      <c r="F1227" s="18">
        <f>F1228</f>
        <v>327257.60000000015</v>
      </c>
      <c r="G1227" s="18">
        <f t="shared" ref="G1227:AE1227" si="1785">G1228</f>
        <v>232992.70000000007</v>
      </c>
      <c r="H1227" s="18">
        <f t="shared" si="1785"/>
        <v>40000</v>
      </c>
      <c r="I1227" s="18">
        <f t="shared" si="1785"/>
        <v>0</v>
      </c>
      <c r="J1227" s="18">
        <f t="shared" si="1785"/>
        <v>0</v>
      </c>
      <c r="K1227" s="18">
        <f t="shared" si="1785"/>
        <v>0</v>
      </c>
      <c r="L1227" s="18">
        <f t="shared" si="1734"/>
        <v>327257.60000000015</v>
      </c>
      <c r="M1227" s="18">
        <f t="shared" si="1735"/>
        <v>232992.70000000007</v>
      </c>
      <c r="N1227" s="18">
        <f t="shared" si="1736"/>
        <v>40000</v>
      </c>
      <c r="O1227" s="18">
        <f t="shared" si="1785"/>
        <v>0</v>
      </c>
      <c r="P1227" s="18">
        <f t="shared" si="1785"/>
        <v>0</v>
      </c>
      <c r="Q1227" s="18">
        <f t="shared" si="1785"/>
        <v>200000</v>
      </c>
      <c r="R1227" s="18">
        <f t="shared" si="1751"/>
        <v>327257.60000000015</v>
      </c>
      <c r="S1227" s="18">
        <f t="shared" si="1752"/>
        <v>232992.70000000007</v>
      </c>
      <c r="T1227" s="18">
        <f t="shared" si="1753"/>
        <v>240000</v>
      </c>
      <c r="U1227" s="18">
        <f t="shared" si="1785"/>
        <v>0</v>
      </c>
      <c r="V1227" s="18">
        <f t="shared" si="1754"/>
        <v>327257.60000000015</v>
      </c>
      <c r="W1227" s="18">
        <f t="shared" si="1755"/>
        <v>232992.70000000007</v>
      </c>
      <c r="X1227" s="18">
        <f t="shared" si="1756"/>
        <v>240000</v>
      </c>
      <c r="Y1227" s="18">
        <f t="shared" si="1785"/>
        <v>0</v>
      </c>
      <c r="Z1227" s="18">
        <f t="shared" si="1785"/>
        <v>15634.2</v>
      </c>
      <c r="AA1227" s="18">
        <f t="shared" si="1785"/>
        <v>-34036.699999999997</v>
      </c>
      <c r="AB1227" s="18">
        <f t="shared" si="1725"/>
        <v>327257.60000000015</v>
      </c>
      <c r="AC1227" s="18">
        <f t="shared" si="1726"/>
        <v>248626.90000000008</v>
      </c>
      <c r="AD1227" s="18">
        <f t="shared" si="1727"/>
        <v>205963.3</v>
      </c>
      <c r="AE1227" s="18">
        <f t="shared" si="1785"/>
        <v>0</v>
      </c>
      <c r="AF1227" s="31"/>
      <c r="AG1227" s="22"/>
      <c r="AH1227" s="2"/>
    </row>
    <row r="1228" spans="1:34" ht="78.75" x14ac:dyDescent="0.25">
      <c r="A1228" s="36" t="s">
        <v>948</v>
      </c>
      <c r="B1228" s="32"/>
      <c r="C1228" s="36"/>
      <c r="D1228" s="36"/>
      <c r="E1228" s="14" t="s">
        <v>720</v>
      </c>
      <c r="F1228" s="18">
        <f>F1229</f>
        <v>327257.60000000015</v>
      </c>
      <c r="G1228" s="18">
        <f t="shared" ref="G1228:AE1230" si="1786">G1229</f>
        <v>232992.70000000007</v>
      </c>
      <c r="H1228" s="18">
        <f t="shared" si="1786"/>
        <v>40000</v>
      </c>
      <c r="I1228" s="18">
        <f t="shared" si="1786"/>
        <v>0</v>
      </c>
      <c r="J1228" s="18">
        <f t="shared" si="1786"/>
        <v>0</v>
      </c>
      <c r="K1228" s="18">
        <f t="shared" si="1786"/>
        <v>0</v>
      </c>
      <c r="L1228" s="18">
        <f t="shared" si="1734"/>
        <v>327257.60000000015</v>
      </c>
      <c r="M1228" s="18">
        <f t="shared" si="1735"/>
        <v>232992.70000000007</v>
      </c>
      <c r="N1228" s="18">
        <f t="shared" si="1736"/>
        <v>40000</v>
      </c>
      <c r="O1228" s="18">
        <f t="shared" si="1786"/>
        <v>0</v>
      </c>
      <c r="P1228" s="18">
        <f t="shared" si="1786"/>
        <v>0</v>
      </c>
      <c r="Q1228" s="18">
        <f t="shared" si="1786"/>
        <v>200000</v>
      </c>
      <c r="R1228" s="18">
        <f t="shared" si="1751"/>
        <v>327257.60000000015</v>
      </c>
      <c r="S1228" s="18">
        <f t="shared" si="1752"/>
        <v>232992.70000000007</v>
      </c>
      <c r="T1228" s="18">
        <f t="shared" si="1753"/>
        <v>240000</v>
      </c>
      <c r="U1228" s="18">
        <f t="shared" si="1786"/>
        <v>0</v>
      </c>
      <c r="V1228" s="18">
        <f t="shared" si="1754"/>
        <v>327257.60000000015</v>
      </c>
      <c r="W1228" s="18">
        <f t="shared" si="1755"/>
        <v>232992.70000000007</v>
      </c>
      <c r="X1228" s="18">
        <f t="shared" si="1756"/>
        <v>240000</v>
      </c>
      <c r="Y1228" s="18">
        <f t="shared" si="1786"/>
        <v>0</v>
      </c>
      <c r="Z1228" s="18">
        <f t="shared" si="1786"/>
        <v>15634.2</v>
      </c>
      <c r="AA1228" s="18">
        <f t="shared" si="1786"/>
        <v>-34036.699999999997</v>
      </c>
      <c r="AB1228" s="18">
        <f t="shared" si="1725"/>
        <v>327257.60000000015</v>
      </c>
      <c r="AC1228" s="18">
        <f t="shared" si="1726"/>
        <v>248626.90000000008</v>
      </c>
      <c r="AD1228" s="18">
        <f t="shared" si="1727"/>
        <v>205963.3</v>
      </c>
      <c r="AE1228" s="18">
        <f t="shared" si="1786"/>
        <v>0</v>
      </c>
      <c r="AF1228" s="31"/>
      <c r="AG1228" s="22"/>
      <c r="AH1228" s="2"/>
    </row>
    <row r="1229" spans="1:34" ht="47.25" x14ac:dyDescent="0.25">
      <c r="A1229" s="36" t="s">
        <v>948</v>
      </c>
      <c r="B1229" s="32">
        <v>200</v>
      </c>
      <c r="C1229" s="36"/>
      <c r="D1229" s="36"/>
      <c r="E1229" s="14" t="s">
        <v>578</v>
      </c>
      <c r="F1229" s="18">
        <f t="shared" ref="F1229:H1230" si="1787">F1230</f>
        <v>327257.60000000015</v>
      </c>
      <c r="G1229" s="18">
        <f t="shared" si="1787"/>
        <v>232992.70000000007</v>
      </c>
      <c r="H1229" s="18">
        <f t="shared" si="1787"/>
        <v>40000</v>
      </c>
      <c r="I1229" s="18">
        <f t="shared" si="1786"/>
        <v>0</v>
      </c>
      <c r="J1229" s="18">
        <f t="shared" si="1786"/>
        <v>0</v>
      </c>
      <c r="K1229" s="18">
        <f t="shared" si="1786"/>
        <v>0</v>
      </c>
      <c r="L1229" s="18">
        <f t="shared" si="1734"/>
        <v>327257.60000000015</v>
      </c>
      <c r="M1229" s="18">
        <f t="shared" si="1735"/>
        <v>232992.70000000007</v>
      </c>
      <c r="N1229" s="18">
        <f t="shared" si="1736"/>
        <v>40000</v>
      </c>
      <c r="O1229" s="18">
        <f t="shared" si="1786"/>
        <v>0</v>
      </c>
      <c r="P1229" s="18">
        <f t="shared" si="1786"/>
        <v>0</v>
      </c>
      <c r="Q1229" s="18">
        <f t="shared" si="1786"/>
        <v>200000</v>
      </c>
      <c r="R1229" s="18">
        <f t="shared" si="1751"/>
        <v>327257.60000000015</v>
      </c>
      <c r="S1229" s="18">
        <f t="shared" si="1752"/>
        <v>232992.70000000007</v>
      </c>
      <c r="T1229" s="18">
        <f t="shared" si="1753"/>
        <v>240000</v>
      </c>
      <c r="U1229" s="18">
        <f t="shared" ref="U1229:AE1230" si="1788">U1230</f>
        <v>0</v>
      </c>
      <c r="V1229" s="18">
        <f t="shared" si="1754"/>
        <v>327257.60000000015</v>
      </c>
      <c r="W1229" s="18">
        <f t="shared" si="1755"/>
        <v>232992.70000000007</v>
      </c>
      <c r="X1229" s="18">
        <f t="shared" si="1756"/>
        <v>240000</v>
      </c>
      <c r="Y1229" s="18">
        <f t="shared" si="1788"/>
        <v>0</v>
      </c>
      <c r="Z1229" s="18">
        <f t="shared" si="1788"/>
        <v>15634.2</v>
      </c>
      <c r="AA1229" s="18">
        <f t="shared" si="1788"/>
        <v>-34036.699999999997</v>
      </c>
      <c r="AB1229" s="18">
        <f t="shared" si="1725"/>
        <v>327257.60000000015</v>
      </c>
      <c r="AC1229" s="18">
        <f t="shared" si="1726"/>
        <v>248626.90000000008</v>
      </c>
      <c r="AD1229" s="18">
        <f t="shared" si="1727"/>
        <v>205963.3</v>
      </c>
      <c r="AE1229" s="18">
        <f t="shared" si="1788"/>
        <v>0</v>
      </c>
      <c r="AF1229" s="31"/>
      <c r="AG1229" s="22"/>
      <c r="AH1229" s="2"/>
    </row>
    <row r="1230" spans="1:34" ht="47.25" x14ac:dyDescent="0.25">
      <c r="A1230" s="36" t="s">
        <v>948</v>
      </c>
      <c r="B1230" s="32">
        <v>240</v>
      </c>
      <c r="C1230" s="36"/>
      <c r="D1230" s="36"/>
      <c r="E1230" s="14" t="s">
        <v>586</v>
      </c>
      <c r="F1230" s="18">
        <f t="shared" si="1787"/>
        <v>327257.60000000015</v>
      </c>
      <c r="G1230" s="18">
        <f t="shared" si="1787"/>
        <v>232992.70000000007</v>
      </c>
      <c r="H1230" s="18">
        <f t="shared" si="1787"/>
        <v>40000</v>
      </c>
      <c r="I1230" s="18">
        <f t="shared" si="1786"/>
        <v>0</v>
      </c>
      <c r="J1230" s="18">
        <f t="shared" si="1786"/>
        <v>0</v>
      </c>
      <c r="K1230" s="18">
        <f t="shared" si="1786"/>
        <v>0</v>
      </c>
      <c r="L1230" s="18">
        <f t="shared" si="1734"/>
        <v>327257.60000000015</v>
      </c>
      <c r="M1230" s="18">
        <f t="shared" si="1735"/>
        <v>232992.70000000007</v>
      </c>
      <c r="N1230" s="18">
        <f t="shared" si="1736"/>
        <v>40000</v>
      </c>
      <c r="O1230" s="18">
        <f t="shared" si="1786"/>
        <v>0</v>
      </c>
      <c r="P1230" s="18">
        <f t="shared" si="1786"/>
        <v>0</v>
      </c>
      <c r="Q1230" s="18">
        <f t="shared" si="1786"/>
        <v>200000</v>
      </c>
      <c r="R1230" s="18">
        <f t="shared" si="1751"/>
        <v>327257.60000000015</v>
      </c>
      <c r="S1230" s="18">
        <f t="shared" si="1752"/>
        <v>232992.70000000007</v>
      </c>
      <c r="T1230" s="18">
        <f t="shared" si="1753"/>
        <v>240000</v>
      </c>
      <c r="U1230" s="18">
        <f t="shared" si="1788"/>
        <v>0</v>
      </c>
      <c r="V1230" s="18">
        <f t="shared" si="1754"/>
        <v>327257.60000000015</v>
      </c>
      <c r="W1230" s="18">
        <f t="shared" si="1755"/>
        <v>232992.70000000007</v>
      </c>
      <c r="X1230" s="18">
        <f t="shared" si="1756"/>
        <v>240000</v>
      </c>
      <c r="Y1230" s="18">
        <f t="shared" si="1788"/>
        <v>0</v>
      </c>
      <c r="Z1230" s="18">
        <f t="shared" si="1788"/>
        <v>15634.2</v>
      </c>
      <c r="AA1230" s="18">
        <f t="shared" si="1788"/>
        <v>-34036.699999999997</v>
      </c>
      <c r="AB1230" s="18">
        <f t="shared" si="1725"/>
        <v>327257.60000000015</v>
      </c>
      <c r="AC1230" s="18">
        <f t="shared" si="1726"/>
        <v>248626.90000000008</v>
      </c>
      <c r="AD1230" s="18">
        <f t="shared" si="1727"/>
        <v>205963.3</v>
      </c>
      <c r="AE1230" s="18">
        <f t="shared" si="1788"/>
        <v>0</v>
      </c>
      <c r="AF1230" s="31"/>
      <c r="AG1230" s="22"/>
      <c r="AH1230" s="2"/>
    </row>
    <row r="1231" spans="1:34" x14ac:dyDescent="0.25">
      <c r="A1231" s="36" t="s">
        <v>948</v>
      </c>
      <c r="B1231" s="32">
        <v>240</v>
      </c>
      <c r="C1231" s="36" t="s">
        <v>151</v>
      </c>
      <c r="D1231" s="36" t="s">
        <v>30</v>
      </c>
      <c r="E1231" s="14" t="s">
        <v>549</v>
      </c>
      <c r="F1231" s="18">
        <v>327257.60000000015</v>
      </c>
      <c r="G1231" s="18">
        <v>232992.70000000007</v>
      </c>
      <c r="H1231" s="18">
        <v>40000</v>
      </c>
      <c r="I1231" s="18"/>
      <c r="J1231" s="18"/>
      <c r="K1231" s="18"/>
      <c r="L1231" s="18">
        <f t="shared" si="1734"/>
        <v>327257.60000000015</v>
      </c>
      <c r="M1231" s="18">
        <f t="shared" si="1735"/>
        <v>232992.70000000007</v>
      </c>
      <c r="N1231" s="18">
        <f t="shared" si="1736"/>
        <v>40000</v>
      </c>
      <c r="O1231" s="18"/>
      <c r="P1231" s="18"/>
      <c r="Q1231" s="18">
        <f>100000+100000</f>
        <v>200000</v>
      </c>
      <c r="R1231" s="18">
        <f t="shared" si="1751"/>
        <v>327257.60000000015</v>
      </c>
      <c r="S1231" s="18">
        <f t="shared" si="1752"/>
        <v>232992.70000000007</v>
      </c>
      <c r="T1231" s="18">
        <f t="shared" si="1753"/>
        <v>240000</v>
      </c>
      <c r="U1231" s="18"/>
      <c r="V1231" s="18">
        <f t="shared" si="1754"/>
        <v>327257.60000000015</v>
      </c>
      <c r="W1231" s="18">
        <f t="shared" si="1755"/>
        <v>232992.70000000007</v>
      </c>
      <c r="X1231" s="18">
        <f t="shared" si="1756"/>
        <v>240000</v>
      </c>
      <c r="Y1231" s="18"/>
      <c r="Z1231" s="18">
        <v>15634.2</v>
      </c>
      <c r="AA1231" s="18">
        <v>-34036.699999999997</v>
      </c>
      <c r="AB1231" s="18">
        <f t="shared" si="1725"/>
        <v>327257.60000000015</v>
      </c>
      <c r="AC1231" s="18">
        <f t="shared" si="1726"/>
        <v>248626.90000000008</v>
      </c>
      <c r="AD1231" s="18">
        <f t="shared" si="1727"/>
        <v>205963.3</v>
      </c>
      <c r="AE1231" s="18"/>
      <c r="AF1231" s="31"/>
      <c r="AG1231" s="22"/>
      <c r="AH1231" s="2"/>
    </row>
    <row r="1232" spans="1:34" ht="110.25" x14ac:dyDescent="0.25">
      <c r="A1232" s="19" t="s">
        <v>919</v>
      </c>
      <c r="B1232" s="32"/>
      <c r="C1232" s="36"/>
      <c r="D1232" s="36"/>
      <c r="E1232" s="14" t="s">
        <v>918</v>
      </c>
      <c r="F1232" s="18">
        <f t="shared" ref="F1232:K1235" si="1789">F1233</f>
        <v>600964.19999999995</v>
      </c>
      <c r="G1232" s="18">
        <f t="shared" si="1789"/>
        <v>605350.30000000005</v>
      </c>
      <c r="H1232" s="18">
        <f t="shared" si="1789"/>
        <v>600000</v>
      </c>
      <c r="I1232" s="18">
        <f t="shared" si="1789"/>
        <v>0</v>
      </c>
      <c r="J1232" s="18">
        <f t="shared" si="1789"/>
        <v>0</v>
      </c>
      <c r="K1232" s="18">
        <f t="shared" si="1789"/>
        <v>0</v>
      </c>
      <c r="L1232" s="18">
        <f t="shared" si="1734"/>
        <v>600964.19999999995</v>
      </c>
      <c r="M1232" s="18">
        <f t="shared" si="1735"/>
        <v>605350.30000000005</v>
      </c>
      <c r="N1232" s="18">
        <f t="shared" si="1736"/>
        <v>600000</v>
      </c>
      <c r="O1232" s="18">
        <f t="shared" ref="O1232:Q1235" si="1790">O1233</f>
        <v>0</v>
      </c>
      <c r="P1232" s="18">
        <f t="shared" si="1790"/>
        <v>0</v>
      </c>
      <c r="Q1232" s="18">
        <f t="shared" si="1790"/>
        <v>-600000</v>
      </c>
      <c r="R1232" s="18">
        <f t="shared" si="1751"/>
        <v>600964.19999999995</v>
      </c>
      <c r="S1232" s="18">
        <f t="shared" si="1752"/>
        <v>605350.30000000005</v>
      </c>
      <c r="T1232" s="18">
        <f t="shared" si="1753"/>
        <v>0</v>
      </c>
      <c r="U1232" s="18">
        <f t="shared" ref="U1232:AE1235" si="1791">U1233</f>
        <v>0</v>
      </c>
      <c r="V1232" s="18">
        <f t="shared" si="1754"/>
        <v>600964.19999999995</v>
      </c>
      <c r="W1232" s="18">
        <f t="shared" si="1755"/>
        <v>605350.30000000005</v>
      </c>
      <c r="X1232" s="18">
        <f t="shared" si="1756"/>
        <v>0</v>
      </c>
      <c r="Y1232" s="18">
        <f t="shared" si="1791"/>
        <v>0</v>
      </c>
      <c r="Z1232" s="18">
        <f t="shared" si="1791"/>
        <v>0</v>
      </c>
      <c r="AA1232" s="18">
        <f t="shared" si="1791"/>
        <v>0</v>
      </c>
      <c r="AB1232" s="18">
        <f t="shared" ref="AB1232:AB1295" si="1792">V1232+Y1232</f>
        <v>600964.19999999995</v>
      </c>
      <c r="AC1232" s="18">
        <f t="shared" ref="AC1232:AC1295" si="1793">W1232+Z1232</f>
        <v>605350.30000000005</v>
      </c>
      <c r="AD1232" s="18">
        <f t="shared" ref="AD1232:AD1295" si="1794">X1232+AA1232</f>
        <v>0</v>
      </c>
      <c r="AE1232" s="18">
        <f t="shared" si="1791"/>
        <v>0</v>
      </c>
      <c r="AF1232" s="31"/>
      <c r="AG1232" s="22"/>
      <c r="AH1232" s="2"/>
    </row>
    <row r="1233" spans="1:34" ht="94.5" x14ac:dyDescent="0.25">
      <c r="A1233" s="19" t="s">
        <v>920</v>
      </c>
      <c r="B1233" s="32"/>
      <c r="C1233" s="36"/>
      <c r="D1233" s="36"/>
      <c r="E1233" s="14" t="s">
        <v>921</v>
      </c>
      <c r="F1233" s="18">
        <f t="shared" si="1789"/>
        <v>600964.19999999995</v>
      </c>
      <c r="G1233" s="18">
        <f t="shared" si="1789"/>
        <v>605350.30000000005</v>
      </c>
      <c r="H1233" s="18">
        <f t="shared" si="1789"/>
        <v>600000</v>
      </c>
      <c r="I1233" s="18">
        <f t="shared" si="1789"/>
        <v>0</v>
      </c>
      <c r="J1233" s="18">
        <f t="shared" si="1789"/>
        <v>0</v>
      </c>
      <c r="K1233" s="18">
        <f t="shared" si="1789"/>
        <v>0</v>
      </c>
      <c r="L1233" s="18">
        <f t="shared" si="1734"/>
        <v>600964.19999999995</v>
      </c>
      <c r="M1233" s="18">
        <f t="shared" si="1735"/>
        <v>605350.30000000005</v>
      </c>
      <c r="N1233" s="18">
        <f t="shared" si="1736"/>
        <v>600000</v>
      </c>
      <c r="O1233" s="18">
        <f t="shared" si="1790"/>
        <v>0</v>
      </c>
      <c r="P1233" s="18">
        <f t="shared" si="1790"/>
        <v>0</v>
      </c>
      <c r="Q1233" s="18">
        <f t="shared" si="1790"/>
        <v>-600000</v>
      </c>
      <c r="R1233" s="18">
        <f t="shared" si="1751"/>
        <v>600964.19999999995</v>
      </c>
      <c r="S1233" s="18">
        <f t="shared" si="1752"/>
        <v>605350.30000000005</v>
      </c>
      <c r="T1233" s="18">
        <f t="shared" si="1753"/>
        <v>0</v>
      </c>
      <c r="U1233" s="18">
        <f t="shared" si="1791"/>
        <v>0</v>
      </c>
      <c r="V1233" s="18">
        <f t="shared" si="1754"/>
        <v>600964.19999999995</v>
      </c>
      <c r="W1233" s="18">
        <f t="shared" si="1755"/>
        <v>605350.30000000005</v>
      </c>
      <c r="X1233" s="18">
        <f t="shared" si="1756"/>
        <v>0</v>
      </c>
      <c r="Y1233" s="18">
        <f t="shared" si="1791"/>
        <v>0</v>
      </c>
      <c r="Z1233" s="18">
        <f t="shared" si="1791"/>
        <v>0</v>
      </c>
      <c r="AA1233" s="18">
        <f t="shared" si="1791"/>
        <v>0</v>
      </c>
      <c r="AB1233" s="18">
        <f t="shared" si="1792"/>
        <v>600964.19999999995</v>
      </c>
      <c r="AC1233" s="18">
        <f t="shared" si="1793"/>
        <v>605350.30000000005</v>
      </c>
      <c r="AD1233" s="18">
        <f t="shared" si="1794"/>
        <v>0</v>
      </c>
      <c r="AE1233" s="18">
        <f t="shared" si="1791"/>
        <v>0</v>
      </c>
      <c r="AF1233" s="31"/>
      <c r="AG1233" s="22"/>
      <c r="AH1233" s="2"/>
    </row>
    <row r="1234" spans="1:34" ht="47.25" x14ac:dyDescent="0.25">
      <c r="A1234" s="19" t="s">
        <v>920</v>
      </c>
      <c r="B1234" s="32">
        <v>200</v>
      </c>
      <c r="C1234" s="36"/>
      <c r="D1234" s="36"/>
      <c r="E1234" s="14" t="s">
        <v>578</v>
      </c>
      <c r="F1234" s="18">
        <f t="shared" si="1789"/>
        <v>600964.19999999995</v>
      </c>
      <c r="G1234" s="18">
        <f t="shared" si="1789"/>
        <v>605350.30000000005</v>
      </c>
      <c r="H1234" s="18">
        <f t="shared" si="1789"/>
        <v>600000</v>
      </c>
      <c r="I1234" s="18">
        <f t="shared" si="1789"/>
        <v>0</v>
      </c>
      <c r="J1234" s="18">
        <f t="shared" si="1789"/>
        <v>0</v>
      </c>
      <c r="K1234" s="18">
        <f t="shared" si="1789"/>
        <v>0</v>
      </c>
      <c r="L1234" s="18">
        <f t="shared" si="1734"/>
        <v>600964.19999999995</v>
      </c>
      <c r="M1234" s="18">
        <f t="shared" si="1735"/>
        <v>605350.30000000005</v>
      </c>
      <c r="N1234" s="18">
        <f t="shared" si="1736"/>
        <v>600000</v>
      </c>
      <c r="O1234" s="18">
        <f t="shared" si="1790"/>
        <v>0</v>
      </c>
      <c r="P1234" s="18">
        <f t="shared" si="1790"/>
        <v>0</v>
      </c>
      <c r="Q1234" s="18">
        <f t="shared" si="1790"/>
        <v>-600000</v>
      </c>
      <c r="R1234" s="18">
        <f t="shared" si="1751"/>
        <v>600964.19999999995</v>
      </c>
      <c r="S1234" s="18">
        <f t="shared" si="1752"/>
        <v>605350.30000000005</v>
      </c>
      <c r="T1234" s="18">
        <f t="shared" si="1753"/>
        <v>0</v>
      </c>
      <c r="U1234" s="18">
        <f t="shared" si="1791"/>
        <v>0</v>
      </c>
      <c r="V1234" s="18">
        <f t="shared" si="1754"/>
        <v>600964.19999999995</v>
      </c>
      <c r="W1234" s="18">
        <f t="shared" si="1755"/>
        <v>605350.30000000005</v>
      </c>
      <c r="X1234" s="18">
        <f t="shared" si="1756"/>
        <v>0</v>
      </c>
      <c r="Y1234" s="18">
        <f t="shared" si="1791"/>
        <v>0</v>
      </c>
      <c r="Z1234" s="18">
        <f t="shared" si="1791"/>
        <v>0</v>
      </c>
      <c r="AA1234" s="18">
        <f t="shared" si="1791"/>
        <v>0</v>
      </c>
      <c r="AB1234" s="18">
        <f t="shared" si="1792"/>
        <v>600964.19999999995</v>
      </c>
      <c r="AC1234" s="18">
        <f t="shared" si="1793"/>
        <v>605350.30000000005</v>
      </c>
      <c r="AD1234" s="18">
        <f t="shared" si="1794"/>
        <v>0</v>
      </c>
      <c r="AE1234" s="18">
        <f t="shared" si="1791"/>
        <v>0</v>
      </c>
      <c r="AF1234" s="31"/>
      <c r="AG1234" s="22"/>
      <c r="AH1234" s="2"/>
    </row>
    <row r="1235" spans="1:34" ht="47.25" x14ac:dyDescent="0.25">
      <c r="A1235" s="19" t="s">
        <v>920</v>
      </c>
      <c r="B1235" s="32">
        <v>240</v>
      </c>
      <c r="C1235" s="36"/>
      <c r="D1235" s="36"/>
      <c r="E1235" s="14" t="s">
        <v>586</v>
      </c>
      <c r="F1235" s="18">
        <f t="shared" si="1789"/>
        <v>600964.19999999995</v>
      </c>
      <c r="G1235" s="18">
        <f t="shared" si="1789"/>
        <v>605350.30000000005</v>
      </c>
      <c r="H1235" s="18">
        <f t="shared" si="1789"/>
        <v>600000</v>
      </c>
      <c r="I1235" s="18">
        <f t="shared" si="1789"/>
        <v>0</v>
      </c>
      <c r="J1235" s="18">
        <f t="shared" si="1789"/>
        <v>0</v>
      </c>
      <c r="K1235" s="18">
        <f t="shared" si="1789"/>
        <v>0</v>
      </c>
      <c r="L1235" s="18">
        <f t="shared" si="1734"/>
        <v>600964.19999999995</v>
      </c>
      <c r="M1235" s="18">
        <f t="shared" si="1735"/>
        <v>605350.30000000005</v>
      </c>
      <c r="N1235" s="18">
        <f t="shared" si="1736"/>
        <v>600000</v>
      </c>
      <c r="O1235" s="18">
        <f t="shared" si="1790"/>
        <v>0</v>
      </c>
      <c r="P1235" s="18">
        <f t="shared" si="1790"/>
        <v>0</v>
      </c>
      <c r="Q1235" s="18">
        <f t="shared" si="1790"/>
        <v>-600000</v>
      </c>
      <c r="R1235" s="18">
        <f t="shared" si="1751"/>
        <v>600964.19999999995</v>
      </c>
      <c r="S1235" s="18">
        <f t="shared" si="1752"/>
        <v>605350.30000000005</v>
      </c>
      <c r="T1235" s="18">
        <f t="shared" si="1753"/>
        <v>0</v>
      </c>
      <c r="U1235" s="18">
        <f t="shared" si="1791"/>
        <v>0</v>
      </c>
      <c r="V1235" s="18">
        <f t="shared" si="1754"/>
        <v>600964.19999999995</v>
      </c>
      <c r="W1235" s="18">
        <f t="shared" si="1755"/>
        <v>605350.30000000005</v>
      </c>
      <c r="X1235" s="18">
        <f t="shared" si="1756"/>
        <v>0</v>
      </c>
      <c r="Y1235" s="18">
        <f t="shared" si="1791"/>
        <v>0</v>
      </c>
      <c r="Z1235" s="18">
        <f t="shared" si="1791"/>
        <v>0</v>
      </c>
      <c r="AA1235" s="18">
        <f t="shared" si="1791"/>
        <v>0</v>
      </c>
      <c r="AB1235" s="18">
        <f t="shared" si="1792"/>
        <v>600964.19999999995</v>
      </c>
      <c r="AC1235" s="18">
        <f t="shared" si="1793"/>
        <v>605350.30000000005</v>
      </c>
      <c r="AD1235" s="18">
        <f t="shared" si="1794"/>
        <v>0</v>
      </c>
      <c r="AE1235" s="18">
        <f t="shared" si="1791"/>
        <v>0</v>
      </c>
      <c r="AF1235" s="31"/>
      <c r="AG1235" s="22"/>
      <c r="AH1235" s="2"/>
    </row>
    <row r="1236" spans="1:34" x14ac:dyDescent="0.25">
      <c r="A1236" s="19" t="s">
        <v>920</v>
      </c>
      <c r="B1236" s="32">
        <v>240</v>
      </c>
      <c r="C1236" s="36" t="s">
        <v>151</v>
      </c>
      <c r="D1236" s="36" t="s">
        <v>30</v>
      </c>
      <c r="E1236" s="14" t="s">
        <v>549</v>
      </c>
      <c r="F1236" s="18">
        <v>600964.19999999995</v>
      </c>
      <c r="G1236" s="18">
        <v>605350.30000000005</v>
      </c>
      <c r="H1236" s="18">
        <v>600000</v>
      </c>
      <c r="I1236" s="18"/>
      <c r="J1236" s="18"/>
      <c r="K1236" s="18"/>
      <c r="L1236" s="18">
        <f t="shared" si="1734"/>
        <v>600964.19999999995</v>
      </c>
      <c r="M1236" s="18">
        <f t="shared" si="1735"/>
        <v>605350.30000000005</v>
      </c>
      <c r="N1236" s="18">
        <f t="shared" si="1736"/>
        <v>600000</v>
      </c>
      <c r="O1236" s="18"/>
      <c r="P1236" s="18"/>
      <c r="Q1236" s="18">
        <v>-600000</v>
      </c>
      <c r="R1236" s="18">
        <f t="shared" si="1751"/>
        <v>600964.19999999995</v>
      </c>
      <c r="S1236" s="18">
        <f t="shared" si="1752"/>
        <v>605350.30000000005</v>
      </c>
      <c r="T1236" s="18">
        <f t="shared" si="1753"/>
        <v>0</v>
      </c>
      <c r="U1236" s="18"/>
      <c r="V1236" s="18">
        <f t="shared" si="1754"/>
        <v>600964.19999999995</v>
      </c>
      <c r="W1236" s="18">
        <f t="shared" si="1755"/>
        <v>605350.30000000005</v>
      </c>
      <c r="X1236" s="18">
        <f t="shared" si="1756"/>
        <v>0</v>
      </c>
      <c r="Y1236" s="18"/>
      <c r="Z1236" s="18"/>
      <c r="AA1236" s="18"/>
      <c r="AB1236" s="18">
        <f t="shared" si="1792"/>
        <v>600964.19999999995</v>
      </c>
      <c r="AC1236" s="18">
        <f t="shared" si="1793"/>
        <v>605350.30000000005</v>
      </c>
      <c r="AD1236" s="18">
        <f t="shared" si="1794"/>
        <v>0</v>
      </c>
      <c r="AE1236" s="18"/>
      <c r="AF1236" s="31"/>
      <c r="AG1236" s="22"/>
      <c r="AH1236" s="2"/>
    </row>
    <row r="1237" spans="1:34" s="10" customFormat="1" ht="63" x14ac:dyDescent="0.25">
      <c r="A1237" s="9" t="s">
        <v>286</v>
      </c>
      <c r="B1237" s="16"/>
      <c r="C1237" s="9"/>
      <c r="D1237" s="9"/>
      <c r="E1237" s="15" t="s">
        <v>1150</v>
      </c>
      <c r="F1237" s="17">
        <f>F1238+F1359+F1368+F1373</f>
        <v>4658250.7</v>
      </c>
      <c r="G1237" s="17">
        <f t="shared" ref="G1237:H1237" si="1795">G1238+G1359+G1368+G1373</f>
        <v>3893465.1000000006</v>
      </c>
      <c r="H1237" s="17">
        <f t="shared" si="1795"/>
        <v>3114528.8000000003</v>
      </c>
      <c r="I1237" s="17">
        <f t="shared" ref="I1237:K1237" si="1796">I1238+I1359+I1368+I1373</f>
        <v>0</v>
      </c>
      <c r="J1237" s="17">
        <f t="shared" si="1796"/>
        <v>0</v>
      </c>
      <c r="K1237" s="17">
        <f t="shared" si="1796"/>
        <v>0</v>
      </c>
      <c r="L1237" s="17">
        <f t="shared" si="1734"/>
        <v>4658250.7</v>
      </c>
      <c r="M1237" s="17">
        <f t="shared" si="1735"/>
        <v>3893465.1000000006</v>
      </c>
      <c r="N1237" s="17">
        <f t="shared" si="1736"/>
        <v>3114528.8000000003</v>
      </c>
      <c r="O1237" s="17">
        <f>O1238+O1359+O1368+O1373+O1378</f>
        <v>206736.56899999996</v>
      </c>
      <c r="P1237" s="17">
        <f t="shared" ref="P1237:AE1237" si="1797">P1238+P1359+P1368+P1373+P1378</f>
        <v>0</v>
      </c>
      <c r="Q1237" s="17">
        <f t="shared" si="1797"/>
        <v>0</v>
      </c>
      <c r="R1237" s="17">
        <f t="shared" si="1751"/>
        <v>4864987.2690000003</v>
      </c>
      <c r="S1237" s="17">
        <f t="shared" si="1752"/>
        <v>3893465.1000000006</v>
      </c>
      <c r="T1237" s="17">
        <f t="shared" si="1753"/>
        <v>3114528.8000000003</v>
      </c>
      <c r="U1237" s="17">
        <f t="shared" ref="U1237" si="1798">U1238+U1359+U1368+U1373+U1378</f>
        <v>0</v>
      </c>
      <c r="V1237" s="17">
        <f t="shared" si="1754"/>
        <v>4864987.2690000003</v>
      </c>
      <c r="W1237" s="17">
        <f t="shared" si="1755"/>
        <v>3893465.1000000006</v>
      </c>
      <c r="X1237" s="17">
        <f t="shared" si="1756"/>
        <v>3114528.8000000003</v>
      </c>
      <c r="Y1237" s="17">
        <f t="shared" ref="Y1237:AA1237" si="1799">Y1238+Y1359+Y1368+Y1373+Y1378</f>
        <v>67050.92</v>
      </c>
      <c r="Z1237" s="17">
        <f t="shared" si="1799"/>
        <v>500000</v>
      </c>
      <c r="AA1237" s="17">
        <f t="shared" si="1799"/>
        <v>0</v>
      </c>
      <c r="AB1237" s="17">
        <f t="shared" si="1792"/>
        <v>4932038.1890000002</v>
      </c>
      <c r="AC1237" s="17">
        <f t="shared" si="1793"/>
        <v>4393465.1000000006</v>
      </c>
      <c r="AD1237" s="17">
        <f t="shared" si="1794"/>
        <v>3114528.8000000003</v>
      </c>
      <c r="AE1237" s="17">
        <f t="shared" si="1797"/>
        <v>0</v>
      </c>
      <c r="AF1237" s="30"/>
      <c r="AG1237" s="25"/>
    </row>
    <row r="1238" spans="1:34" ht="47.25" x14ac:dyDescent="0.25">
      <c r="A1238" s="36" t="s">
        <v>287</v>
      </c>
      <c r="B1238" s="32"/>
      <c r="C1238" s="36"/>
      <c r="D1238" s="36"/>
      <c r="E1238" s="14" t="s">
        <v>1151</v>
      </c>
      <c r="F1238" s="18">
        <f>F1255+F1279+F1291+F1295+F1299+F1303+F1307+F1315+F1323+F1327+F1331+F1335+F1339+F1343+F1259+F1247+F1351+F1319+F1267+F1271+F1275+F1283+F1311+F1239+F1287</f>
        <v>4480856.5</v>
      </c>
      <c r="G1238" s="18">
        <f t="shared" ref="G1238:H1238" si="1800">G1255+G1279+G1291+G1295+G1299+G1303+G1307+G1315+G1323+G1327+G1331+G1335+G1339+G1343+G1259+G1247+G1351+G1319+G1267+G1271+G1275+G1283+G1311+G1239+G1287</f>
        <v>3730729.7</v>
      </c>
      <c r="H1238" s="18">
        <f t="shared" si="1800"/>
        <v>2970367.6</v>
      </c>
      <c r="I1238" s="18">
        <f t="shared" ref="I1238:K1238" si="1801">I1255+I1279+I1291+I1295+I1299+I1303+I1307+I1315+I1323+I1327+I1331+I1335+I1339+I1343+I1259+I1247+I1351+I1319+I1267+I1271+I1275+I1283+I1311+I1239+I1287</f>
        <v>0</v>
      </c>
      <c r="J1238" s="18">
        <f t="shared" si="1801"/>
        <v>0</v>
      </c>
      <c r="K1238" s="18">
        <f t="shared" si="1801"/>
        <v>0</v>
      </c>
      <c r="L1238" s="18">
        <f t="shared" si="1734"/>
        <v>4480856.5</v>
      </c>
      <c r="M1238" s="18">
        <f t="shared" si="1735"/>
        <v>3730729.7</v>
      </c>
      <c r="N1238" s="18">
        <f t="shared" si="1736"/>
        <v>2970367.6</v>
      </c>
      <c r="O1238" s="18">
        <f>O1255+O1279+O1291+O1295+O1299+O1303+O1307+O1315+O1323+O1327+O1331+O1335+O1339+O1343+O1259+O1247+O1351+O1319+O1267+O1271+O1275+O1283+O1311+O1239+O1287+O1243+O1348+O1356</f>
        <v>9267.2289999999703</v>
      </c>
      <c r="P1238" s="18">
        <f>P1255+P1279+P1291+P1295+P1299+P1303+P1307+P1315+P1323+P1327+P1331+P1335+P1339+P1343+P1259+P1247+P1351+P1319+P1267+P1271+P1275+P1283+P1311+P1239+P1287+P1243+P1348+P1356</f>
        <v>0</v>
      </c>
      <c r="Q1238" s="18">
        <f>Q1255+Q1279+Q1291+Q1295+Q1299+Q1303+Q1307+Q1315+Q1323+Q1327+Q1331+Q1335+Q1339+Q1343+Q1259+Q1247+Q1351+Q1319+Q1267+Q1271+Q1275+Q1283+Q1311+Q1239+Q1287+Q1243+Q1348+Q1356</f>
        <v>0</v>
      </c>
      <c r="R1238" s="18">
        <f t="shared" si="1751"/>
        <v>4490123.7290000003</v>
      </c>
      <c r="S1238" s="18">
        <f t="shared" si="1752"/>
        <v>3730729.7</v>
      </c>
      <c r="T1238" s="18">
        <f t="shared" si="1753"/>
        <v>2970367.6</v>
      </c>
      <c r="U1238" s="18">
        <f t="shared" ref="U1238" si="1802">U1255+U1279+U1291+U1295+U1299+U1303+U1307+U1315+U1323+U1327+U1331+U1335+U1339+U1343+U1259+U1247+U1351+U1319+U1267+U1271+U1275+U1283+U1311+U1239+U1287+U1243+U1348+U1356</f>
        <v>0</v>
      </c>
      <c r="V1238" s="18">
        <f t="shared" si="1754"/>
        <v>4490123.7290000003</v>
      </c>
      <c r="W1238" s="18">
        <f t="shared" si="1755"/>
        <v>3730729.7</v>
      </c>
      <c r="X1238" s="18">
        <f t="shared" si="1756"/>
        <v>2970367.6</v>
      </c>
      <c r="Y1238" s="18">
        <f>Y1255+Y1279+Y1291+Y1295+Y1299+Y1303+Y1307+Y1315+Y1323+Y1327+Y1331+Y1335+Y1339+Y1343+Y1259+Y1247+Y1351+Y1319+Y1267+Y1271+Y1275+Y1283+Y1311+Y1239+Y1287+Y1243+Y1348+Y1356+Y1251+Y1263</f>
        <v>67050.92</v>
      </c>
      <c r="Z1238" s="18">
        <f t="shared" ref="Z1238:AE1238" si="1803">Z1255+Z1279+Z1291+Z1295+Z1299+Z1303+Z1307+Z1315+Z1323+Z1327+Z1331+Z1335+Z1339+Z1343+Z1259+Z1247+Z1351+Z1319+Z1267+Z1271+Z1275+Z1283+Z1311+Z1239+Z1287+Z1243+Z1348+Z1356+Z1251+Z1263</f>
        <v>500000</v>
      </c>
      <c r="AA1238" s="18">
        <f t="shared" si="1803"/>
        <v>0</v>
      </c>
      <c r="AB1238" s="18">
        <f t="shared" si="1792"/>
        <v>4557174.6490000002</v>
      </c>
      <c r="AC1238" s="18">
        <f t="shared" si="1793"/>
        <v>4230729.7</v>
      </c>
      <c r="AD1238" s="18">
        <f t="shared" si="1794"/>
        <v>2970367.6</v>
      </c>
      <c r="AE1238" s="18">
        <f t="shared" si="1803"/>
        <v>0</v>
      </c>
      <c r="AF1238" s="31"/>
      <c r="AG1238" s="22"/>
      <c r="AH1238" s="2"/>
    </row>
    <row r="1239" spans="1:34" ht="94.5" x14ac:dyDescent="0.25">
      <c r="A1239" s="19" t="s">
        <v>993</v>
      </c>
      <c r="B1239" s="32"/>
      <c r="C1239" s="36"/>
      <c r="D1239" s="36"/>
      <c r="E1239" s="14" t="s">
        <v>1152</v>
      </c>
      <c r="F1239" s="18">
        <f>F1240</f>
        <v>2259263.7999999998</v>
      </c>
      <c r="G1239" s="18">
        <f t="shared" ref="G1239:AE1241" si="1804">G1240</f>
        <v>936232.6</v>
      </c>
      <c r="H1239" s="18">
        <f t="shared" si="1804"/>
        <v>0</v>
      </c>
      <c r="I1239" s="18">
        <f t="shared" si="1804"/>
        <v>0</v>
      </c>
      <c r="J1239" s="18">
        <f t="shared" si="1804"/>
        <v>0</v>
      </c>
      <c r="K1239" s="18">
        <f t="shared" si="1804"/>
        <v>0</v>
      </c>
      <c r="L1239" s="18">
        <f t="shared" si="1734"/>
        <v>2259263.7999999998</v>
      </c>
      <c r="M1239" s="18">
        <f t="shared" si="1735"/>
        <v>936232.6</v>
      </c>
      <c r="N1239" s="18">
        <f t="shared" si="1736"/>
        <v>0</v>
      </c>
      <c r="O1239" s="18">
        <f t="shared" si="1804"/>
        <v>0</v>
      </c>
      <c r="P1239" s="18">
        <f t="shared" si="1804"/>
        <v>0</v>
      </c>
      <c r="Q1239" s="18">
        <f t="shared" si="1804"/>
        <v>0</v>
      </c>
      <c r="R1239" s="18">
        <f t="shared" si="1751"/>
        <v>2259263.7999999998</v>
      </c>
      <c r="S1239" s="18">
        <f t="shared" si="1752"/>
        <v>936232.6</v>
      </c>
      <c r="T1239" s="18">
        <f t="shared" si="1753"/>
        <v>0</v>
      </c>
      <c r="U1239" s="18">
        <f t="shared" si="1804"/>
        <v>0</v>
      </c>
      <c r="V1239" s="18">
        <f t="shared" si="1754"/>
        <v>2259263.7999999998</v>
      </c>
      <c r="W1239" s="18">
        <f t="shared" si="1755"/>
        <v>936232.6</v>
      </c>
      <c r="X1239" s="18">
        <f t="shared" si="1756"/>
        <v>0</v>
      </c>
      <c r="Y1239" s="18">
        <f t="shared" si="1804"/>
        <v>0</v>
      </c>
      <c r="Z1239" s="18">
        <f t="shared" si="1804"/>
        <v>500000</v>
      </c>
      <c r="AA1239" s="18">
        <f t="shared" si="1804"/>
        <v>0</v>
      </c>
      <c r="AB1239" s="18">
        <f t="shared" si="1792"/>
        <v>2259263.7999999998</v>
      </c>
      <c r="AC1239" s="18">
        <f t="shared" si="1793"/>
        <v>1436232.6</v>
      </c>
      <c r="AD1239" s="18">
        <f t="shared" si="1794"/>
        <v>0</v>
      </c>
      <c r="AE1239" s="18">
        <f t="shared" si="1804"/>
        <v>0</v>
      </c>
      <c r="AF1239" s="31"/>
      <c r="AG1239" s="22"/>
      <c r="AH1239" s="2"/>
    </row>
    <row r="1240" spans="1:34" ht="47.25" x14ac:dyDescent="0.25">
      <c r="A1240" s="19" t="s">
        <v>993</v>
      </c>
      <c r="B1240" s="32">
        <v>400</v>
      </c>
      <c r="C1240" s="36"/>
      <c r="D1240" s="36"/>
      <c r="E1240" s="14" t="s">
        <v>580</v>
      </c>
      <c r="F1240" s="18">
        <f>F1241</f>
        <v>2259263.7999999998</v>
      </c>
      <c r="G1240" s="18">
        <f t="shared" si="1804"/>
        <v>936232.6</v>
      </c>
      <c r="H1240" s="18">
        <f t="shared" si="1804"/>
        <v>0</v>
      </c>
      <c r="I1240" s="18">
        <f t="shared" si="1804"/>
        <v>0</v>
      </c>
      <c r="J1240" s="18">
        <f t="shared" si="1804"/>
        <v>0</v>
      </c>
      <c r="K1240" s="18">
        <f t="shared" si="1804"/>
        <v>0</v>
      </c>
      <c r="L1240" s="18">
        <f t="shared" si="1734"/>
        <v>2259263.7999999998</v>
      </c>
      <c r="M1240" s="18">
        <f t="shared" si="1735"/>
        <v>936232.6</v>
      </c>
      <c r="N1240" s="18">
        <f t="shared" si="1736"/>
        <v>0</v>
      </c>
      <c r="O1240" s="18">
        <f t="shared" si="1804"/>
        <v>0</v>
      </c>
      <c r="P1240" s="18">
        <f t="shared" si="1804"/>
        <v>0</v>
      </c>
      <c r="Q1240" s="18">
        <f t="shared" si="1804"/>
        <v>0</v>
      </c>
      <c r="R1240" s="18">
        <f t="shared" si="1751"/>
        <v>2259263.7999999998</v>
      </c>
      <c r="S1240" s="18">
        <f t="shared" si="1752"/>
        <v>936232.6</v>
      </c>
      <c r="T1240" s="18">
        <f t="shared" si="1753"/>
        <v>0</v>
      </c>
      <c r="U1240" s="18">
        <f t="shared" si="1804"/>
        <v>0</v>
      </c>
      <c r="V1240" s="18">
        <f t="shared" si="1754"/>
        <v>2259263.7999999998</v>
      </c>
      <c r="W1240" s="18">
        <f t="shared" si="1755"/>
        <v>936232.6</v>
      </c>
      <c r="X1240" s="18">
        <f t="shared" si="1756"/>
        <v>0</v>
      </c>
      <c r="Y1240" s="18">
        <f t="shared" si="1804"/>
        <v>0</v>
      </c>
      <c r="Z1240" s="18">
        <f t="shared" si="1804"/>
        <v>500000</v>
      </c>
      <c r="AA1240" s="18">
        <f t="shared" si="1804"/>
        <v>0</v>
      </c>
      <c r="AB1240" s="18">
        <f t="shared" si="1792"/>
        <v>2259263.7999999998</v>
      </c>
      <c r="AC1240" s="18">
        <f t="shared" si="1793"/>
        <v>1436232.6</v>
      </c>
      <c r="AD1240" s="18">
        <f t="shared" si="1794"/>
        <v>0</v>
      </c>
      <c r="AE1240" s="18">
        <f t="shared" si="1804"/>
        <v>0</v>
      </c>
      <c r="AF1240" s="31"/>
      <c r="AG1240" s="22"/>
      <c r="AH1240" s="2"/>
    </row>
    <row r="1241" spans="1:34" x14ac:dyDescent="0.25">
      <c r="A1241" s="19" t="s">
        <v>993</v>
      </c>
      <c r="B1241" s="32">
        <v>410</v>
      </c>
      <c r="C1241" s="36"/>
      <c r="D1241" s="36"/>
      <c r="E1241" s="14" t="s">
        <v>593</v>
      </c>
      <c r="F1241" s="18">
        <f>F1242</f>
        <v>2259263.7999999998</v>
      </c>
      <c r="G1241" s="18">
        <f t="shared" si="1804"/>
        <v>936232.6</v>
      </c>
      <c r="H1241" s="18">
        <f t="shared" si="1804"/>
        <v>0</v>
      </c>
      <c r="I1241" s="18">
        <f t="shared" si="1804"/>
        <v>0</v>
      </c>
      <c r="J1241" s="18">
        <f t="shared" si="1804"/>
        <v>0</v>
      </c>
      <c r="K1241" s="18">
        <f t="shared" si="1804"/>
        <v>0</v>
      </c>
      <c r="L1241" s="18">
        <f t="shared" ref="L1241:L1316" si="1805">F1241+I1241</f>
        <v>2259263.7999999998</v>
      </c>
      <c r="M1241" s="18">
        <f t="shared" ref="M1241:M1316" si="1806">G1241+J1241</f>
        <v>936232.6</v>
      </c>
      <c r="N1241" s="18">
        <f t="shared" ref="N1241:N1316" si="1807">H1241+K1241</f>
        <v>0</v>
      </c>
      <c r="O1241" s="18">
        <f t="shared" si="1804"/>
        <v>0</v>
      </c>
      <c r="P1241" s="18">
        <f t="shared" si="1804"/>
        <v>0</v>
      </c>
      <c r="Q1241" s="18">
        <f t="shared" si="1804"/>
        <v>0</v>
      </c>
      <c r="R1241" s="18">
        <f t="shared" si="1751"/>
        <v>2259263.7999999998</v>
      </c>
      <c r="S1241" s="18">
        <f t="shared" si="1752"/>
        <v>936232.6</v>
      </c>
      <c r="T1241" s="18">
        <f t="shared" si="1753"/>
        <v>0</v>
      </c>
      <c r="U1241" s="18">
        <f t="shared" si="1804"/>
        <v>0</v>
      </c>
      <c r="V1241" s="18">
        <f t="shared" si="1754"/>
        <v>2259263.7999999998</v>
      </c>
      <c r="W1241" s="18">
        <f t="shared" si="1755"/>
        <v>936232.6</v>
      </c>
      <c r="X1241" s="18">
        <f t="shared" si="1756"/>
        <v>0</v>
      </c>
      <c r="Y1241" s="18">
        <f t="shared" si="1804"/>
        <v>0</v>
      </c>
      <c r="Z1241" s="18">
        <f t="shared" si="1804"/>
        <v>500000</v>
      </c>
      <c r="AA1241" s="18">
        <f t="shared" si="1804"/>
        <v>0</v>
      </c>
      <c r="AB1241" s="18">
        <f t="shared" si="1792"/>
        <v>2259263.7999999998</v>
      </c>
      <c r="AC1241" s="18">
        <f t="shared" si="1793"/>
        <v>1436232.6</v>
      </c>
      <c r="AD1241" s="18">
        <f t="shared" si="1794"/>
        <v>0</v>
      </c>
      <c r="AE1241" s="18">
        <f t="shared" si="1804"/>
        <v>0</v>
      </c>
      <c r="AF1241" s="31"/>
      <c r="AG1241" s="22"/>
      <c r="AH1241" s="2"/>
    </row>
    <row r="1242" spans="1:34" x14ac:dyDescent="0.25">
      <c r="A1242" s="19" t="s">
        <v>993</v>
      </c>
      <c r="B1242" s="32">
        <v>410</v>
      </c>
      <c r="C1242" s="36" t="s">
        <v>151</v>
      </c>
      <c r="D1242" s="36" t="s">
        <v>24</v>
      </c>
      <c r="E1242" s="14" t="s">
        <v>548</v>
      </c>
      <c r="F1242" s="18">
        <v>2259263.7999999998</v>
      </c>
      <c r="G1242" s="18">
        <v>936232.6</v>
      </c>
      <c r="H1242" s="18">
        <v>0</v>
      </c>
      <c r="I1242" s="18"/>
      <c r="J1242" s="18"/>
      <c r="K1242" s="18"/>
      <c r="L1242" s="18">
        <f t="shared" si="1805"/>
        <v>2259263.7999999998</v>
      </c>
      <c r="M1242" s="18">
        <f t="shared" si="1806"/>
        <v>936232.6</v>
      </c>
      <c r="N1242" s="18">
        <f t="shared" si="1807"/>
        <v>0</v>
      </c>
      <c r="O1242" s="18"/>
      <c r="P1242" s="18"/>
      <c r="Q1242" s="18"/>
      <c r="R1242" s="18">
        <f t="shared" si="1751"/>
        <v>2259263.7999999998</v>
      </c>
      <c r="S1242" s="18">
        <f t="shared" si="1752"/>
        <v>936232.6</v>
      </c>
      <c r="T1242" s="18">
        <f t="shared" si="1753"/>
        <v>0</v>
      </c>
      <c r="U1242" s="18"/>
      <c r="V1242" s="18">
        <f t="shared" si="1754"/>
        <v>2259263.7999999998</v>
      </c>
      <c r="W1242" s="18">
        <f t="shared" si="1755"/>
        <v>936232.6</v>
      </c>
      <c r="X1242" s="18">
        <f t="shared" si="1756"/>
        <v>0</v>
      </c>
      <c r="Y1242" s="18"/>
      <c r="Z1242" s="18">
        <v>500000</v>
      </c>
      <c r="AA1242" s="18"/>
      <c r="AB1242" s="18">
        <f t="shared" si="1792"/>
        <v>2259263.7999999998</v>
      </c>
      <c r="AC1242" s="18">
        <f t="shared" si="1793"/>
        <v>1436232.6</v>
      </c>
      <c r="AD1242" s="18">
        <f t="shared" si="1794"/>
        <v>0</v>
      </c>
      <c r="AE1242" s="18"/>
      <c r="AF1242" s="31"/>
      <c r="AG1242" s="22"/>
      <c r="AH1242" s="2"/>
    </row>
    <row r="1243" spans="1:34" ht="47.25" x14ac:dyDescent="0.25">
      <c r="A1243" s="36" t="s">
        <v>1378</v>
      </c>
      <c r="B1243" s="32"/>
      <c r="C1243" s="36"/>
      <c r="D1243" s="36"/>
      <c r="E1243" s="14" t="s">
        <v>1379</v>
      </c>
      <c r="F1243" s="18"/>
      <c r="G1243" s="18"/>
      <c r="H1243" s="18"/>
      <c r="I1243" s="18"/>
      <c r="J1243" s="18"/>
      <c r="K1243" s="18"/>
      <c r="L1243" s="18"/>
      <c r="M1243" s="18"/>
      <c r="N1243" s="18"/>
      <c r="O1243" s="18">
        <f>O1244</f>
        <v>7520.6559999999999</v>
      </c>
      <c r="P1243" s="18">
        <f t="shared" ref="P1243:AE1245" si="1808">P1244</f>
        <v>0</v>
      </c>
      <c r="Q1243" s="18">
        <f t="shared" si="1808"/>
        <v>0</v>
      </c>
      <c r="R1243" s="18">
        <f t="shared" si="1751"/>
        <v>7520.6559999999999</v>
      </c>
      <c r="S1243" s="18">
        <f t="shared" si="1752"/>
        <v>0</v>
      </c>
      <c r="T1243" s="18">
        <f t="shared" si="1753"/>
        <v>0</v>
      </c>
      <c r="U1243" s="18">
        <f t="shared" si="1808"/>
        <v>0</v>
      </c>
      <c r="V1243" s="18">
        <f t="shared" si="1754"/>
        <v>7520.6559999999999</v>
      </c>
      <c r="W1243" s="18">
        <f t="shared" si="1755"/>
        <v>0</v>
      </c>
      <c r="X1243" s="18">
        <f t="shared" si="1756"/>
        <v>0</v>
      </c>
      <c r="Y1243" s="18">
        <f t="shared" si="1808"/>
        <v>0</v>
      </c>
      <c r="Z1243" s="18">
        <f t="shared" si="1808"/>
        <v>0</v>
      </c>
      <c r="AA1243" s="18">
        <f t="shared" si="1808"/>
        <v>0</v>
      </c>
      <c r="AB1243" s="18">
        <f t="shared" si="1792"/>
        <v>7520.6559999999999</v>
      </c>
      <c r="AC1243" s="18">
        <f t="shared" si="1793"/>
        <v>0</v>
      </c>
      <c r="AD1243" s="18">
        <f t="shared" si="1794"/>
        <v>0</v>
      </c>
      <c r="AE1243" s="18">
        <f t="shared" si="1808"/>
        <v>0</v>
      </c>
      <c r="AF1243" s="31"/>
      <c r="AG1243" s="22"/>
      <c r="AH1243" s="2"/>
    </row>
    <row r="1244" spans="1:34" ht="47.25" x14ac:dyDescent="0.25">
      <c r="A1244" s="36" t="s">
        <v>1378</v>
      </c>
      <c r="B1244" s="32">
        <v>400</v>
      </c>
      <c r="C1244" s="36"/>
      <c r="D1244" s="36"/>
      <c r="E1244" s="14" t="s">
        <v>580</v>
      </c>
      <c r="F1244" s="18"/>
      <c r="G1244" s="18"/>
      <c r="H1244" s="18"/>
      <c r="I1244" s="18"/>
      <c r="J1244" s="18"/>
      <c r="K1244" s="18"/>
      <c r="L1244" s="18"/>
      <c r="M1244" s="18"/>
      <c r="N1244" s="18"/>
      <c r="O1244" s="18">
        <f>O1245</f>
        <v>7520.6559999999999</v>
      </c>
      <c r="P1244" s="18">
        <f t="shared" si="1808"/>
        <v>0</v>
      </c>
      <c r="Q1244" s="18">
        <f t="shared" si="1808"/>
        <v>0</v>
      </c>
      <c r="R1244" s="18">
        <f t="shared" si="1751"/>
        <v>7520.6559999999999</v>
      </c>
      <c r="S1244" s="18">
        <f t="shared" si="1752"/>
        <v>0</v>
      </c>
      <c r="T1244" s="18">
        <f t="shared" si="1753"/>
        <v>0</v>
      </c>
      <c r="U1244" s="18">
        <f t="shared" si="1808"/>
        <v>0</v>
      </c>
      <c r="V1244" s="18">
        <f t="shared" si="1754"/>
        <v>7520.6559999999999</v>
      </c>
      <c r="W1244" s="18">
        <f t="shared" si="1755"/>
        <v>0</v>
      </c>
      <c r="X1244" s="18">
        <f t="shared" si="1756"/>
        <v>0</v>
      </c>
      <c r="Y1244" s="18">
        <f t="shared" si="1808"/>
        <v>0</v>
      </c>
      <c r="Z1244" s="18">
        <f t="shared" si="1808"/>
        <v>0</v>
      </c>
      <c r="AA1244" s="18">
        <f t="shared" si="1808"/>
        <v>0</v>
      </c>
      <c r="AB1244" s="18">
        <f t="shared" si="1792"/>
        <v>7520.6559999999999</v>
      </c>
      <c r="AC1244" s="18">
        <f t="shared" si="1793"/>
        <v>0</v>
      </c>
      <c r="AD1244" s="18">
        <f t="shared" si="1794"/>
        <v>0</v>
      </c>
      <c r="AE1244" s="18">
        <f t="shared" si="1808"/>
        <v>0</v>
      </c>
      <c r="AF1244" s="31"/>
      <c r="AG1244" s="22"/>
      <c r="AH1244" s="2"/>
    </row>
    <row r="1245" spans="1:34" x14ac:dyDescent="0.25">
      <c r="A1245" s="36" t="s">
        <v>1378</v>
      </c>
      <c r="B1245" s="32">
        <v>410</v>
      </c>
      <c r="C1245" s="36"/>
      <c r="D1245" s="36"/>
      <c r="E1245" s="14" t="s">
        <v>593</v>
      </c>
      <c r="F1245" s="18"/>
      <c r="G1245" s="18"/>
      <c r="H1245" s="18"/>
      <c r="I1245" s="18"/>
      <c r="J1245" s="18"/>
      <c r="K1245" s="18"/>
      <c r="L1245" s="18"/>
      <c r="M1245" s="18"/>
      <c r="N1245" s="18"/>
      <c r="O1245" s="18">
        <f>O1246</f>
        <v>7520.6559999999999</v>
      </c>
      <c r="P1245" s="18">
        <f t="shared" si="1808"/>
        <v>0</v>
      </c>
      <c r="Q1245" s="18">
        <f t="shared" si="1808"/>
        <v>0</v>
      </c>
      <c r="R1245" s="18">
        <f t="shared" si="1751"/>
        <v>7520.6559999999999</v>
      </c>
      <c r="S1245" s="18">
        <f t="shared" si="1752"/>
        <v>0</v>
      </c>
      <c r="T1245" s="18">
        <f t="shared" si="1753"/>
        <v>0</v>
      </c>
      <c r="U1245" s="18">
        <f t="shared" si="1808"/>
        <v>0</v>
      </c>
      <c r="V1245" s="18">
        <f t="shared" si="1754"/>
        <v>7520.6559999999999</v>
      </c>
      <c r="W1245" s="18">
        <f t="shared" si="1755"/>
        <v>0</v>
      </c>
      <c r="X1245" s="18">
        <f t="shared" si="1756"/>
        <v>0</v>
      </c>
      <c r="Y1245" s="18">
        <f t="shared" si="1808"/>
        <v>0</v>
      </c>
      <c r="Z1245" s="18">
        <f t="shared" si="1808"/>
        <v>0</v>
      </c>
      <c r="AA1245" s="18">
        <f t="shared" si="1808"/>
        <v>0</v>
      </c>
      <c r="AB1245" s="18">
        <f t="shared" si="1792"/>
        <v>7520.6559999999999</v>
      </c>
      <c r="AC1245" s="18">
        <f t="shared" si="1793"/>
        <v>0</v>
      </c>
      <c r="AD1245" s="18">
        <f t="shared" si="1794"/>
        <v>0</v>
      </c>
      <c r="AE1245" s="18">
        <f t="shared" si="1808"/>
        <v>0</v>
      </c>
      <c r="AF1245" s="31"/>
      <c r="AG1245" s="22"/>
      <c r="AH1245" s="2"/>
    </row>
    <row r="1246" spans="1:34" x14ac:dyDescent="0.25">
      <c r="A1246" s="36" t="s">
        <v>1378</v>
      </c>
      <c r="B1246" s="32">
        <v>410</v>
      </c>
      <c r="C1246" s="36" t="s">
        <v>151</v>
      </c>
      <c r="D1246" s="36" t="s">
        <v>30</v>
      </c>
      <c r="E1246" s="14" t="s">
        <v>549</v>
      </c>
      <c r="F1246" s="18"/>
      <c r="G1246" s="18"/>
      <c r="H1246" s="18"/>
      <c r="I1246" s="18"/>
      <c r="J1246" s="18"/>
      <c r="K1246" s="18"/>
      <c r="L1246" s="18"/>
      <c r="M1246" s="18"/>
      <c r="N1246" s="18"/>
      <c r="O1246" s="18">
        <v>7520.6559999999999</v>
      </c>
      <c r="P1246" s="18"/>
      <c r="Q1246" s="18"/>
      <c r="R1246" s="18">
        <f t="shared" si="1751"/>
        <v>7520.6559999999999</v>
      </c>
      <c r="S1246" s="18">
        <f t="shared" si="1752"/>
        <v>0</v>
      </c>
      <c r="T1246" s="18">
        <f t="shared" si="1753"/>
        <v>0</v>
      </c>
      <c r="U1246" s="18"/>
      <c r="V1246" s="18">
        <f t="shared" si="1754"/>
        <v>7520.6559999999999</v>
      </c>
      <c r="W1246" s="18">
        <f t="shared" si="1755"/>
        <v>0</v>
      </c>
      <c r="X1246" s="18">
        <f t="shared" si="1756"/>
        <v>0</v>
      </c>
      <c r="Y1246" s="18"/>
      <c r="Z1246" s="18"/>
      <c r="AA1246" s="18"/>
      <c r="AB1246" s="18">
        <f t="shared" si="1792"/>
        <v>7520.6559999999999</v>
      </c>
      <c r="AC1246" s="18">
        <f t="shared" si="1793"/>
        <v>0</v>
      </c>
      <c r="AD1246" s="18">
        <f t="shared" si="1794"/>
        <v>0</v>
      </c>
      <c r="AE1246" s="18"/>
      <c r="AF1246" s="31"/>
      <c r="AG1246" s="22"/>
      <c r="AH1246" s="2"/>
    </row>
    <row r="1247" spans="1:34" ht="63" x14ac:dyDescent="0.25">
      <c r="A1247" s="36" t="s">
        <v>860</v>
      </c>
      <c r="B1247" s="32"/>
      <c r="C1247" s="36"/>
      <c r="D1247" s="36"/>
      <c r="E1247" s="14" t="s">
        <v>869</v>
      </c>
      <c r="F1247" s="18">
        <f t="shared" ref="F1247:K1249" si="1809">F1248</f>
        <v>6397</v>
      </c>
      <c r="G1247" s="18">
        <f t="shared" si="1809"/>
        <v>0</v>
      </c>
      <c r="H1247" s="18">
        <f t="shared" si="1809"/>
        <v>0</v>
      </c>
      <c r="I1247" s="18">
        <f t="shared" si="1809"/>
        <v>0</v>
      </c>
      <c r="J1247" s="18">
        <f t="shared" si="1809"/>
        <v>0</v>
      </c>
      <c r="K1247" s="18">
        <f t="shared" si="1809"/>
        <v>0</v>
      </c>
      <c r="L1247" s="18">
        <f t="shared" si="1805"/>
        <v>6397</v>
      </c>
      <c r="M1247" s="18">
        <f t="shared" si="1806"/>
        <v>0</v>
      </c>
      <c r="N1247" s="18">
        <f t="shared" si="1807"/>
        <v>0</v>
      </c>
      <c r="O1247" s="18">
        <f t="shared" ref="O1247:Q1249" si="1810">O1248</f>
        <v>0</v>
      </c>
      <c r="P1247" s="18">
        <f t="shared" si="1810"/>
        <v>0</v>
      </c>
      <c r="Q1247" s="18">
        <f t="shared" si="1810"/>
        <v>0</v>
      </c>
      <c r="R1247" s="18">
        <f t="shared" si="1751"/>
        <v>6397</v>
      </c>
      <c r="S1247" s="18">
        <f t="shared" si="1752"/>
        <v>0</v>
      </c>
      <c r="T1247" s="18">
        <f t="shared" si="1753"/>
        <v>0</v>
      </c>
      <c r="U1247" s="18">
        <f t="shared" ref="U1247:AE1249" si="1811">U1248</f>
        <v>0</v>
      </c>
      <c r="V1247" s="18">
        <f t="shared" si="1754"/>
        <v>6397</v>
      </c>
      <c r="W1247" s="18">
        <f t="shared" si="1755"/>
        <v>0</v>
      </c>
      <c r="X1247" s="18">
        <f t="shared" si="1756"/>
        <v>0</v>
      </c>
      <c r="Y1247" s="18">
        <f t="shared" si="1811"/>
        <v>0</v>
      </c>
      <c r="Z1247" s="18">
        <f t="shared" si="1811"/>
        <v>0</v>
      </c>
      <c r="AA1247" s="18">
        <f t="shared" si="1811"/>
        <v>0</v>
      </c>
      <c r="AB1247" s="18">
        <f t="shared" si="1792"/>
        <v>6397</v>
      </c>
      <c r="AC1247" s="18">
        <f t="shared" si="1793"/>
        <v>0</v>
      </c>
      <c r="AD1247" s="18">
        <f t="shared" si="1794"/>
        <v>0</v>
      </c>
      <c r="AE1247" s="18">
        <f t="shared" si="1811"/>
        <v>0</v>
      </c>
      <c r="AF1247" s="31"/>
      <c r="AG1247" s="22"/>
      <c r="AH1247" s="2"/>
    </row>
    <row r="1248" spans="1:34" ht="47.25" x14ac:dyDescent="0.25">
      <c r="A1248" s="36" t="s">
        <v>860</v>
      </c>
      <c r="B1248" s="32">
        <v>400</v>
      </c>
      <c r="C1248" s="36"/>
      <c r="D1248" s="36"/>
      <c r="E1248" s="14" t="s">
        <v>580</v>
      </c>
      <c r="F1248" s="18">
        <f t="shared" si="1809"/>
        <v>6397</v>
      </c>
      <c r="G1248" s="18">
        <f t="shared" si="1809"/>
        <v>0</v>
      </c>
      <c r="H1248" s="18">
        <f t="shared" si="1809"/>
        <v>0</v>
      </c>
      <c r="I1248" s="18">
        <f t="shared" si="1809"/>
        <v>0</v>
      </c>
      <c r="J1248" s="18">
        <f t="shared" si="1809"/>
        <v>0</v>
      </c>
      <c r="K1248" s="18">
        <f t="shared" si="1809"/>
        <v>0</v>
      </c>
      <c r="L1248" s="18">
        <f t="shared" si="1805"/>
        <v>6397</v>
      </c>
      <c r="M1248" s="18">
        <f t="shared" si="1806"/>
        <v>0</v>
      </c>
      <c r="N1248" s="18">
        <f t="shared" si="1807"/>
        <v>0</v>
      </c>
      <c r="O1248" s="18">
        <f t="shared" si="1810"/>
        <v>0</v>
      </c>
      <c r="P1248" s="18">
        <f t="shared" si="1810"/>
        <v>0</v>
      </c>
      <c r="Q1248" s="18">
        <f t="shared" si="1810"/>
        <v>0</v>
      </c>
      <c r="R1248" s="18">
        <f t="shared" si="1751"/>
        <v>6397</v>
      </c>
      <c r="S1248" s="18">
        <f t="shared" si="1752"/>
        <v>0</v>
      </c>
      <c r="T1248" s="18">
        <f t="shared" si="1753"/>
        <v>0</v>
      </c>
      <c r="U1248" s="18">
        <f t="shared" si="1811"/>
        <v>0</v>
      </c>
      <c r="V1248" s="18">
        <f t="shared" si="1754"/>
        <v>6397</v>
      </c>
      <c r="W1248" s="18">
        <f t="shared" si="1755"/>
        <v>0</v>
      </c>
      <c r="X1248" s="18">
        <f t="shared" si="1756"/>
        <v>0</v>
      </c>
      <c r="Y1248" s="18">
        <f t="shared" si="1811"/>
        <v>0</v>
      </c>
      <c r="Z1248" s="18">
        <f t="shared" si="1811"/>
        <v>0</v>
      </c>
      <c r="AA1248" s="18">
        <f t="shared" si="1811"/>
        <v>0</v>
      </c>
      <c r="AB1248" s="18">
        <f t="shared" si="1792"/>
        <v>6397</v>
      </c>
      <c r="AC1248" s="18">
        <f t="shared" si="1793"/>
        <v>0</v>
      </c>
      <c r="AD1248" s="18">
        <f t="shared" si="1794"/>
        <v>0</v>
      </c>
      <c r="AE1248" s="18">
        <f t="shared" si="1811"/>
        <v>0</v>
      </c>
      <c r="AF1248" s="31"/>
      <c r="AG1248" s="22"/>
      <c r="AH1248" s="2"/>
    </row>
    <row r="1249" spans="1:34" x14ac:dyDescent="0.25">
      <c r="A1249" s="36" t="s">
        <v>860</v>
      </c>
      <c r="B1249" s="32">
        <v>410</v>
      </c>
      <c r="C1249" s="36"/>
      <c r="D1249" s="36"/>
      <c r="E1249" s="14" t="s">
        <v>593</v>
      </c>
      <c r="F1249" s="18">
        <f t="shared" si="1809"/>
        <v>6397</v>
      </c>
      <c r="G1249" s="18">
        <f t="shared" si="1809"/>
        <v>0</v>
      </c>
      <c r="H1249" s="18">
        <f t="shared" si="1809"/>
        <v>0</v>
      </c>
      <c r="I1249" s="18">
        <f t="shared" si="1809"/>
        <v>0</v>
      </c>
      <c r="J1249" s="18">
        <f t="shared" si="1809"/>
        <v>0</v>
      </c>
      <c r="K1249" s="18">
        <f t="shared" si="1809"/>
        <v>0</v>
      </c>
      <c r="L1249" s="18">
        <f t="shared" si="1805"/>
        <v>6397</v>
      </c>
      <c r="M1249" s="18">
        <f t="shared" si="1806"/>
        <v>0</v>
      </c>
      <c r="N1249" s="18">
        <f t="shared" si="1807"/>
        <v>0</v>
      </c>
      <c r="O1249" s="18">
        <f t="shared" si="1810"/>
        <v>0</v>
      </c>
      <c r="P1249" s="18">
        <f t="shared" si="1810"/>
        <v>0</v>
      </c>
      <c r="Q1249" s="18">
        <f t="shared" si="1810"/>
        <v>0</v>
      </c>
      <c r="R1249" s="18">
        <f t="shared" si="1751"/>
        <v>6397</v>
      </c>
      <c r="S1249" s="18">
        <f t="shared" si="1752"/>
        <v>0</v>
      </c>
      <c r="T1249" s="18">
        <f t="shared" si="1753"/>
        <v>0</v>
      </c>
      <c r="U1249" s="18">
        <f t="shared" si="1811"/>
        <v>0</v>
      </c>
      <c r="V1249" s="18">
        <f t="shared" si="1754"/>
        <v>6397</v>
      </c>
      <c r="W1249" s="18">
        <f t="shared" si="1755"/>
        <v>0</v>
      </c>
      <c r="X1249" s="18">
        <f t="shared" si="1756"/>
        <v>0</v>
      </c>
      <c r="Y1249" s="18">
        <f t="shared" si="1811"/>
        <v>0</v>
      </c>
      <c r="Z1249" s="18">
        <f t="shared" si="1811"/>
        <v>0</v>
      </c>
      <c r="AA1249" s="18">
        <f t="shared" si="1811"/>
        <v>0</v>
      </c>
      <c r="AB1249" s="18">
        <f t="shared" si="1792"/>
        <v>6397</v>
      </c>
      <c r="AC1249" s="18">
        <f t="shared" si="1793"/>
        <v>0</v>
      </c>
      <c r="AD1249" s="18">
        <f t="shared" si="1794"/>
        <v>0</v>
      </c>
      <c r="AE1249" s="18">
        <f t="shared" si="1811"/>
        <v>0</v>
      </c>
      <c r="AF1249" s="31"/>
      <c r="AG1249" s="22"/>
      <c r="AH1249" s="2"/>
    </row>
    <row r="1250" spans="1:34" x14ac:dyDescent="0.25">
      <c r="A1250" s="36" t="s">
        <v>860</v>
      </c>
      <c r="B1250" s="32">
        <v>410</v>
      </c>
      <c r="C1250" s="36" t="s">
        <v>151</v>
      </c>
      <c r="D1250" s="36" t="s">
        <v>30</v>
      </c>
      <c r="E1250" s="14" t="s">
        <v>549</v>
      </c>
      <c r="F1250" s="18">
        <v>6397</v>
      </c>
      <c r="G1250" s="18">
        <v>0</v>
      </c>
      <c r="H1250" s="18">
        <v>0</v>
      </c>
      <c r="I1250" s="18"/>
      <c r="J1250" s="18"/>
      <c r="K1250" s="18"/>
      <c r="L1250" s="18">
        <f t="shared" si="1805"/>
        <v>6397</v>
      </c>
      <c r="M1250" s="18">
        <f t="shared" si="1806"/>
        <v>0</v>
      </c>
      <c r="N1250" s="18">
        <f t="shared" si="1807"/>
        <v>0</v>
      </c>
      <c r="O1250" s="18"/>
      <c r="P1250" s="18"/>
      <c r="Q1250" s="18"/>
      <c r="R1250" s="18">
        <f t="shared" si="1751"/>
        <v>6397</v>
      </c>
      <c r="S1250" s="18">
        <f t="shared" si="1752"/>
        <v>0</v>
      </c>
      <c r="T1250" s="18">
        <f t="shared" si="1753"/>
        <v>0</v>
      </c>
      <c r="U1250" s="18"/>
      <c r="V1250" s="18">
        <f t="shared" si="1754"/>
        <v>6397</v>
      </c>
      <c r="W1250" s="18">
        <f t="shared" si="1755"/>
        <v>0</v>
      </c>
      <c r="X1250" s="18">
        <f t="shared" si="1756"/>
        <v>0</v>
      </c>
      <c r="Y1250" s="18"/>
      <c r="Z1250" s="18"/>
      <c r="AA1250" s="18"/>
      <c r="AB1250" s="18">
        <f t="shared" si="1792"/>
        <v>6397</v>
      </c>
      <c r="AC1250" s="18">
        <f t="shared" si="1793"/>
        <v>0</v>
      </c>
      <c r="AD1250" s="18">
        <f t="shared" si="1794"/>
        <v>0</v>
      </c>
      <c r="AE1250" s="18"/>
      <c r="AF1250" s="31"/>
      <c r="AG1250" s="22"/>
      <c r="AH1250" s="2"/>
    </row>
    <row r="1251" spans="1:34" ht="47.25" x14ac:dyDescent="0.25">
      <c r="A1251" s="36" t="s">
        <v>1434</v>
      </c>
      <c r="B1251" s="32"/>
      <c r="C1251" s="36"/>
      <c r="D1251" s="36"/>
      <c r="E1251" s="14" t="s">
        <v>1444</v>
      </c>
      <c r="F1251" s="18"/>
      <c r="G1251" s="18"/>
      <c r="H1251" s="18"/>
      <c r="I1251" s="18"/>
      <c r="J1251" s="18"/>
      <c r="K1251" s="18"/>
      <c r="L1251" s="18"/>
      <c r="M1251" s="18"/>
      <c r="N1251" s="18"/>
      <c r="O1251" s="18"/>
      <c r="P1251" s="18"/>
      <c r="Q1251" s="18"/>
      <c r="R1251" s="18"/>
      <c r="S1251" s="18"/>
      <c r="T1251" s="18"/>
      <c r="U1251" s="18"/>
      <c r="V1251" s="18">
        <f>V1252</f>
        <v>0</v>
      </c>
      <c r="W1251" s="18">
        <f t="shared" ref="W1251:AE1253" si="1812">W1252</f>
        <v>0</v>
      </c>
      <c r="X1251" s="18">
        <f t="shared" si="1812"/>
        <v>0</v>
      </c>
      <c r="Y1251" s="18">
        <f t="shared" si="1812"/>
        <v>10087</v>
      </c>
      <c r="Z1251" s="18">
        <f t="shared" si="1812"/>
        <v>0</v>
      </c>
      <c r="AA1251" s="18">
        <f t="shared" si="1812"/>
        <v>0</v>
      </c>
      <c r="AB1251" s="18">
        <f t="shared" si="1792"/>
        <v>10087</v>
      </c>
      <c r="AC1251" s="18">
        <f t="shared" si="1793"/>
        <v>0</v>
      </c>
      <c r="AD1251" s="18">
        <f t="shared" si="1794"/>
        <v>0</v>
      </c>
      <c r="AE1251" s="18">
        <f t="shared" si="1812"/>
        <v>0</v>
      </c>
      <c r="AF1251" s="31"/>
      <c r="AG1251" s="22"/>
      <c r="AH1251" s="2"/>
    </row>
    <row r="1252" spans="1:34" ht="47.25" x14ac:dyDescent="0.25">
      <c r="A1252" s="36" t="s">
        <v>1434</v>
      </c>
      <c r="B1252" s="32">
        <v>400</v>
      </c>
      <c r="C1252" s="36"/>
      <c r="D1252" s="36"/>
      <c r="E1252" s="14" t="s">
        <v>580</v>
      </c>
      <c r="F1252" s="18"/>
      <c r="G1252" s="18"/>
      <c r="H1252" s="18"/>
      <c r="I1252" s="18"/>
      <c r="J1252" s="18"/>
      <c r="K1252" s="18"/>
      <c r="L1252" s="18"/>
      <c r="M1252" s="18"/>
      <c r="N1252" s="18"/>
      <c r="O1252" s="18"/>
      <c r="P1252" s="18"/>
      <c r="Q1252" s="18"/>
      <c r="R1252" s="18"/>
      <c r="S1252" s="18"/>
      <c r="T1252" s="18"/>
      <c r="U1252" s="18"/>
      <c r="V1252" s="18">
        <f>V1253</f>
        <v>0</v>
      </c>
      <c r="W1252" s="18">
        <f t="shared" si="1812"/>
        <v>0</v>
      </c>
      <c r="X1252" s="18">
        <f t="shared" si="1812"/>
        <v>0</v>
      </c>
      <c r="Y1252" s="18">
        <f t="shared" si="1812"/>
        <v>10087</v>
      </c>
      <c r="Z1252" s="18">
        <f t="shared" si="1812"/>
        <v>0</v>
      </c>
      <c r="AA1252" s="18">
        <f t="shared" si="1812"/>
        <v>0</v>
      </c>
      <c r="AB1252" s="18">
        <f t="shared" si="1792"/>
        <v>10087</v>
      </c>
      <c r="AC1252" s="18">
        <f t="shared" si="1793"/>
        <v>0</v>
      </c>
      <c r="AD1252" s="18">
        <f t="shared" si="1794"/>
        <v>0</v>
      </c>
      <c r="AE1252" s="18">
        <f t="shared" si="1812"/>
        <v>0</v>
      </c>
      <c r="AF1252" s="31"/>
      <c r="AG1252" s="22"/>
      <c r="AH1252" s="2"/>
    </row>
    <row r="1253" spans="1:34" x14ac:dyDescent="0.25">
      <c r="A1253" s="36" t="s">
        <v>1434</v>
      </c>
      <c r="B1253" s="32">
        <v>410</v>
      </c>
      <c r="C1253" s="36"/>
      <c r="D1253" s="36"/>
      <c r="E1253" s="14" t="s">
        <v>593</v>
      </c>
      <c r="F1253" s="18"/>
      <c r="G1253" s="18"/>
      <c r="H1253" s="18"/>
      <c r="I1253" s="18"/>
      <c r="J1253" s="18"/>
      <c r="K1253" s="18"/>
      <c r="L1253" s="18"/>
      <c r="M1253" s="18"/>
      <c r="N1253" s="18"/>
      <c r="O1253" s="18"/>
      <c r="P1253" s="18"/>
      <c r="Q1253" s="18"/>
      <c r="R1253" s="18"/>
      <c r="S1253" s="18"/>
      <c r="T1253" s="18"/>
      <c r="U1253" s="18"/>
      <c r="V1253" s="18">
        <f>V1254</f>
        <v>0</v>
      </c>
      <c r="W1253" s="18">
        <f t="shared" si="1812"/>
        <v>0</v>
      </c>
      <c r="X1253" s="18">
        <f t="shared" si="1812"/>
        <v>0</v>
      </c>
      <c r="Y1253" s="18">
        <f t="shared" si="1812"/>
        <v>10087</v>
      </c>
      <c r="Z1253" s="18">
        <f t="shared" si="1812"/>
        <v>0</v>
      </c>
      <c r="AA1253" s="18">
        <f t="shared" si="1812"/>
        <v>0</v>
      </c>
      <c r="AB1253" s="18">
        <f t="shared" si="1792"/>
        <v>10087</v>
      </c>
      <c r="AC1253" s="18">
        <f t="shared" si="1793"/>
        <v>0</v>
      </c>
      <c r="AD1253" s="18">
        <f t="shared" si="1794"/>
        <v>0</v>
      </c>
      <c r="AE1253" s="18">
        <f t="shared" si="1812"/>
        <v>0</v>
      </c>
      <c r="AF1253" s="31"/>
      <c r="AG1253" s="22"/>
      <c r="AH1253" s="2"/>
    </row>
    <row r="1254" spans="1:34" x14ac:dyDescent="0.25">
      <c r="A1254" s="36" t="s">
        <v>1434</v>
      </c>
      <c r="B1254" s="32">
        <v>410</v>
      </c>
      <c r="C1254" s="36" t="s">
        <v>151</v>
      </c>
      <c r="D1254" s="36" t="s">
        <v>30</v>
      </c>
      <c r="E1254" s="14" t="s">
        <v>549</v>
      </c>
      <c r="F1254" s="18"/>
      <c r="G1254" s="18"/>
      <c r="H1254" s="18"/>
      <c r="I1254" s="18"/>
      <c r="J1254" s="18"/>
      <c r="K1254" s="18"/>
      <c r="L1254" s="18"/>
      <c r="M1254" s="18"/>
      <c r="N1254" s="18"/>
      <c r="O1254" s="18"/>
      <c r="P1254" s="18"/>
      <c r="Q1254" s="18"/>
      <c r="R1254" s="18"/>
      <c r="S1254" s="18"/>
      <c r="T1254" s="18"/>
      <c r="U1254" s="18"/>
      <c r="V1254" s="18">
        <v>0</v>
      </c>
      <c r="W1254" s="18">
        <v>0</v>
      </c>
      <c r="X1254" s="18">
        <v>0</v>
      </c>
      <c r="Y1254" s="18">
        <v>10087</v>
      </c>
      <c r="Z1254" s="18"/>
      <c r="AA1254" s="18"/>
      <c r="AB1254" s="18">
        <f t="shared" si="1792"/>
        <v>10087</v>
      </c>
      <c r="AC1254" s="18">
        <f t="shared" si="1793"/>
        <v>0</v>
      </c>
      <c r="AD1254" s="18">
        <f t="shared" si="1794"/>
        <v>0</v>
      </c>
      <c r="AE1254" s="18"/>
      <c r="AF1254" s="31"/>
      <c r="AG1254" s="22"/>
      <c r="AH1254" s="2"/>
    </row>
    <row r="1255" spans="1:34" ht="47.25" x14ac:dyDescent="0.25">
      <c r="A1255" s="36" t="s">
        <v>275</v>
      </c>
      <c r="B1255" s="32"/>
      <c r="C1255" s="36"/>
      <c r="D1255" s="36"/>
      <c r="E1255" s="14" t="s">
        <v>724</v>
      </c>
      <c r="F1255" s="18">
        <f t="shared" ref="F1255:K1257" si="1813">F1256</f>
        <v>14934.8</v>
      </c>
      <c r="G1255" s="18">
        <f t="shared" si="1813"/>
        <v>0</v>
      </c>
      <c r="H1255" s="18">
        <f t="shared" si="1813"/>
        <v>0</v>
      </c>
      <c r="I1255" s="18">
        <f t="shared" si="1813"/>
        <v>0</v>
      </c>
      <c r="J1255" s="18">
        <f t="shared" si="1813"/>
        <v>0</v>
      </c>
      <c r="K1255" s="18">
        <f t="shared" si="1813"/>
        <v>0</v>
      </c>
      <c r="L1255" s="18">
        <f t="shared" si="1805"/>
        <v>14934.8</v>
      </c>
      <c r="M1255" s="18">
        <f t="shared" si="1806"/>
        <v>0</v>
      </c>
      <c r="N1255" s="18">
        <f t="shared" si="1807"/>
        <v>0</v>
      </c>
      <c r="O1255" s="18">
        <f t="shared" ref="O1255:Q1257" si="1814">O1256</f>
        <v>3209.28</v>
      </c>
      <c r="P1255" s="18">
        <f t="shared" si="1814"/>
        <v>0</v>
      </c>
      <c r="Q1255" s="18">
        <f t="shared" si="1814"/>
        <v>0</v>
      </c>
      <c r="R1255" s="18">
        <f t="shared" si="1751"/>
        <v>18144.079999999998</v>
      </c>
      <c r="S1255" s="18">
        <f t="shared" si="1752"/>
        <v>0</v>
      </c>
      <c r="T1255" s="18">
        <f t="shared" si="1753"/>
        <v>0</v>
      </c>
      <c r="U1255" s="18">
        <f t="shared" ref="U1255:AE1257" si="1815">U1256</f>
        <v>0</v>
      </c>
      <c r="V1255" s="18">
        <f t="shared" si="1754"/>
        <v>18144.079999999998</v>
      </c>
      <c r="W1255" s="18">
        <f t="shared" si="1755"/>
        <v>0</v>
      </c>
      <c r="X1255" s="18">
        <f t="shared" si="1756"/>
        <v>0</v>
      </c>
      <c r="Y1255" s="18">
        <f t="shared" si="1815"/>
        <v>0</v>
      </c>
      <c r="Z1255" s="18">
        <f t="shared" si="1815"/>
        <v>0</v>
      </c>
      <c r="AA1255" s="18">
        <f t="shared" si="1815"/>
        <v>0</v>
      </c>
      <c r="AB1255" s="18">
        <f t="shared" si="1792"/>
        <v>18144.079999999998</v>
      </c>
      <c r="AC1255" s="18">
        <f t="shared" si="1793"/>
        <v>0</v>
      </c>
      <c r="AD1255" s="18">
        <f t="shared" si="1794"/>
        <v>0</v>
      </c>
      <c r="AE1255" s="18">
        <f t="shared" si="1815"/>
        <v>0</v>
      </c>
      <c r="AF1255" s="31"/>
      <c r="AG1255" s="22"/>
      <c r="AH1255" s="2"/>
    </row>
    <row r="1256" spans="1:34" ht="47.25" x14ac:dyDescent="0.25">
      <c r="A1256" s="36" t="s">
        <v>275</v>
      </c>
      <c r="B1256" s="32">
        <v>400</v>
      </c>
      <c r="C1256" s="36"/>
      <c r="D1256" s="36"/>
      <c r="E1256" s="14" t="s">
        <v>580</v>
      </c>
      <c r="F1256" s="18">
        <f t="shared" si="1813"/>
        <v>14934.8</v>
      </c>
      <c r="G1256" s="18">
        <f t="shared" si="1813"/>
        <v>0</v>
      </c>
      <c r="H1256" s="18">
        <f t="shared" si="1813"/>
        <v>0</v>
      </c>
      <c r="I1256" s="18">
        <f t="shared" si="1813"/>
        <v>0</v>
      </c>
      <c r="J1256" s="18">
        <f t="shared" si="1813"/>
        <v>0</v>
      </c>
      <c r="K1256" s="18">
        <f t="shared" si="1813"/>
        <v>0</v>
      </c>
      <c r="L1256" s="18">
        <f t="shared" si="1805"/>
        <v>14934.8</v>
      </c>
      <c r="M1256" s="18">
        <f t="shared" si="1806"/>
        <v>0</v>
      </c>
      <c r="N1256" s="18">
        <f t="shared" si="1807"/>
        <v>0</v>
      </c>
      <c r="O1256" s="18">
        <f t="shared" si="1814"/>
        <v>3209.28</v>
      </c>
      <c r="P1256" s="18">
        <f t="shared" si="1814"/>
        <v>0</v>
      </c>
      <c r="Q1256" s="18">
        <f t="shared" si="1814"/>
        <v>0</v>
      </c>
      <c r="R1256" s="18">
        <f t="shared" si="1751"/>
        <v>18144.079999999998</v>
      </c>
      <c r="S1256" s="18">
        <f t="shared" si="1752"/>
        <v>0</v>
      </c>
      <c r="T1256" s="18">
        <f t="shared" si="1753"/>
        <v>0</v>
      </c>
      <c r="U1256" s="18">
        <f t="shared" si="1815"/>
        <v>0</v>
      </c>
      <c r="V1256" s="18">
        <f t="shared" si="1754"/>
        <v>18144.079999999998</v>
      </c>
      <c r="W1256" s="18">
        <f t="shared" si="1755"/>
        <v>0</v>
      </c>
      <c r="X1256" s="18">
        <f t="shared" si="1756"/>
        <v>0</v>
      </c>
      <c r="Y1256" s="18">
        <f t="shared" si="1815"/>
        <v>0</v>
      </c>
      <c r="Z1256" s="18">
        <f t="shared" si="1815"/>
        <v>0</v>
      </c>
      <c r="AA1256" s="18">
        <f t="shared" si="1815"/>
        <v>0</v>
      </c>
      <c r="AB1256" s="18">
        <f t="shared" si="1792"/>
        <v>18144.079999999998</v>
      </c>
      <c r="AC1256" s="18">
        <f t="shared" si="1793"/>
        <v>0</v>
      </c>
      <c r="AD1256" s="18">
        <f t="shared" si="1794"/>
        <v>0</v>
      </c>
      <c r="AE1256" s="18">
        <f t="shared" si="1815"/>
        <v>0</v>
      </c>
      <c r="AF1256" s="31"/>
      <c r="AG1256" s="22"/>
      <c r="AH1256" s="2"/>
    </row>
    <row r="1257" spans="1:34" x14ac:dyDescent="0.25">
      <c r="A1257" s="36" t="s">
        <v>275</v>
      </c>
      <c r="B1257" s="32">
        <v>410</v>
      </c>
      <c r="C1257" s="36"/>
      <c r="D1257" s="36"/>
      <c r="E1257" s="14" t="s">
        <v>593</v>
      </c>
      <c r="F1257" s="18">
        <f t="shared" si="1813"/>
        <v>14934.8</v>
      </c>
      <c r="G1257" s="18">
        <f t="shared" si="1813"/>
        <v>0</v>
      </c>
      <c r="H1257" s="18">
        <f t="shared" si="1813"/>
        <v>0</v>
      </c>
      <c r="I1257" s="18">
        <f t="shared" si="1813"/>
        <v>0</v>
      </c>
      <c r="J1257" s="18">
        <f t="shared" si="1813"/>
        <v>0</v>
      </c>
      <c r="K1257" s="18">
        <f t="shared" si="1813"/>
        <v>0</v>
      </c>
      <c r="L1257" s="18">
        <f t="shared" si="1805"/>
        <v>14934.8</v>
      </c>
      <c r="M1257" s="18">
        <f t="shared" si="1806"/>
        <v>0</v>
      </c>
      <c r="N1257" s="18">
        <f t="shared" si="1807"/>
        <v>0</v>
      </c>
      <c r="O1257" s="18">
        <f t="shared" si="1814"/>
        <v>3209.28</v>
      </c>
      <c r="P1257" s="18">
        <f t="shared" si="1814"/>
        <v>0</v>
      </c>
      <c r="Q1257" s="18">
        <f t="shared" si="1814"/>
        <v>0</v>
      </c>
      <c r="R1257" s="18">
        <f t="shared" ref="R1257:R1324" si="1816">L1257+O1257</f>
        <v>18144.079999999998</v>
      </c>
      <c r="S1257" s="18">
        <f t="shared" ref="S1257:S1324" si="1817">M1257+P1257</f>
        <v>0</v>
      </c>
      <c r="T1257" s="18">
        <f t="shared" ref="T1257:T1324" si="1818">N1257+Q1257</f>
        <v>0</v>
      </c>
      <c r="U1257" s="18">
        <f t="shared" si="1815"/>
        <v>0</v>
      </c>
      <c r="V1257" s="18">
        <f t="shared" ref="V1257:V1324" si="1819">R1257+U1257</f>
        <v>18144.079999999998</v>
      </c>
      <c r="W1257" s="18">
        <f t="shared" ref="W1257:W1324" si="1820">S1257</f>
        <v>0</v>
      </c>
      <c r="X1257" s="18">
        <f t="shared" ref="X1257:X1324" si="1821">T1257</f>
        <v>0</v>
      </c>
      <c r="Y1257" s="18">
        <f t="shared" si="1815"/>
        <v>0</v>
      </c>
      <c r="Z1257" s="18">
        <f t="shared" si="1815"/>
        <v>0</v>
      </c>
      <c r="AA1257" s="18">
        <f t="shared" si="1815"/>
        <v>0</v>
      </c>
      <c r="AB1257" s="18">
        <f t="shared" si="1792"/>
        <v>18144.079999999998</v>
      </c>
      <c r="AC1257" s="18">
        <f t="shared" si="1793"/>
        <v>0</v>
      </c>
      <c r="AD1257" s="18">
        <f t="shared" si="1794"/>
        <v>0</v>
      </c>
      <c r="AE1257" s="18">
        <f t="shared" si="1815"/>
        <v>0</v>
      </c>
      <c r="AF1257" s="31"/>
      <c r="AG1257" s="22"/>
      <c r="AH1257" s="2"/>
    </row>
    <row r="1258" spans="1:34" x14ac:dyDescent="0.25">
      <c r="A1258" s="36" t="s">
        <v>275</v>
      </c>
      <c r="B1258" s="32">
        <v>410</v>
      </c>
      <c r="C1258" s="36" t="s">
        <v>151</v>
      </c>
      <c r="D1258" s="36" t="s">
        <v>30</v>
      </c>
      <c r="E1258" s="14" t="s">
        <v>549</v>
      </c>
      <c r="F1258" s="18">
        <v>14934.8</v>
      </c>
      <c r="G1258" s="18">
        <v>0</v>
      </c>
      <c r="H1258" s="18">
        <v>0</v>
      </c>
      <c r="I1258" s="18"/>
      <c r="J1258" s="18"/>
      <c r="K1258" s="18"/>
      <c r="L1258" s="18">
        <f t="shared" si="1805"/>
        <v>14934.8</v>
      </c>
      <c r="M1258" s="18">
        <f t="shared" si="1806"/>
        <v>0</v>
      </c>
      <c r="N1258" s="18">
        <f t="shared" si="1807"/>
        <v>0</v>
      </c>
      <c r="O1258" s="18">
        <v>3209.28</v>
      </c>
      <c r="P1258" s="18"/>
      <c r="Q1258" s="18"/>
      <c r="R1258" s="18">
        <f t="shared" si="1816"/>
        <v>18144.079999999998</v>
      </c>
      <c r="S1258" s="18">
        <f t="shared" si="1817"/>
        <v>0</v>
      </c>
      <c r="T1258" s="18">
        <f t="shared" si="1818"/>
        <v>0</v>
      </c>
      <c r="U1258" s="18"/>
      <c r="V1258" s="18">
        <f t="shared" si="1819"/>
        <v>18144.079999999998</v>
      </c>
      <c r="W1258" s="18">
        <f t="shared" si="1820"/>
        <v>0</v>
      </c>
      <c r="X1258" s="18">
        <f t="shared" si="1821"/>
        <v>0</v>
      </c>
      <c r="Y1258" s="18"/>
      <c r="Z1258" s="18"/>
      <c r="AA1258" s="18"/>
      <c r="AB1258" s="18">
        <f t="shared" si="1792"/>
        <v>18144.079999999998</v>
      </c>
      <c r="AC1258" s="18">
        <f t="shared" si="1793"/>
        <v>0</v>
      </c>
      <c r="AD1258" s="18">
        <f t="shared" si="1794"/>
        <v>0</v>
      </c>
      <c r="AE1258" s="18"/>
      <c r="AF1258" s="31"/>
      <c r="AG1258" s="22"/>
      <c r="AH1258" s="2"/>
    </row>
    <row r="1259" spans="1:34" ht="31.5" x14ac:dyDescent="0.25">
      <c r="A1259" s="36" t="s">
        <v>859</v>
      </c>
      <c r="B1259" s="32"/>
      <c r="C1259" s="36"/>
      <c r="D1259" s="36"/>
      <c r="E1259" s="14" t="s">
        <v>870</v>
      </c>
      <c r="F1259" s="18">
        <f t="shared" ref="F1259:K1261" si="1822">F1260</f>
        <v>1213.5999999999999</v>
      </c>
      <c r="G1259" s="18">
        <f t="shared" si="1822"/>
        <v>0</v>
      </c>
      <c r="H1259" s="18">
        <f t="shared" si="1822"/>
        <v>0</v>
      </c>
      <c r="I1259" s="18">
        <f t="shared" si="1822"/>
        <v>0</v>
      </c>
      <c r="J1259" s="18">
        <f t="shared" si="1822"/>
        <v>0</v>
      </c>
      <c r="K1259" s="18">
        <f t="shared" si="1822"/>
        <v>0</v>
      </c>
      <c r="L1259" s="18">
        <f t="shared" si="1805"/>
        <v>1213.5999999999999</v>
      </c>
      <c r="M1259" s="18">
        <f t="shared" si="1806"/>
        <v>0</v>
      </c>
      <c r="N1259" s="18">
        <f t="shared" si="1807"/>
        <v>0</v>
      </c>
      <c r="O1259" s="18">
        <f t="shared" ref="O1259:Q1261" si="1823">O1260</f>
        <v>0</v>
      </c>
      <c r="P1259" s="18">
        <f t="shared" si="1823"/>
        <v>0</v>
      </c>
      <c r="Q1259" s="18">
        <f t="shared" si="1823"/>
        <v>0</v>
      </c>
      <c r="R1259" s="18">
        <f t="shared" si="1816"/>
        <v>1213.5999999999999</v>
      </c>
      <c r="S1259" s="18">
        <f t="shared" si="1817"/>
        <v>0</v>
      </c>
      <c r="T1259" s="18">
        <f t="shared" si="1818"/>
        <v>0</v>
      </c>
      <c r="U1259" s="18">
        <f t="shared" ref="U1259:AE1261" si="1824">U1260</f>
        <v>0</v>
      </c>
      <c r="V1259" s="18">
        <f t="shared" si="1819"/>
        <v>1213.5999999999999</v>
      </c>
      <c r="W1259" s="18">
        <f t="shared" si="1820"/>
        <v>0</v>
      </c>
      <c r="X1259" s="18">
        <f t="shared" si="1821"/>
        <v>0</v>
      </c>
      <c r="Y1259" s="18">
        <f t="shared" si="1824"/>
        <v>0</v>
      </c>
      <c r="Z1259" s="18">
        <f t="shared" si="1824"/>
        <v>0</v>
      </c>
      <c r="AA1259" s="18">
        <f t="shared" si="1824"/>
        <v>0</v>
      </c>
      <c r="AB1259" s="18">
        <f t="shared" si="1792"/>
        <v>1213.5999999999999</v>
      </c>
      <c r="AC1259" s="18">
        <f t="shared" si="1793"/>
        <v>0</v>
      </c>
      <c r="AD1259" s="18">
        <f t="shared" si="1794"/>
        <v>0</v>
      </c>
      <c r="AE1259" s="18">
        <f t="shared" si="1824"/>
        <v>0</v>
      </c>
      <c r="AF1259" s="31"/>
      <c r="AG1259" s="22"/>
      <c r="AH1259" s="2"/>
    </row>
    <row r="1260" spans="1:34" ht="47.25" x14ac:dyDescent="0.25">
      <c r="A1260" s="36" t="s">
        <v>859</v>
      </c>
      <c r="B1260" s="32">
        <v>400</v>
      </c>
      <c r="C1260" s="36"/>
      <c r="D1260" s="36"/>
      <c r="E1260" s="14" t="s">
        <v>580</v>
      </c>
      <c r="F1260" s="18">
        <f t="shared" si="1822"/>
        <v>1213.5999999999999</v>
      </c>
      <c r="G1260" s="18">
        <f t="shared" si="1822"/>
        <v>0</v>
      </c>
      <c r="H1260" s="18">
        <f t="shared" si="1822"/>
        <v>0</v>
      </c>
      <c r="I1260" s="18">
        <f t="shared" si="1822"/>
        <v>0</v>
      </c>
      <c r="J1260" s="18">
        <f t="shared" si="1822"/>
        <v>0</v>
      </c>
      <c r="K1260" s="18">
        <f t="shared" si="1822"/>
        <v>0</v>
      </c>
      <c r="L1260" s="18">
        <f t="shared" si="1805"/>
        <v>1213.5999999999999</v>
      </c>
      <c r="M1260" s="18">
        <f t="shared" si="1806"/>
        <v>0</v>
      </c>
      <c r="N1260" s="18">
        <f t="shared" si="1807"/>
        <v>0</v>
      </c>
      <c r="O1260" s="18">
        <f t="shared" si="1823"/>
        <v>0</v>
      </c>
      <c r="P1260" s="18">
        <f t="shared" si="1823"/>
        <v>0</v>
      </c>
      <c r="Q1260" s="18">
        <f t="shared" si="1823"/>
        <v>0</v>
      </c>
      <c r="R1260" s="18">
        <f t="shared" si="1816"/>
        <v>1213.5999999999999</v>
      </c>
      <c r="S1260" s="18">
        <f t="shared" si="1817"/>
        <v>0</v>
      </c>
      <c r="T1260" s="18">
        <f t="shared" si="1818"/>
        <v>0</v>
      </c>
      <c r="U1260" s="18">
        <f t="shared" si="1824"/>
        <v>0</v>
      </c>
      <c r="V1260" s="18">
        <f t="shared" si="1819"/>
        <v>1213.5999999999999</v>
      </c>
      <c r="W1260" s="18">
        <f t="shared" si="1820"/>
        <v>0</v>
      </c>
      <c r="X1260" s="18">
        <f t="shared" si="1821"/>
        <v>0</v>
      </c>
      <c r="Y1260" s="18">
        <f t="shared" si="1824"/>
        <v>0</v>
      </c>
      <c r="Z1260" s="18">
        <f t="shared" si="1824"/>
        <v>0</v>
      </c>
      <c r="AA1260" s="18">
        <f t="shared" si="1824"/>
        <v>0</v>
      </c>
      <c r="AB1260" s="18">
        <f t="shared" si="1792"/>
        <v>1213.5999999999999</v>
      </c>
      <c r="AC1260" s="18">
        <f t="shared" si="1793"/>
        <v>0</v>
      </c>
      <c r="AD1260" s="18">
        <f t="shared" si="1794"/>
        <v>0</v>
      </c>
      <c r="AE1260" s="18">
        <f t="shared" si="1824"/>
        <v>0</v>
      </c>
      <c r="AF1260" s="31"/>
      <c r="AG1260" s="22"/>
      <c r="AH1260" s="2"/>
    </row>
    <row r="1261" spans="1:34" x14ac:dyDescent="0.25">
      <c r="A1261" s="36" t="s">
        <v>859</v>
      </c>
      <c r="B1261" s="32">
        <v>410</v>
      </c>
      <c r="C1261" s="36"/>
      <c r="D1261" s="36"/>
      <c r="E1261" s="14" t="s">
        <v>593</v>
      </c>
      <c r="F1261" s="18">
        <f t="shared" si="1822"/>
        <v>1213.5999999999999</v>
      </c>
      <c r="G1261" s="18">
        <f t="shared" si="1822"/>
        <v>0</v>
      </c>
      <c r="H1261" s="18">
        <f t="shared" si="1822"/>
        <v>0</v>
      </c>
      <c r="I1261" s="18">
        <f t="shared" si="1822"/>
        <v>0</v>
      </c>
      <c r="J1261" s="18">
        <f t="shared" si="1822"/>
        <v>0</v>
      </c>
      <c r="K1261" s="18">
        <f t="shared" si="1822"/>
        <v>0</v>
      </c>
      <c r="L1261" s="18">
        <f t="shared" si="1805"/>
        <v>1213.5999999999999</v>
      </c>
      <c r="M1261" s="18">
        <f t="shared" si="1806"/>
        <v>0</v>
      </c>
      <c r="N1261" s="18">
        <f t="shared" si="1807"/>
        <v>0</v>
      </c>
      <c r="O1261" s="18">
        <f t="shared" si="1823"/>
        <v>0</v>
      </c>
      <c r="P1261" s="18">
        <f t="shared" si="1823"/>
        <v>0</v>
      </c>
      <c r="Q1261" s="18">
        <f t="shared" si="1823"/>
        <v>0</v>
      </c>
      <c r="R1261" s="18">
        <f t="shared" si="1816"/>
        <v>1213.5999999999999</v>
      </c>
      <c r="S1261" s="18">
        <f t="shared" si="1817"/>
        <v>0</v>
      </c>
      <c r="T1261" s="18">
        <f t="shared" si="1818"/>
        <v>0</v>
      </c>
      <c r="U1261" s="18">
        <f t="shared" si="1824"/>
        <v>0</v>
      </c>
      <c r="V1261" s="18">
        <f t="shared" si="1819"/>
        <v>1213.5999999999999</v>
      </c>
      <c r="W1261" s="18">
        <f t="shared" si="1820"/>
        <v>0</v>
      </c>
      <c r="X1261" s="18">
        <f t="shared" si="1821"/>
        <v>0</v>
      </c>
      <c r="Y1261" s="18">
        <f t="shared" si="1824"/>
        <v>0</v>
      </c>
      <c r="Z1261" s="18">
        <f t="shared" si="1824"/>
        <v>0</v>
      </c>
      <c r="AA1261" s="18">
        <f t="shared" si="1824"/>
        <v>0</v>
      </c>
      <c r="AB1261" s="18">
        <f t="shared" si="1792"/>
        <v>1213.5999999999999</v>
      </c>
      <c r="AC1261" s="18">
        <f t="shared" si="1793"/>
        <v>0</v>
      </c>
      <c r="AD1261" s="18">
        <f t="shared" si="1794"/>
        <v>0</v>
      </c>
      <c r="AE1261" s="18">
        <f t="shared" si="1824"/>
        <v>0</v>
      </c>
      <c r="AF1261" s="31"/>
      <c r="AG1261" s="22"/>
      <c r="AH1261" s="2"/>
    </row>
    <row r="1262" spans="1:34" x14ac:dyDescent="0.25">
      <c r="A1262" s="36" t="s">
        <v>859</v>
      </c>
      <c r="B1262" s="32">
        <v>410</v>
      </c>
      <c r="C1262" s="36" t="s">
        <v>151</v>
      </c>
      <c r="D1262" s="36" t="s">
        <v>30</v>
      </c>
      <c r="E1262" s="14" t="s">
        <v>549</v>
      </c>
      <c r="F1262" s="18">
        <v>1213.5999999999999</v>
      </c>
      <c r="G1262" s="18">
        <v>0</v>
      </c>
      <c r="H1262" s="18">
        <v>0</v>
      </c>
      <c r="I1262" s="18"/>
      <c r="J1262" s="18"/>
      <c r="K1262" s="18"/>
      <c r="L1262" s="18">
        <f t="shared" si="1805"/>
        <v>1213.5999999999999</v>
      </c>
      <c r="M1262" s="18">
        <f t="shared" si="1806"/>
        <v>0</v>
      </c>
      <c r="N1262" s="18">
        <f t="shared" si="1807"/>
        <v>0</v>
      </c>
      <c r="O1262" s="18"/>
      <c r="P1262" s="18"/>
      <c r="Q1262" s="18"/>
      <c r="R1262" s="18">
        <f t="shared" si="1816"/>
        <v>1213.5999999999999</v>
      </c>
      <c r="S1262" s="18">
        <f t="shared" si="1817"/>
        <v>0</v>
      </c>
      <c r="T1262" s="18">
        <f t="shared" si="1818"/>
        <v>0</v>
      </c>
      <c r="U1262" s="18"/>
      <c r="V1262" s="18">
        <f t="shared" si="1819"/>
        <v>1213.5999999999999</v>
      </c>
      <c r="W1262" s="18">
        <f t="shared" si="1820"/>
        <v>0</v>
      </c>
      <c r="X1262" s="18">
        <f t="shared" si="1821"/>
        <v>0</v>
      </c>
      <c r="Y1262" s="18"/>
      <c r="Z1262" s="18"/>
      <c r="AA1262" s="18"/>
      <c r="AB1262" s="18">
        <f t="shared" si="1792"/>
        <v>1213.5999999999999</v>
      </c>
      <c r="AC1262" s="18">
        <f t="shared" si="1793"/>
        <v>0</v>
      </c>
      <c r="AD1262" s="18">
        <f t="shared" si="1794"/>
        <v>0</v>
      </c>
      <c r="AE1262" s="18"/>
      <c r="AF1262" s="31"/>
      <c r="AG1262" s="22"/>
      <c r="AH1262" s="2"/>
    </row>
    <row r="1263" spans="1:34" ht="31.5" x14ac:dyDescent="0.25">
      <c r="A1263" s="36" t="s">
        <v>1435</v>
      </c>
      <c r="B1263" s="32"/>
      <c r="C1263" s="36"/>
      <c r="D1263" s="36"/>
      <c r="E1263" s="14" t="s">
        <v>1443</v>
      </c>
      <c r="F1263" s="18"/>
      <c r="G1263" s="18"/>
      <c r="H1263" s="18"/>
      <c r="I1263" s="18"/>
      <c r="J1263" s="18"/>
      <c r="K1263" s="18"/>
      <c r="L1263" s="18"/>
      <c r="M1263" s="18"/>
      <c r="N1263" s="18"/>
      <c r="O1263" s="18"/>
      <c r="P1263" s="18"/>
      <c r="Q1263" s="18"/>
      <c r="R1263" s="18"/>
      <c r="S1263" s="18"/>
      <c r="T1263" s="18"/>
      <c r="U1263" s="18"/>
      <c r="V1263" s="18">
        <f>V1264</f>
        <v>0</v>
      </c>
      <c r="W1263" s="18">
        <f t="shared" ref="W1263:AE1265" si="1825">W1264</f>
        <v>0</v>
      </c>
      <c r="X1263" s="18">
        <f t="shared" si="1825"/>
        <v>0</v>
      </c>
      <c r="Y1263" s="18">
        <f t="shared" si="1825"/>
        <v>243.5</v>
      </c>
      <c r="Z1263" s="18">
        <f t="shared" si="1825"/>
        <v>0</v>
      </c>
      <c r="AA1263" s="18">
        <f t="shared" si="1825"/>
        <v>0</v>
      </c>
      <c r="AB1263" s="18">
        <f t="shared" si="1792"/>
        <v>243.5</v>
      </c>
      <c r="AC1263" s="18">
        <f t="shared" si="1793"/>
        <v>0</v>
      </c>
      <c r="AD1263" s="18">
        <f t="shared" si="1794"/>
        <v>0</v>
      </c>
      <c r="AE1263" s="18">
        <f t="shared" si="1825"/>
        <v>0</v>
      </c>
      <c r="AF1263" s="31"/>
      <c r="AG1263" s="22"/>
      <c r="AH1263" s="2"/>
    </row>
    <row r="1264" spans="1:34" ht="47.25" x14ac:dyDescent="0.25">
      <c r="A1264" s="36" t="s">
        <v>1435</v>
      </c>
      <c r="B1264" s="32">
        <v>400</v>
      </c>
      <c r="C1264" s="36"/>
      <c r="D1264" s="36"/>
      <c r="E1264" s="14" t="s">
        <v>580</v>
      </c>
      <c r="F1264" s="18"/>
      <c r="G1264" s="18"/>
      <c r="H1264" s="18"/>
      <c r="I1264" s="18"/>
      <c r="J1264" s="18"/>
      <c r="K1264" s="18"/>
      <c r="L1264" s="18"/>
      <c r="M1264" s="18"/>
      <c r="N1264" s="18"/>
      <c r="O1264" s="18"/>
      <c r="P1264" s="18"/>
      <c r="Q1264" s="18"/>
      <c r="R1264" s="18"/>
      <c r="S1264" s="18"/>
      <c r="T1264" s="18"/>
      <c r="U1264" s="18"/>
      <c r="V1264" s="18">
        <f>V1265</f>
        <v>0</v>
      </c>
      <c r="W1264" s="18">
        <f t="shared" si="1825"/>
        <v>0</v>
      </c>
      <c r="X1264" s="18">
        <f t="shared" si="1825"/>
        <v>0</v>
      </c>
      <c r="Y1264" s="18">
        <f t="shared" si="1825"/>
        <v>243.5</v>
      </c>
      <c r="Z1264" s="18">
        <f t="shared" si="1825"/>
        <v>0</v>
      </c>
      <c r="AA1264" s="18">
        <f t="shared" si="1825"/>
        <v>0</v>
      </c>
      <c r="AB1264" s="18">
        <f t="shared" si="1792"/>
        <v>243.5</v>
      </c>
      <c r="AC1264" s="18">
        <f t="shared" si="1793"/>
        <v>0</v>
      </c>
      <c r="AD1264" s="18">
        <f t="shared" si="1794"/>
        <v>0</v>
      </c>
      <c r="AE1264" s="18">
        <f t="shared" si="1825"/>
        <v>0</v>
      </c>
      <c r="AF1264" s="31"/>
      <c r="AG1264" s="22"/>
      <c r="AH1264" s="2"/>
    </row>
    <row r="1265" spans="1:34" x14ac:dyDescent="0.25">
      <c r="A1265" s="36" t="s">
        <v>1435</v>
      </c>
      <c r="B1265" s="32">
        <v>410</v>
      </c>
      <c r="C1265" s="36"/>
      <c r="D1265" s="36"/>
      <c r="E1265" s="14" t="s">
        <v>593</v>
      </c>
      <c r="F1265" s="18"/>
      <c r="G1265" s="18"/>
      <c r="H1265" s="18"/>
      <c r="I1265" s="18"/>
      <c r="J1265" s="18"/>
      <c r="K1265" s="18"/>
      <c r="L1265" s="18"/>
      <c r="M1265" s="18"/>
      <c r="N1265" s="18"/>
      <c r="O1265" s="18"/>
      <c r="P1265" s="18"/>
      <c r="Q1265" s="18"/>
      <c r="R1265" s="18"/>
      <c r="S1265" s="18"/>
      <c r="T1265" s="18"/>
      <c r="U1265" s="18"/>
      <c r="V1265" s="18">
        <f>V1266</f>
        <v>0</v>
      </c>
      <c r="W1265" s="18">
        <f t="shared" si="1825"/>
        <v>0</v>
      </c>
      <c r="X1265" s="18">
        <f t="shared" si="1825"/>
        <v>0</v>
      </c>
      <c r="Y1265" s="18">
        <f t="shared" si="1825"/>
        <v>243.5</v>
      </c>
      <c r="Z1265" s="18">
        <f t="shared" si="1825"/>
        <v>0</v>
      </c>
      <c r="AA1265" s="18">
        <f t="shared" si="1825"/>
        <v>0</v>
      </c>
      <c r="AB1265" s="18">
        <f t="shared" si="1792"/>
        <v>243.5</v>
      </c>
      <c r="AC1265" s="18">
        <f t="shared" si="1793"/>
        <v>0</v>
      </c>
      <c r="AD1265" s="18">
        <f t="shared" si="1794"/>
        <v>0</v>
      </c>
      <c r="AE1265" s="18">
        <f t="shared" si="1825"/>
        <v>0</v>
      </c>
      <c r="AF1265" s="31"/>
      <c r="AG1265" s="22"/>
      <c r="AH1265" s="2"/>
    </row>
    <row r="1266" spans="1:34" x14ac:dyDescent="0.25">
      <c r="A1266" s="36" t="s">
        <v>1435</v>
      </c>
      <c r="B1266" s="32">
        <v>410</v>
      </c>
      <c r="C1266" s="36" t="s">
        <v>151</v>
      </c>
      <c r="D1266" s="36" t="s">
        <v>30</v>
      </c>
      <c r="E1266" s="14" t="s">
        <v>549</v>
      </c>
      <c r="F1266" s="18"/>
      <c r="G1266" s="18"/>
      <c r="H1266" s="18"/>
      <c r="I1266" s="18"/>
      <c r="J1266" s="18"/>
      <c r="K1266" s="18"/>
      <c r="L1266" s="18"/>
      <c r="M1266" s="18"/>
      <c r="N1266" s="18"/>
      <c r="O1266" s="18"/>
      <c r="P1266" s="18"/>
      <c r="Q1266" s="18"/>
      <c r="R1266" s="18"/>
      <c r="S1266" s="18"/>
      <c r="T1266" s="18"/>
      <c r="U1266" s="18"/>
      <c r="V1266" s="18">
        <v>0</v>
      </c>
      <c r="W1266" s="18">
        <v>0</v>
      </c>
      <c r="X1266" s="18">
        <v>0</v>
      </c>
      <c r="Y1266" s="18">
        <v>243.5</v>
      </c>
      <c r="Z1266" s="18"/>
      <c r="AA1266" s="18"/>
      <c r="AB1266" s="18">
        <f t="shared" si="1792"/>
        <v>243.5</v>
      </c>
      <c r="AC1266" s="18">
        <f t="shared" si="1793"/>
        <v>0</v>
      </c>
      <c r="AD1266" s="18">
        <f t="shared" si="1794"/>
        <v>0</v>
      </c>
      <c r="AE1266" s="18"/>
      <c r="AF1266" s="31"/>
      <c r="AG1266" s="22"/>
      <c r="AH1266" s="2"/>
    </row>
    <row r="1267" spans="1:34" ht="31.5" x14ac:dyDescent="0.25">
      <c r="A1267" s="36" t="s">
        <v>901</v>
      </c>
      <c r="B1267" s="32"/>
      <c r="C1267" s="36"/>
      <c r="D1267" s="36"/>
      <c r="E1267" s="14" t="s">
        <v>916</v>
      </c>
      <c r="F1267" s="18">
        <f t="shared" ref="F1267:K1269" si="1826">F1268</f>
        <v>21398.400000000001</v>
      </c>
      <c r="G1267" s="18">
        <f t="shared" si="1826"/>
        <v>0</v>
      </c>
      <c r="H1267" s="18">
        <f t="shared" si="1826"/>
        <v>0</v>
      </c>
      <c r="I1267" s="18">
        <f t="shared" si="1826"/>
        <v>0</v>
      </c>
      <c r="J1267" s="18">
        <f t="shared" si="1826"/>
        <v>0</v>
      </c>
      <c r="K1267" s="18">
        <f t="shared" si="1826"/>
        <v>0</v>
      </c>
      <c r="L1267" s="18">
        <f t="shared" si="1805"/>
        <v>21398.400000000001</v>
      </c>
      <c r="M1267" s="18">
        <f t="shared" si="1806"/>
        <v>0</v>
      </c>
      <c r="N1267" s="18">
        <f t="shared" si="1807"/>
        <v>0</v>
      </c>
      <c r="O1267" s="18">
        <f t="shared" ref="O1267:Q1269" si="1827">O1268</f>
        <v>0</v>
      </c>
      <c r="P1267" s="18">
        <f t="shared" si="1827"/>
        <v>0</v>
      </c>
      <c r="Q1267" s="18">
        <f t="shared" si="1827"/>
        <v>0</v>
      </c>
      <c r="R1267" s="18">
        <f t="shared" si="1816"/>
        <v>21398.400000000001</v>
      </c>
      <c r="S1267" s="18">
        <f t="shared" si="1817"/>
        <v>0</v>
      </c>
      <c r="T1267" s="18">
        <f t="shared" si="1818"/>
        <v>0</v>
      </c>
      <c r="U1267" s="18">
        <f t="shared" ref="U1267:AE1269" si="1828">U1268</f>
        <v>0</v>
      </c>
      <c r="V1267" s="18">
        <f t="shared" si="1819"/>
        <v>21398.400000000001</v>
      </c>
      <c r="W1267" s="18">
        <f t="shared" si="1820"/>
        <v>0</v>
      </c>
      <c r="X1267" s="18">
        <f t="shared" si="1821"/>
        <v>0</v>
      </c>
      <c r="Y1267" s="18">
        <f t="shared" si="1828"/>
        <v>0</v>
      </c>
      <c r="Z1267" s="18">
        <f t="shared" si="1828"/>
        <v>0</v>
      </c>
      <c r="AA1267" s="18">
        <f t="shared" si="1828"/>
        <v>0</v>
      </c>
      <c r="AB1267" s="18">
        <f t="shared" si="1792"/>
        <v>21398.400000000001</v>
      </c>
      <c r="AC1267" s="18">
        <f t="shared" si="1793"/>
        <v>0</v>
      </c>
      <c r="AD1267" s="18">
        <f t="shared" si="1794"/>
        <v>0</v>
      </c>
      <c r="AE1267" s="18">
        <f t="shared" si="1828"/>
        <v>0</v>
      </c>
      <c r="AF1267" s="31"/>
      <c r="AG1267" s="22"/>
      <c r="AH1267" s="2"/>
    </row>
    <row r="1268" spans="1:34" ht="47.25" x14ac:dyDescent="0.25">
      <c r="A1268" s="36" t="s">
        <v>901</v>
      </c>
      <c r="B1268" s="32">
        <v>400</v>
      </c>
      <c r="C1268" s="36"/>
      <c r="D1268" s="36"/>
      <c r="E1268" s="14" t="s">
        <v>580</v>
      </c>
      <c r="F1268" s="18">
        <f t="shared" si="1826"/>
        <v>21398.400000000001</v>
      </c>
      <c r="G1268" s="18">
        <f t="shared" si="1826"/>
        <v>0</v>
      </c>
      <c r="H1268" s="18">
        <f t="shared" si="1826"/>
        <v>0</v>
      </c>
      <c r="I1268" s="18">
        <f t="shared" si="1826"/>
        <v>0</v>
      </c>
      <c r="J1268" s="18">
        <f t="shared" si="1826"/>
        <v>0</v>
      </c>
      <c r="K1268" s="18">
        <f t="shared" si="1826"/>
        <v>0</v>
      </c>
      <c r="L1268" s="18">
        <f t="shared" si="1805"/>
        <v>21398.400000000001</v>
      </c>
      <c r="M1268" s="18">
        <f t="shared" si="1806"/>
        <v>0</v>
      </c>
      <c r="N1268" s="18">
        <f t="shared" si="1807"/>
        <v>0</v>
      </c>
      <c r="O1268" s="18">
        <f t="shared" si="1827"/>
        <v>0</v>
      </c>
      <c r="P1268" s="18">
        <f t="shared" si="1827"/>
        <v>0</v>
      </c>
      <c r="Q1268" s="18">
        <f t="shared" si="1827"/>
        <v>0</v>
      </c>
      <c r="R1268" s="18">
        <f t="shared" si="1816"/>
        <v>21398.400000000001</v>
      </c>
      <c r="S1268" s="18">
        <f t="shared" si="1817"/>
        <v>0</v>
      </c>
      <c r="T1268" s="18">
        <f t="shared" si="1818"/>
        <v>0</v>
      </c>
      <c r="U1268" s="18">
        <f t="shared" si="1828"/>
        <v>0</v>
      </c>
      <c r="V1268" s="18">
        <f t="shared" si="1819"/>
        <v>21398.400000000001</v>
      </c>
      <c r="W1268" s="18">
        <f t="shared" si="1820"/>
        <v>0</v>
      </c>
      <c r="X1268" s="18">
        <f t="shared" si="1821"/>
        <v>0</v>
      </c>
      <c r="Y1268" s="18">
        <f t="shared" si="1828"/>
        <v>0</v>
      </c>
      <c r="Z1268" s="18">
        <f t="shared" si="1828"/>
        <v>0</v>
      </c>
      <c r="AA1268" s="18">
        <f t="shared" si="1828"/>
        <v>0</v>
      </c>
      <c r="AB1268" s="18">
        <f t="shared" si="1792"/>
        <v>21398.400000000001</v>
      </c>
      <c r="AC1268" s="18">
        <f t="shared" si="1793"/>
        <v>0</v>
      </c>
      <c r="AD1268" s="18">
        <f t="shared" si="1794"/>
        <v>0</v>
      </c>
      <c r="AE1268" s="18">
        <f t="shared" si="1828"/>
        <v>0</v>
      </c>
      <c r="AF1268" s="31"/>
      <c r="AG1268" s="22"/>
      <c r="AH1268" s="2"/>
    </row>
    <row r="1269" spans="1:34" x14ac:dyDescent="0.25">
      <c r="A1269" s="36" t="s">
        <v>901</v>
      </c>
      <c r="B1269" s="32">
        <v>410</v>
      </c>
      <c r="C1269" s="36"/>
      <c r="D1269" s="36"/>
      <c r="E1269" s="14" t="s">
        <v>593</v>
      </c>
      <c r="F1269" s="18">
        <f t="shared" si="1826"/>
        <v>21398.400000000001</v>
      </c>
      <c r="G1269" s="18">
        <f t="shared" si="1826"/>
        <v>0</v>
      </c>
      <c r="H1269" s="18">
        <f t="shared" si="1826"/>
        <v>0</v>
      </c>
      <c r="I1269" s="18">
        <f t="shared" si="1826"/>
        <v>0</v>
      </c>
      <c r="J1269" s="18">
        <f t="shared" si="1826"/>
        <v>0</v>
      </c>
      <c r="K1269" s="18">
        <f t="shared" si="1826"/>
        <v>0</v>
      </c>
      <c r="L1269" s="18">
        <f t="shared" si="1805"/>
        <v>21398.400000000001</v>
      </c>
      <c r="M1269" s="18">
        <f t="shared" si="1806"/>
        <v>0</v>
      </c>
      <c r="N1269" s="18">
        <f t="shared" si="1807"/>
        <v>0</v>
      </c>
      <c r="O1269" s="18">
        <f t="shared" si="1827"/>
        <v>0</v>
      </c>
      <c r="P1269" s="18">
        <f t="shared" si="1827"/>
        <v>0</v>
      </c>
      <c r="Q1269" s="18">
        <f t="shared" si="1827"/>
        <v>0</v>
      </c>
      <c r="R1269" s="18">
        <f t="shared" si="1816"/>
        <v>21398.400000000001</v>
      </c>
      <c r="S1269" s="18">
        <f t="shared" si="1817"/>
        <v>0</v>
      </c>
      <c r="T1269" s="18">
        <f t="shared" si="1818"/>
        <v>0</v>
      </c>
      <c r="U1269" s="18">
        <f t="shared" si="1828"/>
        <v>0</v>
      </c>
      <c r="V1269" s="18">
        <f t="shared" si="1819"/>
        <v>21398.400000000001</v>
      </c>
      <c r="W1269" s="18">
        <f t="shared" si="1820"/>
        <v>0</v>
      </c>
      <c r="X1269" s="18">
        <f t="shared" si="1821"/>
        <v>0</v>
      </c>
      <c r="Y1269" s="18">
        <f t="shared" si="1828"/>
        <v>0</v>
      </c>
      <c r="Z1269" s="18">
        <f t="shared" si="1828"/>
        <v>0</v>
      </c>
      <c r="AA1269" s="18">
        <f t="shared" si="1828"/>
        <v>0</v>
      </c>
      <c r="AB1269" s="18">
        <f t="shared" si="1792"/>
        <v>21398.400000000001</v>
      </c>
      <c r="AC1269" s="18">
        <f t="shared" si="1793"/>
        <v>0</v>
      </c>
      <c r="AD1269" s="18">
        <f t="shared" si="1794"/>
        <v>0</v>
      </c>
      <c r="AE1269" s="18">
        <f t="shared" si="1828"/>
        <v>0</v>
      </c>
      <c r="AF1269" s="31"/>
      <c r="AG1269" s="22"/>
      <c r="AH1269" s="2"/>
    </row>
    <row r="1270" spans="1:34" x14ac:dyDescent="0.25">
      <c r="A1270" s="36" t="s">
        <v>901</v>
      </c>
      <c r="B1270" s="32">
        <v>410</v>
      </c>
      <c r="C1270" s="36" t="s">
        <v>151</v>
      </c>
      <c r="D1270" s="36" t="s">
        <v>30</v>
      </c>
      <c r="E1270" s="14" t="s">
        <v>549</v>
      </c>
      <c r="F1270" s="18">
        <v>21398.400000000001</v>
      </c>
      <c r="G1270" s="18">
        <v>0</v>
      </c>
      <c r="H1270" s="18">
        <v>0</v>
      </c>
      <c r="I1270" s="18"/>
      <c r="J1270" s="18"/>
      <c r="K1270" s="18"/>
      <c r="L1270" s="18">
        <f t="shared" si="1805"/>
        <v>21398.400000000001</v>
      </c>
      <c r="M1270" s="18">
        <f t="shared" si="1806"/>
        <v>0</v>
      </c>
      <c r="N1270" s="18">
        <f t="shared" si="1807"/>
        <v>0</v>
      </c>
      <c r="O1270" s="18"/>
      <c r="P1270" s="18"/>
      <c r="Q1270" s="18"/>
      <c r="R1270" s="18">
        <f t="shared" si="1816"/>
        <v>21398.400000000001</v>
      </c>
      <c r="S1270" s="18">
        <f t="shared" si="1817"/>
        <v>0</v>
      </c>
      <c r="T1270" s="18">
        <f t="shared" si="1818"/>
        <v>0</v>
      </c>
      <c r="U1270" s="18"/>
      <c r="V1270" s="18">
        <f t="shared" si="1819"/>
        <v>21398.400000000001</v>
      </c>
      <c r="W1270" s="18">
        <f t="shared" si="1820"/>
        <v>0</v>
      </c>
      <c r="X1270" s="18">
        <f t="shared" si="1821"/>
        <v>0</v>
      </c>
      <c r="Y1270" s="18"/>
      <c r="Z1270" s="18"/>
      <c r="AA1270" s="18"/>
      <c r="AB1270" s="18">
        <f t="shared" si="1792"/>
        <v>21398.400000000001</v>
      </c>
      <c r="AC1270" s="18">
        <f t="shared" si="1793"/>
        <v>0</v>
      </c>
      <c r="AD1270" s="18">
        <f t="shared" si="1794"/>
        <v>0</v>
      </c>
      <c r="AE1270" s="18"/>
      <c r="AF1270" s="31"/>
      <c r="AG1270" s="22"/>
      <c r="AH1270" s="2"/>
    </row>
    <row r="1271" spans="1:34" ht="31.5" x14ac:dyDescent="0.25">
      <c r="A1271" s="36" t="s">
        <v>902</v>
      </c>
      <c r="B1271" s="32"/>
      <c r="C1271" s="36"/>
      <c r="D1271" s="36"/>
      <c r="E1271" s="14" t="s">
        <v>904</v>
      </c>
      <c r="F1271" s="18">
        <f t="shared" ref="F1271:K1273" si="1829">F1272</f>
        <v>12363.3</v>
      </c>
      <c r="G1271" s="18">
        <f t="shared" si="1829"/>
        <v>0</v>
      </c>
      <c r="H1271" s="18">
        <f t="shared" si="1829"/>
        <v>0</v>
      </c>
      <c r="I1271" s="18">
        <f t="shared" si="1829"/>
        <v>0</v>
      </c>
      <c r="J1271" s="18">
        <f t="shared" si="1829"/>
        <v>0</v>
      </c>
      <c r="K1271" s="18">
        <f t="shared" si="1829"/>
        <v>0</v>
      </c>
      <c r="L1271" s="18">
        <f t="shared" si="1805"/>
        <v>12363.3</v>
      </c>
      <c r="M1271" s="18">
        <f t="shared" si="1806"/>
        <v>0</v>
      </c>
      <c r="N1271" s="18">
        <f t="shared" si="1807"/>
        <v>0</v>
      </c>
      <c r="O1271" s="18">
        <f t="shared" ref="O1271:Q1273" si="1830">O1272</f>
        <v>0</v>
      </c>
      <c r="P1271" s="18">
        <f t="shared" si="1830"/>
        <v>0</v>
      </c>
      <c r="Q1271" s="18">
        <f t="shared" si="1830"/>
        <v>0</v>
      </c>
      <c r="R1271" s="18">
        <f t="shared" si="1816"/>
        <v>12363.3</v>
      </c>
      <c r="S1271" s="18">
        <f t="shared" si="1817"/>
        <v>0</v>
      </c>
      <c r="T1271" s="18">
        <f t="shared" si="1818"/>
        <v>0</v>
      </c>
      <c r="U1271" s="18">
        <f t="shared" ref="U1271:AE1273" si="1831">U1272</f>
        <v>0</v>
      </c>
      <c r="V1271" s="18">
        <f t="shared" si="1819"/>
        <v>12363.3</v>
      </c>
      <c r="W1271" s="18">
        <f t="shared" si="1820"/>
        <v>0</v>
      </c>
      <c r="X1271" s="18">
        <f t="shared" si="1821"/>
        <v>0</v>
      </c>
      <c r="Y1271" s="18">
        <f t="shared" si="1831"/>
        <v>0</v>
      </c>
      <c r="Z1271" s="18">
        <f t="shared" si="1831"/>
        <v>0</v>
      </c>
      <c r="AA1271" s="18">
        <f t="shared" si="1831"/>
        <v>0</v>
      </c>
      <c r="AB1271" s="18">
        <f t="shared" si="1792"/>
        <v>12363.3</v>
      </c>
      <c r="AC1271" s="18">
        <f t="shared" si="1793"/>
        <v>0</v>
      </c>
      <c r="AD1271" s="18">
        <f t="shared" si="1794"/>
        <v>0</v>
      </c>
      <c r="AE1271" s="18">
        <f t="shared" si="1831"/>
        <v>0</v>
      </c>
      <c r="AF1271" s="31"/>
      <c r="AG1271" s="22"/>
      <c r="AH1271" s="2"/>
    </row>
    <row r="1272" spans="1:34" ht="47.25" x14ac:dyDescent="0.25">
      <c r="A1272" s="36" t="s">
        <v>902</v>
      </c>
      <c r="B1272" s="32">
        <v>400</v>
      </c>
      <c r="C1272" s="36"/>
      <c r="D1272" s="36"/>
      <c r="E1272" s="14" t="s">
        <v>580</v>
      </c>
      <c r="F1272" s="18">
        <f t="shared" si="1829"/>
        <v>12363.3</v>
      </c>
      <c r="G1272" s="18">
        <f t="shared" si="1829"/>
        <v>0</v>
      </c>
      <c r="H1272" s="18">
        <f t="shared" si="1829"/>
        <v>0</v>
      </c>
      <c r="I1272" s="18">
        <f t="shared" si="1829"/>
        <v>0</v>
      </c>
      <c r="J1272" s="18">
        <f t="shared" si="1829"/>
        <v>0</v>
      </c>
      <c r="K1272" s="18">
        <f t="shared" si="1829"/>
        <v>0</v>
      </c>
      <c r="L1272" s="18">
        <f t="shared" si="1805"/>
        <v>12363.3</v>
      </c>
      <c r="M1272" s="18">
        <f t="shared" si="1806"/>
        <v>0</v>
      </c>
      <c r="N1272" s="18">
        <f t="shared" si="1807"/>
        <v>0</v>
      </c>
      <c r="O1272" s="18">
        <f t="shared" si="1830"/>
        <v>0</v>
      </c>
      <c r="P1272" s="18">
        <f t="shared" si="1830"/>
        <v>0</v>
      </c>
      <c r="Q1272" s="18">
        <f t="shared" si="1830"/>
        <v>0</v>
      </c>
      <c r="R1272" s="18">
        <f t="shared" si="1816"/>
        <v>12363.3</v>
      </c>
      <c r="S1272" s="18">
        <f t="shared" si="1817"/>
        <v>0</v>
      </c>
      <c r="T1272" s="18">
        <f t="shared" si="1818"/>
        <v>0</v>
      </c>
      <c r="U1272" s="18">
        <f t="shared" si="1831"/>
        <v>0</v>
      </c>
      <c r="V1272" s="18">
        <f t="shared" si="1819"/>
        <v>12363.3</v>
      </c>
      <c r="W1272" s="18">
        <f t="shared" si="1820"/>
        <v>0</v>
      </c>
      <c r="X1272" s="18">
        <f t="shared" si="1821"/>
        <v>0</v>
      </c>
      <c r="Y1272" s="18">
        <f t="shared" si="1831"/>
        <v>0</v>
      </c>
      <c r="Z1272" s="18">
        <f t="shared" si="1831"/>
        <v>0</v>
      </c>
      <c r="AA1272" s="18">
        <f t="shared" si="1831"/>
        <v>0</v>
      </c>
      <c r="AB1272" s="18">
        <f t="shared" si="1792"/>
        <v>12363.3</v>
      </c>
      <c r="AC1272" s="18">
        <f t="shared" si="1793"/>
        <v>0</v>
      </c>
      <c r="AD1272" s="18">
        <f t="shared" si="1794"/>
        <v>0</v>
      </c>
      <c r="AE1272" s="18">
        <f t="shared" si="1831"/>
        <v>0</v>
      </c>
      <c r="AF1272" s="31"/>
      <c r="AG1272" s="22"/>
      <c r="AH1272" s="2"/>
    </row>
    <row r="1273" spans="1:34" x14ac:dyDescent="0.25">
      <c r="A1273" s="36" t="s">
        <v>902</v>
      </c>
      <c r="B1273" s="32">
        <v>410</v>
      </c>
      <c r="C1273" s="36"/>
      <c r="D1273" s="36"/>
      <c r="E1273" s="14" t="s">
        <v>593</v>
      </c>
      <c r="F1273" s="18">
        <f t="shared" si="1829"/>
        <v>12363.3</v>
      </c>
      <c r="G1273" s="18">
        <f t="shared" si="1829"/>
        <v>0</v>
      </c>
      <c r="H1273" s="18">
        <f t="shared" si="1829"/>
        <v>0</v>
      </c>
      <c r="I1273" s="18">
        <f t="shared" si="1829"/>
        <v>0</v>
      </c>
      <c r="J1273" s="18">
        <f t="shared" si="1829"/>
        <v>0</v>
      </c>
      <c r="K1273" s="18">
        <f t="shared" si="1829"/>
        <v>0</v>
      </c>
      <c r="L1273" s="18">
        <f t="shared" si="1805"/>
        <v>12363.3</v>
      </c>
      <c r="M1273" s="18">
        <f t="shared" si="1806"/>
        <v>0</v>
      </c>
      <c r="N1273" s="18">
        <f t="shared" si="1807"/>
        <v>0</v>
      </c>
      <c r="O1273" s="18">
        <f t="shared" si="1830"/>
        <v>0</v>
      </c>
      <c r="P1273" s="18">
        <f t="shared" si="1830"/>
        <v>0</v>
      </c>
      <c r="Q1273" s="18">
        <f t="shared" si="1830"/>
        <v>0</v>
      </c>
      <c r="R1273" s="18">
        <f t="shared" si="1816"/>
        <v>12363.3</v>
      </c>
      <c r="S1273" s="18">
        <f t="shared" si="1817"/>
        <v>0</v>
      </c>
      <c r="T1273" s="18">
        <f t="shared" si="1818"/>
        <v>0</v>
      </c>
      <c r="U1273" s="18">
        <f t="shared" si="1831"/>
        <v>0</v>
      </c>
      <c r="V1273" s="18">
        <f t="shared" si="1819"/>
        <v>12363.3</v>
      </c>
      <c r="W1273" s="18">
        <f t="shared" si="1820"/>
        <v>0</v>
      </c>
      <c r="X1273" s="18">
        <f t="shared" si="1821"/>
        <v>0</v>
      </c>
      <c r="Y1273" s="18">
        <f t="shared" si="1831"/>
        <v>0</v>
      </c>
      <c r="Z1273" s="18">
        <f t="shared" si="1831"/>
        <v>0</v>
      </c>
      <c r="AA1273" s="18">
        <f t="shared" si="1831"/>
        <v>0</v>
      </c>
      <c r="AB1273" s="18">
        <f t="shared" si="1792"/>
        <v>12363.3</v>
      </c>
      <c r="AC1273" s="18">
        <f t="shared" si="1793"/>
        <v>0</v>
      </c>
      <c r="AD1273" s="18">
        <f t="shared" si="1794"/>
        <v>0</v>
      </c>
      <c r="AE1273" s="18">
        <f t="shared" si="1831"/>
        <v>0</v>
      </c>
      <c r="AF1273" s="31"/>
      <c r="AG1273" s="22"/>
      <c r="AH1273" s="2"/>
    </row>
    <row r="1274" spans="1:34" x14ac:dyDescent="0.25">
      <c r="A1274" s="36" t="s">
        <v>902</v>
      </c>
      <c r="B1274" s="32">
        <v>410</v>
      </c>
      <c r="C1274" s="36" t="s">
        <v>151</v>
      </c>
      <c r="D1274" s="36" t="s">
        <v>30</v>
      </c>
      <c r="E1274" s="14" t="s">
        <v>549</v>
      </c>
      <c r="F1274" s="18">
        <v>12363.3</v>
      </c>
      <c r="G1274" s="18">
        <v>0</v>
      </c>
      <c r="H1274" s="18">
        <v>0</v>
      </c>
      <c r="I1274" s="18"/>
      <c r="J1274" s="18"/>
      <c r="K1274" s="18"/>
      <c r="L1274" s="18">
        <f t="shared" si="1805"/>
        <v>12363.3</v>
      </c>
      <c r="M1274" s="18">
        <f t="shared" si="1806"/>
        <v>0</v>
      </c>
      <c r="N1274" s="18">
        <f t="shared" si="1807"/>
        <v>0</v>
      </c>
      <c r="O1274" s="18"/>
      <c r="P1274" s="18"/>
      <c r="Q1274" s="18"/>
      <c r="R1274" s="18">
        <f t="shared" si="1816"/>
        <v>12363.3</v>
      </c>
      <c r="S1274" s="18">
        <f t="shared" si="1817"/>
        <v>0</v>
      </c>
      <c r="T1274" s="18">
        <f t="shared" si="1818"/>
        <v>0</v>
      </c>
      <c r="U1274" s="18"/>
      <c r="V1274" s="18">
        <f t="shared" si="1819"/>
        <v>12363.3</v>
      </c>
      <c r="W1274" s="18">
        <f t="shared" si="1820"/>
        <v>0</v>
      </c>
      <c r="X1274" s="18">
        <f t="shared" si="1821"/>
        <v>0</v>
      </c>
      <c r="Y1274" s="18"/>
      <c r="Z1274" s="18"/>
      <c r="AA1274" s="18"/>
      <c r="AB1274" s="18">
        <f t="shared" si="1792"/>
        <v>12363.3</v>
      </c>
      <c r="AC1274" s="18">
        <f t="shared" si="1793"/>
        <v>0</v>
      </c>
      <c r="AD1274" s="18">
        <f t="shared" si="1794"/>
        <v>0</v>
      </c>
      <c r="AE1274" s="18"/>
      <c r="AF1274" s="31"/>
      <c r="AG1274" s="22"/>
      <c r="AH1274" s="2"/>
    </row>
    <row r="1275" spans="1:34" ht="63" x14ac:dyDescent="0.25">
      <c r="A1275" s="36" t="s">
        <v>903</v>
      </c>
      <c r="B1275" s="32"/>
      <c r="C1275" s="36"/>
      <c r="D1275" s="36"/>
      <c r="E1275" s="14" t="s">
        <v>905</v>
      </c>
      <c r="F1275" s="18">
        <f t="shared" ref="F1275:K1277" si="1832">F1276</f>
        <v>9666.2000000000007</v>
      </c>
      <c r="G1275" s="18">
        <f t="shared" si="1832"/>
        <v>0</v>
      </c>
      <c r="H1275" s="18">
        <f t="shared" si="1832"/>
        <v>0</v>
      </c>
      <c r="I1275" s="18">
        <f t="shared" si="1832"/>
        <v>0</v>
      </c>
      <c r="J1275" s="18">
        <f t="shared" si="1832"/>
        <v>0</v>
      </c>
      <c r="K1275" s="18">
        <f t="shared" si="1832"/>
        <v>0</v>
      </c>
      <c r="L1275" s="18">
        <f t="shared" si="1805"/>
        <v>9666.2000000000007</v>
      </c>
      <c r="M1275" s="18">
        <f t="shared" si="1806"/>
        <v>0</v>
      </c>
      <c r="N1275" s="18">
        <f t="shared" si="1807"/>
        <v>0</v>
      </c>
      <c r="O1275" s="18">
        <f t="shared" ref="O1275:Q1277" si="1833">O1276</f>
        <v>0</v>
      </c>
      <c r="P1275" s="18">
        <f t="shared" si="1833"/>
        <v>0</v>
      </c>
      <c r="Q1275" s="18">
        <f t="shared" si="1833"/>
        <v>0</v>
      </c>
      <c r="R1275" s="18">
        <f t="shared" si="1816"/>
        <v>9666.2000000000007</v>
      </c>
      <c r="S1275" s="18">
        <f t="shared" si="1817"/>
        <v>0</v>
      </c>
      <c r="T1275" s="18">
        <f t="shared" si="1818"/>
        <v>0</v>
      </c>
      <c r="U1275" s="18">
        <f t="shared" ref="U1275:AE1277" si="1834">U1276</f>
        <v>0</v>
      </c>
      <c r="V1275" s="18">
        <f t="shared" si="1819"/>
        <v>9666.2000000000007</v>
      </c>
      <c r="W1275" s="18">
        <f t="shared" si="1820"/>
        <v>0</v>
      </c>
      <c r="X1275" s="18">
        <f t="shared" si="1821"/>
        <v>0</v>
      </c>
      <c r="Y1275" s="18">
        <f t="shared" si="1834"/>
        <v>0</v>
      </c>
      <c r="Z1275" s="18">
        <f t="shared" si="1834"/>
        <v>0</v>
      </c>
      <c r="AA1275" s="18">
        <f t="shared" si="1834"/>
        <v>0</v>
      </c>
      <c r="AB1275" s="18">
        <f t="shared" si="1792"/>
        <v>9666.2000000000007</v>
      </c>
      <c r="AC1275" s="18">
        <f t="shared" si="1793"/>
        <v>0</v>
      </c>
      <c r="AD1275" s="18">
        <f t="shared" si="1794"/>
        <v>0</v>
      </c>
      <c r="AE1275" s="18">
        <f t="shared" si="1834"/>
        <v>0</v>
      </c>
      <c r="AF1275" s="31"/>
      <c r="AG1275" s="22"/>
      <c r="AH1275" s="2"/>
    </row>
    <row r="1276" spans="1:34" ht="47.25" x14ac:dyDescent="0.25">
      <c r="A1276" s="36" t="s">
        <v>903</v>
      </c>
      <c r="B1276" s="32">
        <v>400</v>
      </c>
      <c r="C1276" s="36"/>
      <c r="D1276" s="36"/>
      <c r="E1276" s="14" t="s">
        <v>580</v>
      </c>
      <c r="F1276" s="18">
        <f t="shared" si="1832"/>
        <v>9666.2000000000007</v>
      </c>
      <c r="G1276" s="18">
        <f t="shared" si="1832"/>
        <v>0</v>
      </c>
      <c r="H1276" s="18">
        <f t="shared" si="1832"/>
        <v>0</v>
      </c>
      <c r="I1276" s="18">
        <f t="shared" si="1832"/>
        <v>0</v>
      </c>
      <c r="J1276" s="18">
        <f t="shared" si="1832"/>
        <v>0</v>
      </c>
      <c r="K1276" s="18">
        <f t="shared" si="1832"/>
        <v>0</v>
      </c>
      <c r="L1276" s="18">
        <f t="shared" si="1805"/>
        <v>9666.2000000000007</v>
      </c>
      <c r="M1276" s="18">
        <f t="shared" si="1806"/>
        <v>0</v>
      </c>
      <c r="N1276" s="18">
        <f t="shared" si="1807"/>
        <v>0</v>
      </c>
      <c r="O1276" s="18">
        <f t="shared" si="1833"/>
        <v>0</v>
      </c>
      <c r="P1276" s="18">
        <f t="shared" si="1833"/>
        <v>0</v>
      </c>
      <c r="Q1276" s="18">
        <f t="shared" si="1833"/>
        <v>0</v>
      </c>
      <c r="R1276" s="18">
        <f t="shared" si="1816"/>
        <v>9666.2000000000007</v>
      </c>
      <c r="S1276" s="18">
        <f t="shared" si="1817"/>
        <v>0</v>
      </c>
      <c r="T1276" s="18">
        <f t="shared" si="1818"/>
        <v>0</v>
      </c>
      <c r="U1276" s="18">
        <f t="shared" si="1834"/>
        <v>0</v>
      </c>
      <c r="V1276" s="18">
        <f t="shared" si="1819"/>
        <v>9666.2000000000007</v>
      </c>
      <c r="W1276" s="18">
        <f t="shared" si="1820"/>
        <v>0</v>
      </c>
      <c r="X1276" s="18">
        <f t="shared" si="1821"/>
        <v>0</v>
      </c>
      <c r="Y1276" s="18">
        <f t="shared" si="1834"/>
        <v>0</v>
      </c>
      <c r="Z1276" s="18">
        <f t="shared" si="1834"/>
        <v>0</v>
      </c>
      <c r="AA1276" s="18">
        <f t="shared" si="1834"/>
        <v>0</v>
      </c>
      <c r="AB1276" s="18">
        <f t="shared" si="1792"/>
        <v>9666.2000000000007</v>
      </c>
      <c r="AC1276" s="18">
        <f t="shared" si="1793"/>
        <v>0</v>
      </c>
      <c r="AD1276" s="18">
        <f t="shared" si="1794"/>
        <v>0</v>
      </c>
      <c r="AE1276" s="18">
        <f t="shared" si="1834"/>
        <v>0</v>
      </c>
      <c r="AF1276" s="31"/>
      <c r="AG1276" s="22"/>
      <c r="AH1276" s="2"/>
    </row>
    <row r="1277" spans="1:34" x14ac:dyDescent="0.25">
      <c r="A1277" s="36" t="s">
        <v>903</v>
      </c>
      <c r="B1277" s="32">
        <v>410</v>
      </c>
      <c r="C1277" s="36"/>
      <c r="D1277" s="36"/>
      <c r="E1277" s="14" t="s">
        <v>593</v>
      </c>
      <c r="F1277" s="18">
        <f t="shared" si="1832"/>
        <v>9666.2000000000007</v>
      </c>
      <c r="G1277" s="18">
        <f t="shared" si="1832"/>
        <v>0</v>
      </c>
      <c r="H1277" s="18">
        <f t="shared" si="1832"/>
        <v>0</v>
      </c>
      <c r="I1277" s="18">
        <f t="shared" si="1832"/>
        <v>0</v>
      </c>
      <c r="J1277" s="18">
        <f t="shared" si="1832"/>
        <v>0</v>
      </c>
      <c r="K1277" s="18">
        <f t="shared" si="1832"/>
        <v>0</v>
      </c>
      <c r="L1277" s="18">
        <f t="shared" si="1805"/>
        <v>9666.2000000000007</v>
      </c>
      <c r="M1277" s="18">
        <f t="shared" si="1806"/>
        <v>0</v>
      </c>
      <c r="N1277" s="18">
        <f t="shared" si="1807"/>
        <v>0</v>
      </c>
      <c r="O1277" s="18">
        <f t="shared" si="1833"/>
        <v>0</v>
      </c>
      <c r="P1277" s="18">
        <f t="shared" si="1833"/>
        <v>0</v>
      </c>
      <c r="Q1277" s="18">
        <f t="shared" si="1833"/>
        <v>0</v>
      </c>
      <c r="R1277" s="18">
        <f t="shared" si="1816"/>
        <v>9666.2000000000007</v>
      </c>
      <c r="S1277" s="18">
        <f t="shared" si="1817"/>
        <v>0</v>
      </c>
      <c r="T1277" s="18">
        <f t="shared" si="1818"/>
        <v>0</v>
      </c>
      <c r="U1277" s="18">
        <f t="shared" si="1834"/>
        <v>0</v>
      </c>
      <c r="V1277" s="18">
        <f t="shared" si="1819"/>
        <v>9666.2000000000007</v>
      </c>
      <c r="W1277" s="18">
        <f t="shared" si="1820"/>
        <v>0</v>
      </c>
      <c r="X1277" s="18">
        <f t="shared" si="1821"/>
        <v>0</v>
      </c>
      <c r="Y1277" s="18">
        <f t="shared" si="1834"/>
        <v>0</v>
      </c>
      <c r="Z1277" s="18">
        <f t="shared" si="1834"/>
        <v>0</v>
      </c>
      <c r="AA1277" s="18">
        <f t="shared" si="1834"/>
        <v>0</v>
      </c>
      <c r="AB1277" s="18">
        <f t="shared" si="1792"/>
        <v>9666.2000000000007</v>
      </c>
      <c r="AC1277" s="18">
        <f t="shared" si="1793"/>
        <v>0</v>
      </c>
      <c r="AD1277" s="18">
        <f t="shared" si="1794"/>
        <v>0</v>
      </c>
      <c r="AE1277" s="18">
        <f t="shared" si="1834"/>
        <v>0</v>
      </c>
      <c r="AF1277" s="31"/>
      <c r="AG1277" s="22"/>
      <c r="AH1277" s="2"/>
    </row>
    <row r="1278" spans="1:34" x14ac:dyDescent="0.25">
      <c r="A1278" s="36" t="s">
        <v>903</v>
      </c>
      <c r="B1278" s="32">
        <v>410</v>
      </c>
      <c r="C1278" s="36" t="s">
        <v>151</v>
      </c>
      <c r="D1278" s="36" t="s">
        <v>30</v>
      </c>
      <c r="E1278" s="14" t="s">
        <v>549</v>
      </c>
      <c r="F1278" s="18">
        <v>9666.2000000000007</v>
      </c>
      <c r="G1278" s="18">
        <v>0</v>
      </c>
      <c r="H1278" s="18">
        <v>0</v>
      </c>
      <c r="I1278" s="18"/>
      <c r="J1278" s="18"/>
      <c r="K1278" s="18"/>
      <c r="L1278" s="18">
        <f t="shared" si="1805"/>
        <v>9666.2000000000007</v>
      </c>
      <c r="M1278" s="18">
        <f t="shared" si="1806"/>
        <v>0</v>
      </c>
      <c r="N1278" s="18">
        <f t="shared" si="1807"/>
        <v>0</v>
      </c>
      <c r="O1278" s="18"/>
      <c r="P1278" s="18"/>
      <c r="Q1278" s="18"/>
      <c r="R1278" s="18">
        <f t="shared" si="1816"/>
        <v>9666.2000000000007</v>
      </c>
      <c r="S1278" s="18">
        <f t="shared" si="1817"/>
        <v>0</v>
      </c>
      <c r="T1278" s="18">
        <f t="shared" si="1818"/>
        <v>0</v>
      </c>
      <c r="U1278" s="18"/>
      <c r="V1278" s="18">
        <f t="shared" si="1819"/>
        <v>9666.2000000000007</v>
      </c>
      <c r="W1278" s="18">
        <f t="shared" si="1820"/>
        <v>0</v>
      </c>
      <c r="X1278" s="18">
        <f t="shared" si="1821"/>
        <v>0</v>
      </c>
      <c r="Y1278" s="18"/>
      <c r="Z1278" s="18"/>
      <c r="AA1278" s="18"/>
      <c r="AB1278" s="18">
        <f t="shared" si="1792"/>
        <v>9666.2000000000007</v>
      </c>
      <c r="AC1278" s="18">
        <f t="shared" si="1793"/>
        <v>0</v>
      </c>
      <c r="AD1278" s="18">
        <f t="shared" si="1794"/>
        <v>0</v>
      </c>
      <c r="AE1278" s="18"/>
      <c r="AF1278" s="31"/>
      <c r="AG1278" s="22"/>
      <c r="AH1278" s="2"/>
    </row>
    <row r="1279" spans="1:34" ht="110.25" hidden="1" x14ac:dyDescent="0.25">
      <c r="A1279" s="36" t="s">
        <v>276</v>
      </c>
      <c r="B1279" s="32"/>
      <c r="C1279" s="36"/>
      <c r="D1279" s="36"/>
      <c r="E1279" s="14" t="s">
        <v>725</v>
      </c>
      <c r="F1279" s="18">
        <f t="shared" ref="F1279:K1281" si="1835">F1280</f>
        <v>35136.400000000001</v>
      </c>
      <c r="G1279" s="18">
        <f t="shared" si="1835"/>
        <v>0</v>
      </c>
      <c r="H1279" s="18">
        <f t="shared" si="1835"/>
        <v>0</v>
      </c>
      <c r="I1279" s="18">
        <f t="shared" si="1835"/>
        <v>0</v>
      </c>
      <c r="J1279" s="18">
        <f t="shared" si="1835"/>
        <v>0</v>
      </c>
      <c r="K1279" s="18">
        <f t="shared" si="1835"/>
        <v>0</v>
      </c>
      <c r="L1279" s="18">
        <f t="shared" si="1805"/>
        <v>35136.400000000001</v>
      </c>
      <c r="M1279" s="18">
        <f t="shared" si="1806"/>
        <v>0</v>
      </c>
      <c r="N1279" s="18">
        <f t="shared" si="1807"/>
        <v>0</v>
      </c>
      <c r="O1279" s="18">
        <f t="shared" ref="O1279:Q1281" si="1836">O1280</f>
        <v>-35136.400000000001</v>
      </c>
      <c r="P1279" s="18">
        <f t="shared" si="1836"/>
        <v>0</v>
      </c>
      <c r="Q1279" s="18">
        <f t="shared" si="1836"/>
        <v>0</v>
      </c>
      <c r="R1279" s="18">
        <f t="shared" si="1816"/>
        <v>0</v>
      </c>
      <c r="S1279" s="18">
        <f t="shared" si="1817"/>
        <v>0</v>
      </c>
      <c r="T1279" s="18">
        <f t="shared" si="1818"/>
        <v>0</v>
      </c>
      <c r="U1279" s="18">
        <f t="shared" ref="U1279:AE1281" si="1837">U1280</f>
        <v>0</v>
      </c>
      <c r="V1279" s="18">
        <f t="shared" si="1819"/>
        <v>0</v>
      </c>
      <c r="W1279" s="18">
        <f t="shared" si="1820"/>
        <v>0</v>
      </c>
      <c r="X1279" s="18">
        <f t="shared" si="1821"/>
        <v>0</v>
      </c>
      <c r="Y1279" s="18">
        <f t="shared" si="1837"/>
        <v>0</v>
      </c>
      <c r="Z1279" s="18">
        <f t="shared" si="1837"/>
        <v>0</v>
      </c>
      <c r="AA1279" s="18">
        <f t="shared" si="1837"/>
        <v>0</v>
      </c>
      <c r="AB1279" s="18">
        <f t="shared" si="1792"/>
        <v>0</v>
      </c>
      <c r="AC1279" s="18">
        <f t="shared" si="1793"/>
        <v>0</v>
      </c>
      <c r="AD1279" s="18">
        <f t="shared" si="1794"/>
        <v>0</v>
      </c>
      <c r="AE1279" s="18">
        <f t="shared" si="1837"/>
        <v>0</v>
      </c>
      <c r="AF1279" s="31">
        <v>0</v>
      </c>
      <c r="AG1279" s="22"/>
      <c r="AH1279" s="2"/>
    </row>
    <row r="1280" spans="1:34" ht="47.25" hidden="1" x14ac:dyDescent="0.25">
      <c r="A1280" s="36" t="s">
        <v>276</v>
      </c>
      <c r="B1280" s="32">
        <v>400</v>
      </c>
      <c r="C1280" s="36"/>
      <c r="D1280" s="36"/>
      <c r="E1280" s="14" t="s">
        <v>580</v>
      </c>
      <c r="F1280" s="18">
        <f t="shared" si="1835"/>
        <v>35136.400000000001</v>
      </c>
      <c r="G1280" s="18">
        <f t="shared" si="1835"/>
        <v>0</v>
      </c>
      <c r="H1280" s="18">
        <f t="shared" si="1835"/>
        <v>0</v>
      </c>
      <c r="I1280" s="18">
        <f t="shared" si="1835"/>
        <v>0</v>
      </c>
      <c r="J1280" s="18">
        <f t="shared" si="1835"/>
        <v>0</v>
      </c>
      <c r="K1280" s="18">
        <f t="shared" si="1835"/>
        <v>0</v>
      </c>
      <c r="L1280" s="18">
        <f t="shared" si="1805"/>
        <v>35136.400000000001</v>
      </c>
      <c r="M1280" s="18">
        <f t="shared" si="1806"/>
        <v>0</v>
      </c>
      <c r="N1280" s="18">
        <f t="shared" si="1807"/>
        <v>0</v>
      </c>
      <c r="O1280" s="18">
        <f t="shared" si="1836"/>
        <v>-35136.400000000001</v>
      </c>
      <c r="P1280" s="18">
        <f t="shared" si="1836"/>
        <v>0</v>
      </c>
      <c r="Q1280" s="18">
        <f t="shared" si="1836"/>
        <v>0</v>
      </c>
      <c r="R1280" s="18">
        <f t="shared" si="1816"/>
        <v>0</v>
      </c>
      <c r="S1280" s="18">
        <f t="shared" si="1817"/>
        <v>0</v>
      </c>
      <c r="T1280" s="18">
        <f t="shared" si="1818"/>
        <v>0</v>
      </c>
      <c r="U1280" s="18">
        <f t="shared" si="1837"/>
        <v>0</v>
      </c>
      <c r="V1280" s="18">
        <f t="shared" si="1819"/>
        <v>0</v>
      </c>
      <c r="W1280" s="18">
        <f t="shared" si="1820"/>
        <v>0</v>
      </c>
      <c r="X1280" s="18">
        <f t="shared" si="1821"/>
        <v>0</v>
      </c>
      <c r="Y1280" s="18">
        <f t="shared" si="1837"/>
        <v>0</v>
      </c>
      <c r="Z1280" s="18">
        <f t="shared" si="1837"/>
        <v>0</v>
      </c>
      <c r="AA1280" s="18">
        <f t="shared" si="1837"/>
        <v>0</v>
      </c>
      <c r="AB1280" s="18">
        <f t="shared" si="1792"/>
        <v>0</v>
      </c>
      <c r="AC1280" s="18">
        <f t="shared" si="1793"/>
        <v>0</v>
      </c>
      <c r="AD1280" s="18">
        <f t="shared" si="1794"/>
        <v>0</v>
      </c>
      <c r="AE1280" s="18">
        <f t="shared" si="1837"/>
        <v>0</v>
      </c>
      <c r="AF1280" s="31">
        <v>0</v>
      </c>
      <c r="AG1280" s="22"/>
      <c r="AH1280" s="2"/>
    </row>
    <row r="1281" spans="1:34" hidden="1" x14ac:dyDescent="0.25">
      <c r="A1281" s="36" t="s">
        <v>276</v>
      </c>
      <c r="B1281" s="32">
        <v>410</v>
      </c>
      <c r="C1281" s="36"/>
      <c r="D1281" s="36"/>
      <c r="E1281" s="14" t="s">
        <v>593</v>
      </c>
      <c r="F1281" s="18">
        <f t="shared" si="1835"/>
        <v>35136.400000000001</v>
      </c>
      <c r="G1281" s="18">
        <f t="shared" si="1835"/>
        <v>0</v>
      </c>
      <c r="H1281" s="18">
        <f t="shared" si="1835"/>
        <v>0</v>
      </c>
      <c r="I1281" s="18">
        <f t="shared" si="1835"/>
        <v>0</v>
      </c>
      <c r="J1281" s="18">
        <f t="shared" si="1835"/>
        <v>0</v>
      </c>
      <c r="K1281" s="18">
        <f t="shared" si="1835"/>
        <v>0</v>
      </c>
      <c r="L1281" s="18">
        <f t="shared" si="1805"/>
        <v>35136.400000000001</v>
      </c>
      <c r="M1281" s="18">
        <f t="shared" si="1806"/>
        <v>0</v>
      </c>
      <c r="N1281" s="18">
        <f t="shared" si="1807"/>
        <v>0</v>
      </c>
      <c r="O1281" s="18">
        <f t="shared" si="1836"/>
        <v>-35136.400000000001</v>
      </c>
      <c r="P1281" s="18">
        <f t="shared" si="1836"/>
        <v>0</v>
      </c>
      <c r="Q1281" s="18">
        <f t="shared" si="1836"/>
        <v>0</v>
      </c>
      <c r="R1281" s="18">
        <f t="shared" si="1816"/>
        <v>0</v>
      </c>
      <c r="S1281" s="18">
        <f t="shared" si="1817"/>
        <v>0</v>
      </c>
      <c r="T1281" s="18">
        <f t="shared" si="1818"/>
        <v>0</v>
      </c>
      <c r="U1281" s="18">
        <f t="shared" si="1837"/>
        <v>0</v>
      </c>
      <c r="V1281" s="18">
        <f t="shared" si="1819"/>
        <v>0</v>
      </c>
      <c r="W1281" s="18">
        <f t="shared" si="1820"/>
        <v>0</v>
      </c>
      <c r="X1281" s="18">
        <f t="shared" si="1821"/>
        <v>0</v>
      </c>
      <c r="Y1281" s="18">
        <f t="shared" si="1837"/>
        <v>0</v>
      </c>
      <c r="Z1281" s="18">
        <f t="shared" si="1837"/>
        <v>0</v>
      </c>
      <c r="AA1281" s="18">
        <f t="shared" si="1837"/>
        <v>0</v>
      </c>
      <c r="AB1281" s="18">
        <f t="shared" si="1792"/>
        <v>0</v>
      </c>
      <c r="AC1281" s="18">
        <f t="shared" si="1793"/>
        <v>0</v>
      </c>
      <c r="AD1281" s="18">
        <f t="shared" si="1794"/>
        <v>0</v>
      </c>
      <c r="AE1281" s="18">
        <f t="shared" si="1837"/>
        <v>0</v>
      </c>
      <c r="AF1281" s="31">
        <v>0</v>
      </c>
      <c r="AG1281" s="22"/>
      <c r="AH1281" s="2"/>
    </row>
    <row r="1282" spans="1:34" hidden="1" x14ac:dyDescent="0.25">
      <c r="A1282" s="36" t="s">
        <v>276</v>
      </c>
      <c r="B1282" s="32">
        <v>410</v>
      </c>
      <c r="C1282" s="36" t="s">
        <v>151</v>
      </c>
      <c r="D1282" s="36" t="s">
        <v>30</v>
      </c>
      <c r="E1282" s="14" t="s">
        <v>549</v>
      </c>
      <c r="F1282" s="18">
        <v>35136.400000000001</v>
      </c>
      <c r="G1282" s="18">
        <v>0</v>
      </c>
      <c r="H1282" s="18">
        <v>0</v>
      </c>
      <c r="I1282" s="18"/>
      <c r="J1282" s="18"/>
      <c r="K1282" s="18"/>
      <c r="L1282" s="18">
        <f t="shared" si="1805"/>
        <v>35136.400000000001</v>
      </c>
      <c r="M1282" s="18">
        <f t="shared" si="1806"/>
        <v>0</v>
      </c>
      <c r="N1282" s="18">
        <f t="shared" si="1807"/>
        <v>0</v>
      </c>
      <c r="O1282" s="18">
        <v>-35136.400000000001</v>
      </c>
      <c r="P1282" s="18"/>
      <c r="Q1282" s="18"/>
      <c r="R1282" s="18">
        <f t="shared" si="1816"/>
        <v>0</v>
      </c>
      <c r="S1282" s="18">
        <f t="shared" si="1817"/>
        <v>0</v>
      </c>
      <c r="T1282" s="18">
        <f t="shared" si="1818"/>
        <v>0</v>
      </c>
      <c r="U1282" s="18"/>
      <c r="V1282" s="18">
        <f t="shared" si="1819"/>
        <v>0</v>
      </c>
      <c r="W1282" s="18">
        <f t="shared" si="1820"/>
        <v>0</v>
      </c>
      <c r="X1282" s="18">
        <f t="shared" si="1821"/>
        <v>0</v>
      </c>
      <c r="Y1282" s="18"/>
      <c r="Z1282" s="18"/>
      <c r="AA1282" s="18"/>
      <c r="AB1282" s="18">
        <f t="shared" si="1792"/>
        <v>0</v>
      </c>
      <c r="AC1282" s="18">
        <f t="shared" si="1793"/>
        <v>0</v>
      </c>
      <c r="AD1282" s="18">
        <f t="shared" si="1794"/>
        <v>0</v>
      </c>
      <c r="AE1282" s="18"/>
      <c r="AF1282" s="31">
        <v>0</v>
      </c>
      <c r="AG1282" s="22"/>
      <c r="AH1282" s="2"/>
    </row>
    <row r="1283" spans="1:34" ht="94.5" x14ac:dyDescent="0.25">
      <c r="A1283" s="19" t="s">
        <v>926</v>
      </c>
      <c r="B1283" s="32"/>
      <c r="C1283" s="36"/>
      <c r="D1283" s="36"/>
      <c r="E1283" s="14" t="s">
        <v>929</v>
      </c>
      <c r="F1283" s="18">
        <f t="shared" ref="F1283:K1285" si="1838">F1284</f>
        <v>0</v>
      </c>
      <c r="G1283" s="18">
        <f t="shared" si="1838"/>
        <v>8257.9</v>
      </c>
      <c r="H1283" s="18">
        <f t="shared" si="1838"/>
        <v>0</v>
      </c>
      <c r="I1283" s="18">
        <f t="shared" si="1838"/>
        <v>0</v>
      </c>
      <c r="J1283" s="18">
        <f t="shared" si="1838"/>
        <v>0</v>
      </c>
      <c r="K1283" s="18">
        <f t="shared" si="1838"/>
        <v>0</v>
      </c>
      <c r="L1283" s="18">
        <f t="shared" si="1805"/>
        <v>0</v>
      </c>
      <c r="M1283" s="18">
        <f t="shared" si="1806"/>
        <v>8257.9</v>
      </c>
      <c r="N1283" s="18">
        <f t="shared" si="1807"/>
        <v>0</v>
      </c>
      <c r="O1283" s="18">
        <f t="shared" ref="O1283:Q1285" si="1839">O1284</f>
        <v>0</v>
      </c>
      <c r="P1283" s="18">
        <f t="shared" si="1839"/>
        <v>0</v>
      </c>
      <c r="Q1283" s="18">
        <f t="shared" si="1839"/>
        <v>0</v>
      </c>
      <c r="R1283" s="18">
        <f t="shared" si="1816"/>
        <v>0</v>
      </c>
      <c r="S1283" s="18">
        <f t="shared" si="1817"/>
        <v>8257.9</v>
      </c>
      <c r="T1283" s="18">
        <f t="shared" si="1818"/>
        <v>0</v>
      </c>
      <c r="U1283" s="18">
        <f t="shared" ref="U1283:AE1285" si="1840">U1284</f>
        <v>0</v>
      </c>
      <c r="V1283" s="18">
        <f t="shared" si="1819"/>
        <v>0</v>
      </c>
      <c r="W1283" s="18">
        <f t="shared" si="1820"/>
        <v>8257.9</v>
      </c>
      <c r="X1283" s="18">
        <f t="shared" si="1821"/>
        <v>0</v>
      </c>
      <c r="Y1283" s="18">
        <f t="shared" si="1840"/>
        <v>0</v>
      </c>
      <c r="Z1283" s="18">
        <f t="shared" si="1840"/>
        <v>0</v>
      </c>
      <c r="AA1283" s="18">
        <f t="shared" si="1840"/>
        <v>0</v>
      </c>
      <c r="AB1283" s="18">
        <f t="shared" si="1792"/>
        <v>0</v>
      </c>
      <c r="AC1283" s="18">
        <f t="shared" si="1793"/>
        <v>8257.9</v>
      </c>
      <c r="AD1283" s="18">
        <f t="shared" si="1794"/>
        <v>0</v>
      </c>
      <c r="AE1283" s="18">
        <f t="shared" si="1840"/>
        <v>0</v>
      </c>
      <c r="AF1283" s="31"/>
      <c r="AG1283" s="22"/>
      <c r="AH1283" s="2"/>
    </row>
    <row r="1284" spans="1:34" ht="47.25" x14ac:dyDescent="0.25">
      <c r="A1284" s="19" t="s">
        <v>926</v>
      </c>
      <c r="B1284" s="32">
        <v>400</v>
      </c>
      <c r="C1284" s="36"/>
      <c r="D1284" s="36"/>
      <c r="E1284" s="14" t="s">
        <v>580</v>
      </c>
      <c r="F1284" s="18">
        <f t="shared" si="1838"/>
        <v>0</v>
      </c>
      <c r="G1284" s="18">
        <f t="shared" si="1838"/>
        <v>8257.9</v>
      </c>
      <c r="H1284" s="18">
        <f t="shared" si="1838"/>
        <v>0</v>
      </c>
      <c r="I1284" s="18">
        <f t="shared" si="1838"/>
        <v>0</v>
      </c>
      <c r="J1284" s="18">
        <f t="shared" si="1838"/>
        <v>0</v>
      </c>
      <c r="K1284" s="18">
        <f t="shared" si="1838"/>
        <v>0</v>
      </c>
      <c r="L1284" s="18">
        <f t="shared" si="1805"/>
        <v>0</v>
      </c>
      <c r="M1284" s="18">
        <f t="shared" si="1806"/>
        <v>8257.9</v>
      </c>
      <c r="N1284" s="18">
        <f t="shared" si="1807"/>
        <v>0</v>
      </c>
      <c r="O1284" s="18">
        <f t="shared" si="1839"/>
        <v>0</v>
      </c>
      <c r="P1284" s="18">
        <f t="shared" si="1839"/>
        <v>0</v>
      </c>
      <c r="Q1284" s="18">
        <f t="shared" si="1839"/>
        <v>0</v>
      </c>
      <c r="R1284" s="18">
        <f t="shared" si="1816"/>
        <v>0</v>
      </c>
      <c r="S1284" s="18">
        <f t="shared" si="1817"/>
        <v>8257.9</v>
      </c>
      <c r="T1284" s="18">
        <f t="shared" si="1818"/>
        <v>0</v>
      </c>
      <c r="U1284" s="18">
        <f t="shared" si="1840"/>
        <v>0</v>
      </c>
      <c r="V1284" s="18">
        <f t="shared" si="1819"/>
        <v>0</v>
      </c>
      <c r="W1284" s="18">
        <f t="shared" si="1820"/>
        <v>8257.9</v>
      </c>
      <c r="X1284" s="18">
        <f t="shared" si="1821"/>
        <v>0</v>
      </c>
      <c r="Y1284" s="18">
        <f t="shared" si="1840"/>
        <v>0</v>
      </c>
      <c r="Z1284" s="18">
        <f t="shared" si="1840"/>
        <v>0</v>
      </c>
      <c r="AA1284" s="18">
        <f t="shared" si="1840"/>
        <v>0</v>
      </c>
      <c r="AB1284" s="18">
        <f t="shared" si="1792"/>
        <v>0</v>
      </c>
      <c r="AC1284" s="18">
        <f t="shared" si="1793"/>
        <v>8257.9</v>
      </c>
      <c r="AD1284" s="18">
        <f t="shared" si="1794"/>
        <v>0</v>
      </c>
      <c r="AE1284" s="18">
        <f t="shared" si="1840"/>
        <v>0</v>
      </c>
      <c r="AF1284" s="31"/>
      <c r="AG1284" s="22"/>
      <c r="AH1284" s="2"/>
    </row>
    <row r="1285" spans="1:34" x14ac:dyDescent="0.25">
      <c r="A1285" s="19" t="s">
        <v>926</v>
      </c>
      <c r="B1285" s="32">
        <v>410</v>
      </c>
      <c r="C1285" s="36"/>
      <c r="D1285" s="36"/>
      <c r="E1285" s="14" t="s">
        <v>593</v>
      </c>
      <c r="F1285" s="18">
        <f t="shared" si="1838"/>
        <v>0</v>
      </c>
      <c r="G1285" s="18">
        <f t="shared" si="1838"/>
        <v>8257.9</v>
      </c>
      <c r="H1285" s="18">
        <f t="shared" si="1838"/>
        <v>0</v>
      </c>
      <c r="I1285" s="18">
        <f t="shared" si="1838"/>
        <v>0</v>
      </c>
      <c r="J1285" s="18">
        <f t="shared" si="1838"/>
        <v>0</v>
      </c>
      <c r="K1285" s="18">
        <f t="shared" si="1838"/>
        <v>0</v>
      </c>
      <c r="L1285" s="18">
        <f t="shared" si="1805"/>
        <v>0</v>
      </c>
      <c r="M1285" s="18">
        <f t="shared" si="1806"/>
        <v>8257.9</v>
      </c>
      <c r="N1285" s="18">
        <f t="shared" si="1807"/>
        <v>0</v>
      </c>
      <c r="O1285" s="18">
        <f t="shared" si="1839"/>
        <v>0</v>
      </c>
      <c r="P1285" s="18">
        <f t="shared" si="1839"/>
        <v>0</v>
      </c>
      <c r="Q1285" s="18">
        <f t="shared" si="1839"/>
        <v>0</v>
      </c>
      <c r="R1285" s="18">
        <f t="shared" si="1816"/>
        <v>0</v>
      </c>
      <c r="S1285" s="18">
        <f t="shared" si="1817"/>
        <v>8257.9</v>
      </c>
      <c r="T1285" s="18">
        <f t="shared" si="1818"/>
        <v>0</v>
      </c>
      <c r="U1285" s="18">
        <f t="shared" si="1840"/>
        <v>0</v>
      </c>
      <c r="V1285" s="18">
        <f t="shared" si="1819"/>
        <v>0</v>
      </c>
      <c r="W1285" s="18">
        <f t="shared" si="1820"/>
        <v>8257.9</v>
      </c>
      <c r="X1285" s="18">
        <f t="shared" si="1821"/>
        <v>0</v>
      </c>
      <c r="Y1285" s="18">
        <f t="shared" si="1840"/>
        <v>0</v>
      </c>
      <c r="Z1285" s="18">
        <f t="shared" si="1840"/>
        <v>0</v>
      </c>
      <c r="AA1285" s="18">
        <f t="shared" si="1840"/>
        <v>0</v>
      </c>
      <c r="AB1285" s="18">
        <f t="shared" si="1792"/>
        <v>0</v>
      </c>
      <c r="AC1285" s="18">
        <f t="shared" si="1793"/>
        <v>8257.9</v>
      </c>
      <c r="AD1285" s="18">
        <f t="shared" si="1794"/>
        <v>0</v>
      </c>
      <c r="AE1285" s="18">
        <f t="shared" si="1840"/>
        <v>0</v>
      </c>
      <c r="AF1285" s="31"/>
      <c r="AG1285" s="22"/>
      <c r="AH1285" s="2"/>
    </row>
    <row r="1286" spans="1:34" x14ac:dyDescent="0.25">
      <c r="A1286" s="19" t="s">
        <v>926</v>
      </c>
      <c r="B1286" s="32">
        <v>410</v>
      </c>
      <c r="C1286" s="36" t="s">
        <v>151</v>
      </c>
      <c r="D1286" s="36" t="s">
        <v>30</v>
      </c>
      <c r="E1286" s="14" t="s">
        <v>549</v>
      </c>
      <c r="F1286" s="18">
        <v>0</v>
      </c>
      <c r="G1286" s="18">
        <v>8257.9</v>
      </c>
      <c r="H1286" s="18">
        <v>0</v>
      </c>
      <c r="I1286" s="18"/>
      <c r="J1286" s="18"/>
      <c r="K1286" s="18"/>
      <c r="L1286" s="18">
        <f t="shared" si="1805"/>
        <v>0</v>
      </c>
      <c r="M1286" s="18">
        <f t="shared" si="1806"/>
        <v>8257.9</v>
      </c>
      <c r="N1286" s="18">
        <f t="shared" si="1807"/>
        <v>0</v>
      </c>
      <c r="O1286" s="18"/>
      <c r="P1286" s="18"/>
      <c r="Q1286" s="18"/>
      <c r="R1286" s="18">
        <f t="shared" si="1816"/>
        <v>0</v>
      </c>
      <c r="S1286" s="18">
        <f t="shared" si="1817"/>
        <v>8257.9</v>
      </c>
      <c r="T1286" s="18">
        <f t="shared" si="1818"/>
        <v>0</v>
      </c>
      <c r="U1286" s="18"/>
      <c r="V1286" s="18">
        <f t="shared" si="1819"/>
        <v>0</v>
      </c>
      <c r="W1286" s="18">
        <f t="shared" si="1820"/>
        <v>8257.9</v>
      </c>
      <c r="X1286" s="18">
        <f t="shared" si="1821"/>
        <v>0</v>
      </c>
      <c r="Y1286" s="18"/>
      <c r="Z1286" s="18"/>
      <c r="AA1286" s="18"/>
      <c r="AB1286" s="18">
        <f t="shared" si="1792"/>
        <v>0</v>
      </c>
      <c r="AC1286" s="18">
        <f t="shared" si="1793"/>
        <v>8257.9</v>
      </c>
      <c r="AD1286" s="18">
        <f t="shared" si="1794"/>
        <v>0</v>
      </c>
      <c r="AE1286" s="18"/>
      <c r="AF1286" s="31"/>
      <c r="AG1286" s="22"/>
      <c r="AH1286" s="2"/>
    </row>
    <row r="1287" spans="1:34" ht="110.25" x14ac:dyDescent="0.25">
      <c r="A1287" s="19" t="s">
        <v>994</v>
      </c>
      <c r="B1287" s="32"/>
      <c r="C1287" s="36"/>
      <c r="D1287" s="36"/>
      <c r="E1287" s="14" t="s">
        <v>995</v>
      </c>
      <c r="F1287" s="18">
        <f>F1288</f>
        <v>13812.6</v>
      </c>
      <c r="G1287" s="18">
        <f t="shared" ref="G1287:AE1289" si="1841">G1288</f>
        <v>98527.1</v>
      </c>
      <c r="H1287" s="18">
        <f t="shared" si="1841"/>
        <v>0</v>
      </c>
      <c r="I1287" s="18">
        <f t="shared" si="1841"/>
        <v>0</v>
      </c>
      <c r="J1287" s="18">
        <f t="shared" si="1841"/>
        <v>0</v>
      </c>
      <c r="K1287" s="18">
        <f t="shared" si="1841"/>
        <v>0</v>
      </c>
      <c r="L1287" s="18">
        <f t="shared" si="1805"/>
        <v>13812.6</v>
      </c>
      <c r="M1287" s="18">
        <f t="shared" si="1806"/>
        <v>98527.1</v>
      </c>
      <c r="N1287" s="18">
        <f t="shared" si="1807"/>
        <v>0</v>
      </c>
      <c r="O1287" s="18">
        <f t="shared" si="1841"/>
        <v>0</v>
      </c>
      <c r="P1287" s="18">
        <f t="shared" si="1841"/>
        <v>0</v>
      </c>
      <c r="Q1287" s="18">
        <f t="shared" si="1841"/>
        <v>0</v>
      </c>
      <c r="R1287" s="18">
        <f t="shared" si="1816"/>
        <v>13812.6</v>
      </c>
      <c r="S1287" s="18">
        <f t="shared" si="1817"/>
        <v>98527.1</v>
      </c>
      <c r="T1287" s="18">
        <f t="shared" si="1818"/>
        <v>0</v>
      </c>
      <c r="U1287" s="18">
        <f t="shared" si="1841"/>
        <v>0</v>
      </c>
      <c r="V1287" s="18">
        <f t="shared" si="1819"/>
        <v>13812.6</v>
      </c>
      <c r="W1287" s="18">
        <f t="shared" si="1820"/>
        <v>98527.1</v>
      </c>
      <c r="X1287" s="18">
        <f t="shared" si="1821"/>
        <v>0</v>
      </c>
      <c r="Y1287" s="18">
        <f t="shared" si="1841"/>
        <v>0</v>
      </c>
      <c r="Z1287" s="18">
        <f t="shared" si="1841"/>
        <v>0</v>
      </c>
      <c r="AA1287" s="18">
        <f t="shared" si="1841"/>
        <v>0</v>
      </c>
      <c r="AB1287" s="18">
        <f t="shared" si="1792"/>
        <v>13812.6</v>
      </c>
      <c r="AC1287" s="18">
        <f t="shared" si="1793"/>
        <v>98527.1</v>
      </c>
      <c r="AD1287" s="18">
        <f t="shared" si="1794"/>
        <v>0</v>
      </c>
      <c r="AE1287" s="18">
        <f t="shared" si="1841"/>
        <v>0</v>
      </c>
      <c r="AF1287" s="31"/>
      <c r="AG1287" s="22"/>
      <c r="AH1287" s="2"/>
    </row>
    <row r="1288" spans="1:34" ht="47.25" x14ac:dyDescent="0.25">
      <c r="A1288" s="19" t="s">
        <v>994</v>
      </c>
      <c r="B1288" s="32">
        <v>400</v>
      </c>
      <c r="C1288" s="36"/>
      <c r="D1288" s="36"/>
      <c r="E1288" s="14" t="s">
        <v>580</v>
      </c>
      <c r="F1288" s="18">
        <f>F1289</f>
        <v>13812.6</v>
      </c>
      <c r="G1288" s="18">
        <f t="shared" si="1841"/>
        <v>98527.1</v>
      </c>
      <c r="H1288" s="18">
        <f t="shared" si="1841"/>
        <v>0</v>
      </c>
      <c r="I1288" s="18">
        <f t="shared" si="1841"/>
        <v>0</v>
      </c>
      <c r="J1288" s="18">
        <f t="shared" si="1841"/>
        <v>0</v>
      </c>
      <c r="K1288" s="18">
        <f t="shared" si="1841"/>
        <v>0</v>
      </c>
      <c r="L1288" s="18">
        <f t="shared" si="1805"/>
        <v>13812.6</v>
      </c>
      <c r="M1288" s="18">
        <f t="shared" si="1806"/>
        <v>98527.1</v>
      </c>
      <c r="N1288" s="18">
        <f t="shared" si="1807"/>
        <v>0</v>
      </c>
      <c r="O1288" s="18">
        <f t="shared" si="1841"/>
        <v>0</v>
      </c>
      <c r="P1288" s="18">
        <f t="shared" si="1841"/>
        <v>0</v>
      </c>
      <c r="Q1288" s="18">
        <f t="shared" si="1841"/>
        <v>0</v>
      </c>
      <c r="R1288" s="18">
        <f t="shared" si="1816"/>
        <v>13812.6</v>
      </c>
      <c r="S1288" s="18">
        <f t="shared" si="1817"/>
        <v>98527.1</v>
      </c>
      <c r="T1288" s="18">
        <f t="shared" si="1818"/>
        <v>0</v>
      </c>
      <c r="U1288" s="18">
        <f t="shared" si="1841"/>
        <v>0</v>
      </c>
      <c r="V1288" s="18">
        <f t="shared" si="1819"/>
        <v>13812.6</v>
      </c>
      <c r="W1288" s="18">
        <f t="shared" si="1820"/>
        <v>98527.1</v>
      </c>
      <c r="X1288" s="18">
        <f t="shared" si="1821"/>
        <v>0</v>
      </c>
      <c r="Y1288" s="18">
        <f t="shared" si="1841"/>
        <v>0</v>
      </c>
      <c r="Z1288" s="18">
        <f t="shared" si="1841"/>
        <v>0</v>
      </c>
      <c r="AA1288" s="18">
        <f t="shared" si="1841"/>
        <v>0</v>
      </c>
      <c r="AB1288" s="18">
        <f t="shared" si="1792"/>
        <v>13812.6</v>
      </c>
      <c r="AC1288" s="18">
        <f t="shared" si="1793"/>
        <v>98527.1</v>
      </c>
      <c r="AD1288" s="18">
        <f t="shared" si="1794"/>
        <v>0</v>
      </c>
      <c r="AE1288" s="18">
        <f t="shared" si="1841"/>
        <v>0</v>
      </c>
      <c r="AF1288" s="31"/>
      <c r="AG1288" s="22"/>
      <c r="AH1288" s="2"/>
    </row>
    <row r="1289" spans="1:34" x14ac:dyDescent="0.25">
      <c r="A1289" s="19" t="s">
        <v>994</v>
      </c>
      <c r="B1289" s="32">
        <v>410</v>
      </c>
      <c r="C1289" s="36"/>
      <c r="D1289" s="36"/>
      <c r="E1289" s="14" t="s">
        <v>593</v>
      </c>
      <c r="F1289" s="18">
        <f>F1290</f>
        <v>13812.6</v>
      </c>
      <c r="G1289" s="18">
        <f t="shared" si="1841"/>
        <v>98527.1</v>
      </c>
      <c r="H1289" s="18">
        <f t="shared" si="1841"/>
        <v>0</v>
      </c>
      <c r="I1289" s="18">
        <f t="shared" si="1841"/>
        <v>0</v>
      </c>
      <c r="J1289" s="18">
        <f t="shared" si="1841"/>
        <v>0</v>
      </c>
      <c r="K1289" s="18">
        <f t="shared" si="1841"/>
        <v>0</v>
      </c>
      <c r="L1289" s="18">
        <f t="shared" si="1805"/>
        <v>13812.6</v>
      </c>
      <c r="M1289" s="18">
        <f t="shared" si="1806"/>
        <v>98527.1</v>
      </c>
      <c r="N1289" s="18">
        <f t="shared" si="1807"/>
        <v>0</v>
      </c>
      <c r="O1289" s="18">
        <f t="shared" si="1841"/>
        <v>0</v>
      </c>
      <c r="P1289" s="18">
        <f t="shared" si="1841"/>
        <v>0</v>
      </c>
      <c r="Q1289" s="18">
        <f t="shared" si="1841"/>
        <v>0</v>
      </c>
      <c r="R1289" s="18">
        <f t="shared" si="1816"/>
        <v>13812.6</v>
      </c>
      <c r="S1289" s="18">
        <f t="shared" si="1817"/>
        <v>98527.1</v>
      </c>
      <c r="T1289" s="18">
        <f t="shared" si="1818"/>
        <v>0</v>
      </c>
      <c r="U1289" s="18">
        <f t="shared" si="1841"/>
        <v>0</v>
      </c>
      <c r="V1289" s="18">
        <f t="shared" si="1819"/>
        <v>13812.6</v>
      </c>
      <c r="W1289" s="18">
        <f t="shared" si="1820"/>
        <v>98527.1</v>
      </c>
      <c r="X1289" s="18">
        <f t="shared" si="1821"/>
        <v>0</v>
      </c>
      <c r="Y1289" s="18">
        <f t="shared" si="1841"/>
        <v>0</v>
      </c>
      <c r="Z1289" s="18">
        <f t="shared" si="1841"/>
        <v>0</v>
      </c>
      <c r="AA1289" s="18">
        <f t="shared" si="1841"/>
        <v>0</v>
      </c>
      <c r="AB1289" s="18">
        <f t="shared" si="1792"/>
        <v>13812.6</v>
      </c>
      <c r="AC1289" s="18">
        <f t="shared" si="1793"/>
        <v>98527.1</v>
      </c>
      <c r="AD1289" s="18">
        <f t="shared" si="1794"/>
        <v>0</v>
      </c>
      <c r="AE1289" s="18">
        <f t="shared" si="1841"/>
        <v>0</v>
      </c>
      <c r="AF1289" s="31"/>
      <c r="AG1289" s="22"/>
      <c r="AH1289" s="2"/>
    </row>
    <row r="1290" spans="1:34" x14ac:dyDescent="0.25">
      <c r="A1290" s="19" t="s">
        <v>994</v>
      </c>
      <c r="B1290" s="32">
        <v>410</v>
      </c>
      <c r="C1290" s="36" t="s">
        <v>151</v>
      </c>
      <c r="D1290" s="36" t="s">
        <v>30</v>
      </c>
      <c r="E1290" s="14" t="s">
        <v>549</v>
      </c>
      <c r="F1290" s="18">
        <v>13812.6</v>
      </c>
      <c r="G1290" s="18">
        <v>98527.1</v>
      </c>
      <c r="H1290" s="18">
        <v>0</v>
      </c>
      <c r="I1290" s="18"/>
      <c r="J1290" s="18"/>
      <c r="K1290" s="18"/>
      <c r="L1290" s="18">
        <f t="shared" si="1805"/>
        <v>13812.6</v>
      </c>
      <c r="M1290" s="18">
        <f t="shared" si="1806"/>
        <v>98527.1</v>
      </c>
      <c r="N1290" s="18">
        <f t="shared" si="1807"/>
        <v>0</v>
      </c>
      <c r="O1290" s="18"/>
      <c r="P1290" s="18"/>
      <c r="Q1290" s="18"/>
      <c r="R1290" s="18">
        <f t="shared" si="1816"/>
        <v>13812.6</v>
      </c>
      <c r="S1290" s="18">
        <f t="shared" si="1817"/>
        <v>98527.1</v>
      </c>
      <c r="T1290" s="18">
        <f t="shared" si="1818"/>
        <v>0</v>
      </c>
      <c r="U1290" s="18"/>
      <c r="V1290" s="18">
        <f t="shared" si="1819"/>
        <v>13812.6</v>
      </c>
      <c r="W1290" s="18">
        <f t="shared" si="1820"/>
        <v>98527.1</v>
      </c>
      <c r="X1290" s="18">
        <f t="shared" si="1821"/>
        <v>0</v>
      </c>
      <c r="Y1290" s="18"/>
      <c r="Z1290" s="18"/>
      <c r="AA1290" s="18"/>
      <c r="AB1290" s="18">
        <f t="shared" si="1792"/>
        <v>13812.6</v>
      </c>
      <c r="AC1290" s="18">
        <f t="shared" si="1793"/>
        <v>98527.1</v>
      </c>
      <c r="AD1290" s="18">
        <f t="shared" si="1794"/>
        <v>0</v>
      </c>
      <c r="AE1290" s="18"/>
      <c r="AF1290" s="31"/>
      <c r="AG1290" s="22"/>
      <c r="AH1290" s="2"/>
    </row>
    <row r="1291" spans="1:34" ht="110.25" x14ac:dyDescent="0.25">
      <c r="A1291" s="36" t="s">
        <v>277</v>
      </c>
      <c r="B1291" s="32"/>
      <c r="C1291" s="36"/>
      <c r="D1291" s="36"/>
      <c r="E1291" s="14" t="s">
        <v>726</v>
      </c>
      <c r="F1291" s="18">
        <f t="shared" ref="F1291:K1293" si="1842">F1292</f>
        <v>55813.9</v>
      </c>
      <c r="G1291" s="18">
        <f t="shared" si="1842"/>
        <v>63750</v>
      </c>
      <c r="H1291" s="18">
        <f t="shared" si="1842"/>
        <v>0</v>
      </c>
      <c r="I1291" s="18">
        <f t="shared" si="1842"/>
        <v>0</v>
      </c>
      <c r="J1291" s="18">
        <f t="shared" si="1842"/>
        <v>0</v>
      </c>
      <c r="K1291" s="18">
        <f t="shared" si="1842"/>
        <v>0</v>
      </c>
      <c r="L1291" s="18">
        <f t="shared" si="1805"/>
        <v>55813.9</v>
      </c>
      <c r="M1291" s="18">
        <f t="shared" si="1806"/>
        <v>63750</v>
      </c>
      <c r="N1291" s="18">
        <f t="shared" si="1807"/>
        <v>0</v>
      </c>
      <c r="O1291" s="18">
        <f t="shared" ref="O1291:Q1293" si="1843">O1292</f>
        <v>0</v>
      </c>
      <c r="P1291" s="18">
        <f t="shared" si="1843"/>
        <v>0</v>
      </c>
      <c r="Q1291" s="18">
        <f t="shared" si="1843"/>
        <v>0</v>
      </c>
      <c r="R1291" s="18">
        <f t="shared" si="1816"/>
        <v>55813.9</v>
      </c>
      <c r="S1291" s="18">
        <f t="shared" si="1817"/>
        <v>63750</v>
      </c>
      <c r="T1291" s="18">
        <f t="shared" si="1818"/>
        <v>0</v>
      </c>
      <c r="U1291" s="18">
        <f t="shared" ref="U1291:AE1293" si="1844">U1292</f>
        <v>0</v>
      </c>
      <c r="V1291" s="18">
        <f t="shared" si="1819"/>
        <v>55813.9</v>
      </c>
      <c r="W1291" s="18">
        <f t="shared" si="1820"/>
        <v>63750</v>
      </c>
      <c r="X1291" s="18">
        <f t="shared" si="1821"/>
        <v>0</v>
      </c>
      <c r="Y1291" s="18">
        <f t="shared" si="1844"/>
        <v>12500</v>
      </c>
      <c r="Z1291" s="18">
        <f t="shared" si="1844"/>
        <v>0</v>
      </c>
      <c r="AA1291" s="18">
        <f t="shared" si="1844"/>
        <v>0</v>
      </c>
      <c r="AB1291" s="18">
        <f t="shared" si="1792"/>
        <v>68313.899999999994</v>
      </c>
      <c r="AC1291" s="18">
        <f t="shared" si="1793"/>
        <v>63750</v>
      </c>
      <c r="AD1291" s="18">
        <f t="shared" si="1794"/>
        <v>0</v>
      </c>
      <c r="AE1291" s="18">
        <f t="shared" si="1844"/>
        <v>0</v>
      </c>
      <c r="AF1291" s="31"/>
      <c r="AG1291" s="22"/>
      <c r="AH1291" s="2"/>
    </row>
    <row r="1292" spans="1:34" ht="47.25" x14ac:dyDescent="0.25">
      <c r="A1292" s="36" t="s">
        <v>277</v>
      </c>
      <c r="B1292" s="32">
        <v>400</v>
      </c>
      <c r="C1292" s="36"/>
      <c r="D1292" s="36"/>
      <c r="E1292" s="14" t="s">
        <v>580</v>
      </c>
      <c r="F1292" s="18">
        <f t="shared" si="1842"/>
        <v>55813.9</v>
      </c>
      <c r="G1292" s="18">
        <f t="shared" si="1842"/>
        <v>63750</v>
      </c>
      <c r="H1292" s="18">
        <f t="shared" si="1842"/>
        <v>0</v>
      </c>
      <c r="I1292" s="18">
        <f t="shared" si="1842"/>
        <v>0</v>
      </c>
      <c r="J1292" s="18">
        <f t="shared" si="1842"/>
        <v>0</v>
      </c>
      <c r="K1292" s="18">
        <f t="shared" si="1842"/>
        <v>0</v>
      </c>
      <c r="L1292" s="18">
        <f t="shared" si="1805"/>
        <v>55813.9</v>
      </c>
      <c r="M1292" s="18">
        <f t="shared" si="1806"/>
        <v>63750</v>
      </c>
      <c r="N1292" s="18">
        <f t="shared" si="1807"/>
        <v>0</v>
      </c>
      <c r="O1292" s="18">
        <f t="shared" si="1843"/>
        <v>0</v>
      </c>
      <c r="P1292" s="18">
        <f t="shared" si="1843"/>
        <v>0</v>
      </c>
      <c r="Q1292" s="18">
        <f t="shared" si="1843"/>
        <v>0</v>
      </c>
      <c r="R1292" s="18">
        <f t="shared" si="1816"/>
        <v>55813.9</v>
      </c>
      <c r="S1292" s="18">
        <f t="shared" si="1817"/>
        <v>63750</v>
      </c>
      <c r="T1292" s="18">
        <f t="shared" si="1818"/>
        <v>0</v>
      </c>
      <c r="U1292" s="18">
        <f t="shared" si="1844"/>
        <v>0</v>
      </c>
      <c r="V1292" s="18">
        <f t="shared" si="1819"/>
        <v>55813.9</v>
      </c>
      <c r="W1292" s="18">
        <f t="shared" si="1820"/>
        <v>63750</v>
      </c>
      <c r="X1292" s="18">
        <f t="shared" si="1821"/>
        <v>0</v>
      </c>
      <c r="Y1292" s="18">
        <f t="shared" si="1844"/>
        <v>12500</v>
      </c>
      <c r="Z1292" s="18">
        <f t="shared" si="1844"/>
        <v>0</v>
      </c>
      <c r="AA1292" s="18">
        <f t="shared" si="1844"/>
        <v>0</v>
      </c>
      <c r="AB1292" s="18">
        <f t="shared" si="1792"/>
        <v>68313.899999999994</v>
      </c>
      <c r="AC1292" s="18">
        <f t="shared" si="1793"/>
        <v>63750</v>
      </c>
      <c r="AD1292" s="18">
        <f t="shared" si="1794"/>
        <v>0</v>
      </c>
      <c r="AE1292" s="18">
        <f t="shared" si="1844"/>
        <v>0</v>
      </c>
      <c r="AF1292" s="31"/>
      <c r="AG1292" s="22"/>
      <c r="AH1292" s="2"/>
    </row>
    <row r="1293" spans="1:34" x14ac:dyDescent="0.25">
      <c r="A1293" s="36" t="s">
        <v>277</v>
      </c>
      <c r="B1293" s="32">
        <v>410</v>
      </c>
      <c r="C1293" s="36"/>
      <c r="D1293" s="36"/>
      <c r="E1293" s="14" t="s">
        <v>593</v>
      </c>
      <c r="F1293" s="18">
        <f t="shared" si="1842"/>
        <v>55813.9</v>
      </c>
      <c r="G1293" s="18">
        <f t="shared" si="1842"/>
        <v>63750</v>
      </c>
      <c r="H1293" s="18">
        <f t="shared" si="1842"/>
        <v>0</v>
      </c>
      <c r="I1293" s="18">
        <f t="shared" si="1842"/>
        <v>0</v>
      </c>
      <c r="J1293" s="18">
        <f t="shared" si="1842"/>
        <v>0</v>
      </c>
      <c r="K1293" s="18">
        <f t="shared" si="1842"/>
        <v>0</v>
      </c>
      <c r="L1293" s="18">
        <f t="shared" si="1805"/>
        <v>55813.9</v>
      </c>
      <c r="M1293" s="18">
        <f t="shared" si="1806"/>
        <v>63750</v>
      </c>
      <c r="N1293" s="18">
        <f t="shared" si="1807"/>
        <v>0</v>
      </c>
      <c r="O1293" s="18">
        <f t="shared" si="1843"/>
        <v>0</v>
      </c>
      <c r="P1293" s="18">
        <f t="shared" si="1843"/>
        <v>0</v>
      </c>
      <c r="Q1293" s="18">
        <f t="shared" si="1843"/>
        <v>0</v>
      </c>
      <c r="R1293" s="18">
        <f t="shared" si="1816"/>
        <v>55813.9</v>
      </c>
      <c r="S1293" s="18">
        <f t="shared" si="1817"/>
        <v>63750</v>
      </c>
      <c r="T1293" s="18">
        <f t="shared" si="1818"/>
        <v>0</v>
      </c>
      <c r="U1293" s="18">
        <f t="shared" si="1844"/>
        <v>0</v>
      </c>
      <c r="V1293" s="18">
        <f t="shared" si="1819"/>
        <v>55813.9</v>
      </c>
      <c r="W1293" s="18">
        <f t="shared" si="1820"/>
        <v>63750</v>
      </c>
      <c r="X1293" s="18">
        <f t="shared" si="1821"/>
        <v>0</v>
      </c>
      <c r="Y1293" s="18">
        <f t="shared" si="1844"/>
        <v>12500</v>
      </c>
      <c r="Z1293" s="18">
        <f t="shared" si="1844"/>
        <v>0</v>
      </c>
      <c r="AA1293" s="18">
        <f t="shared" si="1844"/>
        <v>0</v>
      </c>
      <c r="AB1293" s="18">
        <f t="shared" si="1792"/>
        <v>68313.899999999994</v>
      </c>
      <c r="AC1293" s="18">
        <f t="shared" si="1793"/>
        <v>63750</v>
      </c>
      <c r="AD1293" s="18">
        <f t="shared" si="1794"/>
        <v>0</v>
      </c>
      <c r="AE1293" s="18">
        <f t="shared" si="1844"/>
        <v>0</v>
      </c>
      <c r="AF1293" s="31"/>
      <c r="AG1293" s="22"/>
      <c r="AH1293" s="2"/>
    </row>
    <row r="1294" spans="1:34" x14ac:dyDescent="0.25">
      <c r="A1294" s="36" t="s">
        <v>277</v>
      </c>
      <c r="B1294" s="32">
        <v>410</v>
      </c>
      <c r="C1294" s="36" t="s">
        <v>151</v>
      </c>
      <c r="D1294" s="36" t="s">
        <v>30</v>
      </c>
      <c r="E1294" s="14" t="s">
        <v>549</v>
      </c>
      <c r="F1294" s="18">
        <v>55813.9</v>
      </c>
      <c r="G1294" s="18">
        <v>63750</v>
      </c>
      <c r="H1294" s="18">
        <v>0</v>
      </c>
      <c r="I1294" s="18"/>
      <c r="J1294" s="18"/>
      <c r="K1294" s="18"/>
      <c r="L1294" s="18">
        <f t="shared" si="1805"/>
        <v>55813.9</v>
      </c>
      <c r="M1294" s="18">
        <f t="shared" si="1806"/>
        <v>63750</v>
      </c>
      <c r="N1294" s="18">
        <f t="shared" si="1807"/>
        <v>0</v>
      </c>
      <c r="O1294" s="18"/>
      <c r="P1294" s="18"/>
      <c r="Q1294" s="18"/>
      <c r="R1294" s="18">
        <f t="shared" si="1816"/>
        <v>55813.9</v>
      </c>
      <c r="S1294" s="18">
        <f t="shared" si="1817"/>
        <v>63750</v>
      </c>
      <c r="T1294" s="18">
        <f t="shared" si="1818"/>
        <v>0</v>
      </c>
      <c r="U1294" s="18"/>
      <c r="V1294" s="18">
        <f t="shared" si="1819"/>
        <v>55813.9</v>
      </c>
      <c r="W1294" s="18">
        <f t="shared" si="1820"/>
        <v>63750</v>
      </c>
      <c r="X1294" s="18">
        <f t="shared" si="1821"/>
        <v>0</v>
      </c>
      <c r="Y1294" s="18">
        <v>12500</v>
      </c>
      <c r="Z1294" s="18"/>
      <c r="AA1294" s="18"/>
      <c r="AB1294" s="18">
        <f t="shared" si="1792"/>
        <v>68313.899999999994</v>
      </c>
      <c r="AC1294" s="18">
        <f t="shared" si="1793"/>
        <v>63750</v>
      </c>
      <c r="AD1294" s="18">
        <f t="shared" si="1794"/>
        <v>0</v>
      </c>
      <c r="AE1294" s="18"/>
      <c r="AF1294" s="31"/>
      <c r="AG1294" s="22"/>
      <c r="AH1294" s="2"/>
    </row>
    <row r="1295" spans="1:34" ht="141.75" x14ac:dyDescent="0.25">
      <c r="A1295" s="36" t="s">
        <v>278</v>
      </c>
      <c r="B1295" s="32"/>
      <c r="C1295" s="36"/>
      <c r="D1295" s="36"/>
      <c r="E1295" s="14" t="s">
        <v>727</v>
      </c>
      <c r="F1295" s="18">
        <f t="shared" ref="F1295:K1297" si="1845">F1296</f>
        <v>21258.1</v>
      </c>
      <c r="G1295" s="18">
        <f t="shared" si="1845"/>
        <v>0</v>
      </c>
      <c r="H1295" s="18">
        <f t="shared" si="1845"/>
        <v>0</v>
      </c>
      <c r="I1295" s="18">
        <f t="shared" si="1845"/>
        <v>0</v>
      </c>
      <c r="J1295" s="18">
        <f t="shared" si="1845"/>
        <v>0</v>
      </c>
      <c r="K1295" s="18">
        <f t="shared" si="1845"/>
        <v>0</v>
      </c>
      <c r="L1295" s="18">
        <f t="shared" si="1805"/>
        <v>21258.1</v>
      </c>
      <c r="M1295" s="18">
        <f t="shared" si="1806"/>
        <v>0</v>
      </c>
      <c r="N1295" s="18">
        <f t="shared" si="1807"/>
        <v>0</v>
      </c>
      <c r="O1295" s="18">
        <f t="shared" ref="O1295:Q1297" si="1846">O1296</f>
        <v>0</v>
      </c>
      <c r="P1295" s="18">
        <f t="shared" si="1846"/>
        <v>0</v>
      </c>
      <c r="Q1295" s="18">
        <f t="shared" si="1846"/>
        <v>0</v>
      </c>
      <c r="R1295" s="18">
        <f t="shared" si="1816"/>
        <v>21258.1</v>
      </c>
      <c r="S1295" s="18">
        <f t="shared" si="1817"/>
        <v>0</v>
      </c>
      <c r="T1295" s="18">
        <f t="shared" si="1818"/>
        <v>0</v>
      </c>
      <c r="U1295" s="18">
        <f t="shared" ref="U1295:AE1297" si="1847">U1296</f>
        <v>0</v>
      </c>
      <c r="V1295" s="18">
        <f t="shared" si="1819"/>
        <v>21258.1</v>
      </c>
      <c r="W1295" s="18">
        <f t="shared" si="1820"/>
        <v>0</v>
      </c>
      <c r="X1295" s="18">
        <f t="shared" si="1821"/>
        <v>0</v>
      </c>
      <c r="Y1295" s="18">
        <f t="shared" si="1847"/>
        <v>0</v>
      </c>
      <c r="Z1295" s="18">
        <f t="shared" si="1847"/>
        <v>0</v>
      </c>
      <c r="AA1295" s="18">
        <f t="shared" si="1847"/>
        <v>0</v>
      </c>
      <c r="AB1295" s="18">
        <f t="shared" si="1792"/>
        <v>21258.1</v>
      </c>
      <c r="AC1295" s="18">
        <f t="shared" si="1793"/>
        <v>0</v>
      </c>
      <c r="AD1295" s="18">
        <f t="shared" si="1794"/>
        <v>0</v>
      </c>
      <c r="AE1295" s="18">
        <f t="shared" si="1847"/>
        <v>0</v>
      </c>
      <c r="AF1295" s="31"/>
      <c r="AG1295" s="22"/>
      <c r="AH1295" s="2"/>
    </row>
    <row r="1296" spans="1:34" ht="47.25" x14ac:dyDescent="0.25">
      <c r="A1296" s="36" t="s">
        <v>278</v>
      </c>
      <c r="B1296" s="32">
        <v>400</v>
      </c>
      <c r="C1296" s="36"/>
      <c r="D1296" s="36"/>
      <c r="E1296" s="14" t="s">
        <v>580</v>
      </c>
      <c r="F1296" s="18">
        <f t="shared" si="1845"/>
        <v>21258.1</v>
      </c>
      <c r="G1296" s="18">
        <f t="shared" si="1845"/>
        <v>0</v>
      </c>
      <c r="H1296" s="18">
        <f t="shared" si="1845"/>
        <v>0</v>
      </c>
      <c r="I1296" s="18">
        <f t="shared" si="1845"/>
        <v>0</v>
      </c>
      <c r="J1296" s="18">
        <f t="shared" si="1845"/>
        <v>0</v>
      </c>
      <c r="K1296" s="18">
        <f t="shared" si="1845"/>
        <v>0</v>
      </c>
      <c r="L1296" s="18">
        <f t="shared" si="1805"/>
        <v>21258.1</v>
      </c>
      <c r="M1296" s="18">
        <f t="shared" si="1806"/>
        <v>0</v>
      </c>
      <c r="N1296" s="18">
        <f t="shared" si="1807"/>
        <v>0</v>
      </c>
      <c r="O1296" s="18">
        <f t="shared" si="1846"/>
        <v>0</v>
      </c>
      <c r="P1296" s="18">
        <f t="shared" si="1846"/>
        <v>0</v>
      </c>
      <c r="Q1296" s="18">
        <f t="shared" si="1846"/>
        <v>0</v>
      </c>
      <c r="R1296" s="18">
        <f t="shared" si="1816"/>
        <v>21258.1</v>
      </c>
      <c r="S1296" s="18">
        <f t="shared" si="1817"/>
        <v>0</v>
      </c>
      <c r="T1296" s="18">
        <f t="shared" si="1818"/>
        <v>0</v>
      </c>
      <c r="U1296" s="18">
        <f t="shared" si="1847"/>
        <v>0</v>
      </c>
      <c r="V1296" s="18">
        <f t="shared" si="1819"/>
        <v>21258.1</v>
      </c>
      <c r="W1296" s="18">
        <f t="shared" si="1820"/>
        <v>0</v>
      </c>
      <c r="X1296" s="18">
        <f t="shared" si="1821"/>
        <v>0</v>
      </c>
      <c r="Y1296" s="18">
        <f t="shared" si="1847"/>
        <v>0</v>
      </c>
      <c r="Z1296" s="18">
        <f t="shared" si="1847"/>
        <v>0</v>
      </c>
      <c r="AA1296" s="18">
        <f t="shared" si="1847"/>
        <v>0</v>
      </c>
      <c r="AB1296" s="18">
        <f t="shared" ref="AB1296:AB1359" si="1848">V1296+Y1296</f>
        <v>21258.1</v>
      </c>
      <c r="AC1296" s="18">
        <f t="shared" ref="AC1296:AC1359" si="1849">W1296+Z1296</f>
        <v>0</v>
      </c>
      <c r="AD1296" s="18">
        <f t="shared" ref="AD1296:AD1359" si="1850">X1296+AA1296</f>
        <v>0</v>
      </c>
      <c r="AE1296" s="18">
        <f t="shared" si="1847"/>
        <v>0</v>
      </c>
      <c r="AF1296" s="31"/>
      <c r="AG1296" s="22"/>
      <c r="AH1296" s="2"/>
    </row>
    <row r="1297" spans="1:34" x14ac:dyDescent="0.25">
      <c r="A1297" s="36" t="s">
        <v>278</v>
      </c>
      <c r="B1297" s="32">
        <v>410</v>
      </c>
      <c r="C1297" s="36"/>
      <c r="D1297" s="36"/>
      <c r="E1297" s="14" t="s">
        <v>593</v>
      </c>
      <c r="F1297" s="18">
        <f t="shared" si="1845"/>
        <v>21258.1</v>
      </c>
      <c r="G1297" s="18">
        <f t="shared" si="1845"/>
        <v>0</v>
      </c>
      <c r="H1297" s="18">
        <f t="shared" si="1845"/>
        <v>0</v>
      </c>
      <c r="I1297" s="18">
        <f t="shared" si="1845"/>
        <v>0</v>
      </c>
      <c r="J1297" s="18">
        <f t="shared" si="1845"/>
        <v>0</v>
      </c>
      <c r="K1297" s="18">
        <f t="shared" si="1845"/>
        <v>0</v>
      </c>
      <c r="L1297" s="18">
        <f t="shared" si="1805"/>
        <v>21258.1</v>
      </c>
      <c r="M1297" s="18">
        <f t="shared" si="1806"/>
        <v>0</v>
      </c>
      <c r="N1297" s="18">
        <f t="shared" si="1807"/>
        <v>0</v>
      </c>
      <c r="O1297" s="18">
        <f t="shared" si="1846"/>
        <v>0</v>
      </c>
      <c r="P1297" s="18">
        <f t="shared" si="1846"/>
        <v>0</v>
      </c>
      <c r="Q1297" s="18">
        <f t="shared" si="1846"/>
        <v>0</v>
      </c>
      <c r="R1297" s="18">
        <f t="shared" si="1816"/>
        <v>21258.1</v>
      </c>
      <c r="S1297" s="18">
        <f t="shared" si="1817"/>
        <v>0</v>
      </c>
      <c r="T1297" s="18">
        <f t="shared" si="1818"/>
        <v>0</v>
      </c>
      <c r="U1297" s="18">
        <f t="shared" si="1847"/>
        <v>0</v>
      </c>
      <c r="V1297" s="18">
        <f t="shared" si="1819"/>
        <v>21258.1</v>
      </c>
      <c r="W1297" s="18">
        <f t="shared" si="1820"/>
        <v>0</v>
      </c>
      <c r="X1297" s="18">
        <f t="shared" si="1821"/>
        <v>0</v>
      </c>
      <c r="Y1297" s="18">
        <f t="shared" si="1847"/>
        <v>0</v>
      </c>
      <c r="Z1297" s="18">
        <f t="shared" si="1847"/>
        <v>0</v>
      </c>
      <c r="AA1297" s="18">
        <f t="shared" si="1847"/>
        <v>0</v>
      </c>
      <c r="AB1297" s="18">
        <f t="shared" si="1848"/>
        <v>21258.1</v>
      </c>
      <c r="AC1297" s="18">
        <f t="shared" si="1849"/>
        <v>0</v>
      </c>
      <c r="AD1297" s="18">
        <f t="shared" si="1850"/>
        <v>0</v>
      </c>
      <c r="AE1297" s="18">
        <f t="shared" si="1847"/>
        <v>0</v>
      </c>
      <c r="AF1297" s="31"/>
      <c r="AG1297" s="22"/>
      <c r="AH1297" s="2"/>
    </row>
    <row r="1298" spans="1:34" x14ac:dyDescent="0.25">
      <c r="A1298" s="36" t="s">
        <v>278</v>
      </c>
      <c r="B1298" s="32">
        <v>410</v>
      </c>
      <c r="C1298" s="36" t="s">
        <v>151</v>
      </c>
      <c r="D1298" s="36" t="s">
        <v>30</v>
      </c>
      <c r="E1298" s="14" t="s">
        <v>549</v>
      </c>
      <c r="F1298" s="18">
        <v>21258.1</v>
      </c>
      <c r="G1298" s="18">
        <v>0</v>
      </c>
      <c r="H1298" s="18">
        <v>0</v>
      </c>
      <c r="I1298" s="18"/>
      <c r="J1298" s="18"/>
      <c r="K1298" s="18"/>
      <c r="L1298" s="18">
        <f t="shared" si="1805"/>
        <v>21258.1</v>
      </c>
      <c r="M1298" s="18">
        <f t="shared" si="1806"/>
        <v>0</v>
      </c>
      <c r="N1298" s="18">
        <f t="shared" si="1807"/>
        <v>0</v>
      </c>
      <c r="O1298" s="18"/>
      <c r="P1298" s="18"/>
      <c r="Q1298" s="18"/>
      <c r="R1298" s="18">
        <f t="shared" si="1816"/>
        <v>21258.1</v>
      </c>
      <c r="S1298" s="18">
        <f t="shared" si="1817"/>
        <v>0</v>
      </c>
      <c r="T1298" s="18">
        <f t="shared" si="1818"/>
        <v>0</v>
      </c>
      <c r="U1298" s="18"/>
      <c r="V1298" s="18">
        <f t="shared" si="1819"/>
        <v>21258.1</v>
      </c>
      <c r="W1298" s="18">
        <f t="shared" si="1820"/>
        <v>0</v>
      </c>
      <c r="X1298" s="18">
        <f t="shared" si="1821"/>
        <v>0</v>
      </c>
      <c r="Y1298" s="18"/>
      <c r="Z1298" s="18"/>
      <c r="AA1298" s="18"/>
      <c r="AB1298" s="18">
        <f t="shared" si="1848"/>
        <v>21258.1</v>
      </c>
      <c r="AC1298" s="18">
        <f t="shared" si="1849"/>
        <v>0</v>
      </c>
      <c r="AD1298" s="18">
        <f t="shared" si="1850"/>
        <v>0</v>
      </c>
      <c r="AE1298" s="18"/>
      <c r="AF1298" s="31"/>
      <c r="AG1298" s="22"/>
      <c r="AH1298" s="2"/>
    </row>
    <row r="1299" spans="1:34" ht="126" x14ac:dyDescent="0.25">
      <c r="A1299" s="36" t="s">
        <v>279</v>
      </c>
      <c r="B1299" s="32"/>
      <c r="C1299" s="36"/>
      <c r="D1299" s="36"/>
      <c r="E1299" s="14" t="s">
        <v>728</v>
      </c>
      <c r="F1299" s="18">
        <f t="shared" ref="F1299:K1301" si="1851">F1300</f>
        <v>18083.5</v>
      </c>
      <c r="G1299" s="18">
        <f t="shared" si="1851"/>
        <v>77856.3</v>
      </c>
      <c r="H1299" s="18">
        <f t="shared" si="1851"/>
        <v>0</v>
      </c>
      <c r="I1299" s="18">
        <f t="shared" si="1851"/>
        <v>0</v>
      </c>
      <c r="J1299" s="18">
        <f t="shared" si="1851"/>
        <v>0</v>
      </c>
      <c r="K1299" s="18">
        <f t="shared" si="1851"/>
        <v>0</v>
      </c>
      <c r="L1299" s="18">
        <f t="shared" si="1805"/>
        <v>18083.5</v>
      </c>
      <c r="M1299" s="18">
        <f t="shared" si="1806"/>
        <v>77856.3</v>
      </c>
      <c r="N1299" s="18">
        <f t="shared" si="1807"/>
        <v>0</v>
      </c>
      <c r="O1299" s="18">
        <f t="shared" ref="O1299:Q1301" si="1852">O1300</f>
        <v>0</v>
      </c>
      <c r="P1299" s="18">
        <f t="shared" si="1852"/>
        <v>0</v>
      </c>
      <c r="Q1299" s="18">
        <f t="shared" si="1852"/>
        <v>0</v>
      </c>
      <c r="R1299" s="18">
        <f t="shared" si="1816"/>
        <v>18083.5</v>
      </c>
      <c r="S1299" s="18">
        <f t="shared" si="1817"/>
        <v>77856.3</v>
      </c>
      <c r="T1299" s="18">
        <f t="shared" si="1818"/>
        <v>0</v>
      </c>
      <c r="U1299" s="18">
        <f t="shared" ref="U1299:AE1301" si="1853">U1300</f>
        <v>0</v>
      </c>
      <c r="V1299" s="18">
        <f t="shared" si="1819"/>
        <v>18083.5</v>
      </c>
      <c r="W1299" s="18">
        <f t="shared" si="1820"/>
        <v>77856.3</v>
      </c>
      <c r="X1299" s="18">
        <f t="shared" si="1821"/>
        <v>0</v>
      </c>
      <c r="Y1299" s="18">
        <f t="shared" si="1853"/>
        <v>0</v>
      </c>
      <c r="Z1299" s="18">
        <f t="shared" si="1853"/>
        <v>0</v>
      </c>
      <c r="AA1299" s="18">
        <f t="shared" si="1853"/>
        <v>0</v>
      </c>
      <c r="AB1299" s="18">
        <f t="shared" si="1848"/>
        <v>18083.5</v>
      </c>
      <c r="AC1299" s="18">
        <f t="shared" si="1849"/>
        <v>77856.3</v>
      </c>
      <c r="AD1299" s="18">
        <f t="shared" si="1850"/>
        <v>0</v>
      </c>
      <c r="AE1299" s="18">
        <f t="shared" si="1853"/>
        <v>0</v>
      </c>
      <c r="AF1299" s="31"/>
      <c r="AG1299" s="22"/>
      <c r="AH1299" s="2"/>
    </row>
    <row r="1300" spans="1:34" ht="47.25" x14ac:dyDescent="0.25">
      <c r="A1300" s="36" t="s">
        <v>279</v>
      </c>
      <c r="B1300" s="32">
        <v>400</v>
      </c>
      <c r="C1300" s="36"/>
      <c r="D1300" s="36"/>
      <c r="E1300" s="14" t="s">
        <v>580</v>
      </c>
      <c r="F1300" s="18">
        <f t="shared" si="1851"/>
        <v>18083.5</v>
      </c>
      <c r="G1300" s="18">
        <f t="shared" si="1851"/>
        <v>77856.3</v>
      </c>
      <c r="H1300" s="18">
        <f t="shared" si="1851"/>
        <v>0</v>
      </c>
      <c r="I1300" s="18">
        <f t="shared" si="1851"/>
        <v>0</v>
      </c>
      <c r="J1300" s="18">
        <f t="shared" si="1851"/>
        <v>0</v>
      </c>
      <c r="K1300" s="18">
        <f t="shared" si="1851"/>
        <v>0</v>
      </c>
      <c r="L1300" s="18">
        <f t="shared" si="1805"/>
        <v>18083.5</v>
      </c>
      <c r="M1300" s="18">
        <f t="shared" si="1806"/>
        <v>77856.3</v>
      </c>
      <c r="N1300" s="18">
        <f t="shared" si="1807"/>
        <v>0</v>
      </c>
      <c r="O1300" s="18">
        <f t="shared" si="1852"/>
        <v>0</v>
      </c>
      <c r="P1300" s="18">
        <f t="shared" si="1852"/>
        <v>0</v>
      </c>
      <c r="Q1300" s="18">
        <f t="shared" si="1852"/>
        <v>0</v>
      </c>
      <c r="R1300" s="18">
        <f t="shared" si="1816"/>
        <v>18083.5</v>
      </c>
      <c r="S1300" s="18">
        <f t="shared" si="1817"/>
        <v>77856.3</v>
      </c>
      <c r="T1300" s="18">
        <f t="shared" si="1818"/>
        <v>0</v>
      </c>
      <c r="U1300" s="18">
        <f t="shared" si="1853"/>
        <v>0</v>
      </c>
      <c r="V1300" s="18">
        <f t="shared" si="1819"/>
        <v>18083.5</v>
      </c>
      <c r="W1300" s="18">
        <f t="shared" si="1820"/>
        <v>77856.3</v>
      </c>
      <c r="X1300" s="18">
        <f t="shared" si="1821"/>
        <v>0</v>
      </c>
      <c r="Y1300" s="18">
        <f t="shared" si="1853"/>
        <v>0</v>
      </c>
      <c r="Z1300" s="18">
        <f t="shared" si="1853"/>
        <v>0</v>
      </c>
      <c r="AA1300" s="18">
        <f t="shared" si="1853"/>
        <v>0</v>
      </c>
      <c r="AB1300" s="18">
        <f t="shared" si="1848"/>
        <v>18083.5</v>
      </c>
      <c r="AC1300" s="18">
        <f t="shared" si="1849"/>
        <v>77856.3</v>
      </c>
      <c r="AD1300" s="18">
        <f t="shared" si="1850"/>
        <v>0</v>
      </c>
      <c r="AE1300" s="18">
        <f t="shared" si="1853"/>
        <v>0</v>
      </c>
      <c r="AF1300" s="31"/>
      <c r="AG1300" s="22"/>
      <c r="AH1300" s="2"/>
    </row>
    <row r="1301" spans="1:34" x14ac:dyDescent="0.25">
      <c r="A1301" s="36" t="s">
        <v>279</v>
      </c>
      <c r="B1301" s="32">
        <v>410</v>
      </c>
      <c r="C1301" s="36"/>
      <c r="D1301" s="36"/>
      <c r="E1301" s="14" t="s">
        <v>593</v>
      </c>
      <c r="F1301" s="18">
        <f t="shared" si="1851"/>
        <v>18083.5</v>
      </c>
      <c r="G1301" s="18">
        <f t="shared" si="1851"/>
        <v>77856.3</v>
      </c>
      <c r="H1301" s="18">
        <f t="shared" si="1851"/>
        <v>0</v>
      </c>
      <c r="I1301" s="18">
        <f t="shared" si="1851"/>
        <v>0</v>
      </c>
      <c r="J1301" s="18">
        <f t="shared" si="1851"/>
        <v>0</v>
      </c>
      <c r="K1301" s="18">
        <f t="shared" si="1851"/>
        <v>0</v>
      </c>
      <c r="L1301" s="18">
        <f t="shared" si="1805"/>
        <v>18083.5</v>
      </c>
      <c r="M1301" s="18">
        <f t="shared" si="1806"/>
        <v>77856.3</v>
      </c>
      <c r="N1301" s="18">
        <f t="shared" si="1807"/>
        <v>0</v>
      </c>
      <c r="O1301" s="18">
        <f t="shared" si="1852"/>
        <v>0</v>
      </c>
      <c r="P1301" s="18">
        <f t="shared" si="1852"/>
        <v>0</v>
      </c>
      <c r="Q1301" s="18">
        <f t="shared" si="1852"/>
        <v>0</v>
      </c>
      <c r="R1301" s="18">
        <f t="shared" si="1816"/>
        <v>18083.5</v>
      </c>
      <c r="S1301" s="18">
        <f t="shared" si="1817"/>
        <v>77856.3</v>
      </c>
      <c r="T1301" s="18">
        <f t="shared" si="1818"/>
        <v>0</v>
      </c>
      <c r="U1301" s="18">
        <f t="shared" si="1853"/>
        <v>0</v>
      </c>
      <c r="V1301" s="18">
        <f t="shared" si="1819"/>
        <v>18083.5</v>
      </c>
      <c r="W1301" s="18">
        <f t="shared" si="1820"/>
        <v>77856.3</v>
      </c>
      <c r="X1301" s="18">
        <f t="shared" si="1821"/>
        <v>0</v>
      </c>
      <c r="Y1301" s="18">
        <f t="shared" si="1853"/>
        <v>0</v>
      </c>
      <c r="Z1301" s="18">
        <f t="shared" si="1853"/>
        <v>0</v>
      </c>
      <c r="AA1301" s="18">
        <f t="shared" si="1853"/>
        <v>0</v>
      </c>
      <c r="AB1301" s="18">
        <f t="shared" si="1848"/>
        <v>18083.5</v>
      </c>
      <c r="AC1301" s="18">
        <f t="shared" si="1849"/>
        <v>77856.3</v>
      </c>
      <c r="AD1301" s="18">
        <f t="shared" si="1850"/>
        <v>0</v>
      </c>
      <c r="AE1301" s="18">
        <f t="shared" si="1853"/>
        <v>0</v>
      </c>
      <c r="AF1301" s="31"/>
      <c r="AG1301" s="22"/>
      <c r="AH1301" s="2"/>
    </row>
    <row r="1302" spans="1:34" x14ac:dyDescent="0.25">
      <c r="A1302" s="36" t="s">
        <v>279</v>
      </c>
      <c r="B1302" s="32">
        <v>410</v>
      </c>
      <c r="C1302" s="36" t="s">
        <v>151</v>
      </c>
      <c r="D1302" s="36" t="s">
        <v>30</v>
      </c>
      <c r="E1302" s="14" t="s">
        <v>549</v>
      </c>
      <c r="F1302" s="18">
        <v>18083.5</v>
      </c>
      <c r="G1302" s="18">
        <v>77856.3</v>
      </c>
      <c r="H1302" s="18">
        <v>0</v>
      </c>
      <c r="I1302" s="18"/>
      <c r="J1302" s="18"/>
      <c r="K1302" s="18"/>
      <c r="L1302" s="18">
        <f t="shared" si="1805"/>
        <v>18083.5</v>
      </c>
      <c r="M1302" s="18">
        <f t="shared" si="1806"/>
        <v>77856.3</v>
      </c>
      <c r="N1302" s="18">
        <f t="shared" si="1807"/>
        <v>0</v>
      </c>
      <c r="O1302" s="18"/>
      <c r="P1302" s="18"/>
      <c r="Q1302" s="18"/>
      <c r="R1302" s="18">
        <f t="shared" si="1816"/>
        <v>18083.5</v>
      </c>
      <c r="S1302" s="18">
        <f t="shared" si="1817"/>
        <v>77856.3</v>
      </c>
      <c r="T1302" s="18">
        <f t="shared" si="1818"/>
        <v>0</v>
      </c>
      <c r="U1302" s="18"/>
      <c r="V1302" s="18">
        <f t="shared" si="1819"/>
        <v>18083.5</v>
      </c>
      <c r="W1302" s="18">
        <f t="shared" si="1820"/>
        <v>77856.3</v>
      </c>
      <c r="X1302" s="18">
        <f t="shared" si="1821"/>
        <v>0</v>
      </c>
      <c r="Y1302" s="18"/>
      <c r="Z1302" s="18"/>
      <c r="AA1302" s="18"/>
      <c r="AB1302" s="18">
        <f t="shared" si="1848"/>
        <v>18083.5</v>
      </c>
      <c r="AC1302" s="18">
        <f t="shared" si="1849"/>
        <v>77856.3</v>
      </c>
      <c r="AD1302" s="18">
        <f t="shared" si="1850"/>
        <v>0</v>
      </c>
      <c r="AE1302" s="18"/>
      <c r="AF1302" s="31"/>
      <c r="AG1302" s="22"/>
      <c r="AH1302" s="2"/>
    </row>
    <row r="1303" spans="1:34" ht="110.25" x14ac:dyDescent="0.25">
      <c r="A1303" s="36" t="s">
        <v>280</v>
      </c>
      <c r="B1303" s="32"/>
      <c r="C1303" s="36"/>
      <c r="D1303" s="36"/>
      <c r="E1303" s="14" t="s">
        <v>843</v>
      </c>
      <c r="F1303" s="18">
        <f t="shared" ref="F1303:K1305" si="1854">F1304</f>
        <v>48155.5</v>
      </c>
      <c r="G1303" s="18">
        <f t="shared" si="1854"/>
        <v>182348.9</v>
      </c>
      <c r="H1303" s="18">
        <f t="shared" si="1854"/>
        <v>534567.5</v>
      </c>
      <c r="I1303" s="18">
        <f t="shared" si="1854"/>
        <v>0</v>
      </c>
      <c r="J1303" s="18">
        <f t="shared" si="1854"/>
        <v>0</v>
      </c>
      <c r="K1303" s="18">
        <f t="shared" si="1854"/>
        <v>0</v>
      </c>
      <c r="L1303" s="18">
        <f t="shared" si="1805"/>
        <v>48155.5</v>
      </c>
      <c r="M1303" s="18">
        <f t="shared" si="1806"/>
        <v>182348.9</v>
      </c>
      <c r="N1303" s="18">
        <f t="shared" si="1807"/>
        <v>534567.5</v>
      </c>
      <c r="O1303" s="18">
        <f t="shared" ref="O1303:Q1305" si="1855">O1304</f>
        <v>0</v>
      </c>
      <c r="P1303" s="18">
        <f t="shared" si="1855"/>
        <v>0</v>
      </c>
      <c r="Q1303" s="18">
        <f t="shared" si="1855"/>
        <v>0</v>
      </c>
      <c r="R1303" s="18">
        <f t="shared" si="1816"/>
        <v>48155.5</v>
      </c>
      <c r="S1303" s="18">
        <f t="shared" si="1817"/>
        <v>182348.9</v>
      </c>
      <c r="T1303" s="18">
        <f t="shared" si="1818"/>
        <v>534567.5</v>
      </c>
      <c r="U1303" s="18">
        <f t="shared" ref="U1303:AE1305" si="1856">U1304</f>
        <v>0</v>
      </c>
      <c r="V1303" s="18">
        <f t="shared" si="1819"/>
        <v>48155.5</v>
      </c>
      <c r="W1303" s="18">
        <f t="shared" si="1820"/>
        <v>182348.9</v>
      </c>
      <c r="X1303" s="18">
        <f t="shared" si="1821"/>
        <v>534567.5</v>
      </c>
      <c r="Y1303" s="18">
        <f t="shared" si="1856"/>
        <v>0</v>
      </c>
      <c r="Z1303" s="18">
        <f t="shared" si="1856"/>
        <v>0</v>
      </c>
      <c r="AA1303" s="18">
        <f t="shared" si="1856"/>
        <v>0</v>
      </c>
      <c r="AB1303" s="18">
        <f t="shared" si="1848"/>
        <v>48155.5</v>
      </c>
      <c r="AC1303" s="18">
        <f t="shared" si="1849"/>
        <v>182348.9</v>
      </c>
      <c r="AD1303" s="18">
        <f t="shared" si="1850"/>
        <v>534567.5</v>
      </c>
      <c r="AE1303" s="18">
        <f t="shared" si="1856"/>
        <v>0</v>
      </c>
      <c r="AF1303" s="31"/>
      <c r="AG1303" s="22"/>
      <c r="AH1303" s="2"/>
    </row>
    <row r="1304" spans="1:34" ht="47.25" x14ac:dyDescent="0.25">
      <c r="A1304" s="36" t="s">
        <v>280</v>
      </c>
      <c r="B1304" s="32">
        <v>400</v>
      </c>
      <c r="C1304" s="36"/>
      <c r="D1304" s="36"/>
      <c r="E1304" s="14" t="s">
        <v>580</v>
      </c>
      <c r="F1304" s="18">
        <f t="shared" si="1854"/>
        <v>48155.5</v>
      </c>
      <c r="G1304" s="18">
        <f t="shared" si="1854"/>
        <v>182348.9</v>
      </c>
      <c r="H1304" s="18">
        <f t="shared" si="1854"/>
        <v>534567.5</v>
      </c>
      <c r="I1304" s="18">
        <f t="shared" si="1854"/>
        <v>0</v>
      </c>
      <c r="J1304" s="18">
        <f t="shared" si="1854"/>
        <v>0</v>
      </c>
      <c r="K1304" s="18">
        <f t="shared" si="1854"/>
        <v>0</v>
      </c>
      <c r="L1304" s="18">
        <f t="shared" si="1805"/>
        <v>48155.5</v>
      </c>
      <c r="M1304" s="18">
        <f t="shared" si="1806"/>
        <v>182348.9</v>
      </c>
      <c r="N1304" s="18">
        <f t="shared" si="1807"/>
        <v>534567.5</v>
      </c>
      <c r="O1304" s="18">
        <f t="shared" si="1855"/>
        <v>0</v>
      </c>
      <c r="P1304" s="18">
        <f t="shared" si="1855"/>
        <v>0</v>
      </c>
      <c r="Q1304" s="18">
        <f t="shared" si="1855"/>
        <v>0</v>
      </c>
      <c r="R1304" s="18">
        <f t="shared" si="1816"/>
        <v>48155.5</v>
      </c>
      <c r="S1304" s="18">
        <f t="shared" si="1817"/>
        <v>182348.9</v>
      </c>
      <c r="T1304" s="18">
        <f t="shared" si="1818"/>
        <v>534567.5</v>
      </c>
      <c r="U1304" s="18">
        <f t="shared" si="1856"/>
        <v>0</v>
      </c>
      <c r="V1304" s="18">
        <f t="shared" si="1819"/>
        <v>48155.5</v>
      </c>
      <c r="W1304" s="18">
        <f t="shared" si="1820"/>
        <v>182348.9</v>
      </c>
      <c r="X1304" s="18">
        <f t="shared" si="1821"/>
        <v>534567.5</v>
      </c>
      <c r="Y1304" s="18">
        <f t="shared" si="1856"/>
        <v>0</v>
      </c>
      <c r="Z1304" s="18">
        <f t="shared" si="1856"/>
        <v>0</v>
      </c>
      <c r="AA1304" s="18">
        <f t="shared" si="1856"/>
        <v>0</v>
      </c>
      <c r="AB1304" s="18">
        <f t="shared" si="1848"/>
        <v>48155.5</v>
      </c>
      <c r="AC1304" s="18">
        <f t="shared" si="1849"/>
        <v>182348.9</v>
      </c>
      <c r="AD1304" s="18">
        <f t="shared" si="1850"/>
        <v>534567.5</v>
      </c>
      <c r="AE1304" s="18">
        <f t="shared" si="1856"/>
        <v>0</v>
      </c>
      <c r="AF1304" s="31"/>
      <c r="AG1304" s="22"/>
      <c r="AH1304" s="2"/>
    </row>
    <row r="1305" spans="1:34" x14ac:dyDescent="0.25">
      <c r="A1305" s="36" t="s">
        <v>280</v>
      </c>
      <c r="B1305" s="32">
        <v>410</v>
      </c>
      <c r="C1305" s="36"/>
      <c r="D1305" s="36"/>
      <c r="E1305" s="14" t="s">
        <v>593</v>
      </c>
      <c r="F1305" s="18">
        <f t="shared" si="1854"/>
        <v>48155.5</v>
      </c>
      <c r="G1305" s="18">
        <f t="shared" si="1854"/>
        <v>182348.9</v>
      </c>
      <c r="H1305" s="18">
        <f t="shared" si="1854"/>
        <v>534567.5</v>
      </c>
      <c r="I1305" s="18">
        <f t="shared" si="1854"/>
        <v>0</v>
      </c>
      <c r="J1305" s="18">
        <f t="shared" si="1854"/>
        <v>0</v>
      </c>
      <c r="K1305" s="18">
        <f t="shared" si="1854"/>
        <v>0</v>
      </c>
      <c r="L1305" s="18">
        <f t="shared" si="1805"/>
        <v>48155.5</v>
      </c>
      <c r="M1305" s="18">
        <f t="shared" si="1806"/>
        <v>182348.9</v>
      </c>
      <c r="N1305" s="18">
        <f t="shared" si="1807"/>
        <v>534567.5</v>
      </c>
      <c r="O1305" s="18">
        <f t="shared" si="1855"/>
        <v>0</v>
      </c>
      <c r="P1305" s="18">
        <f t="shared" si="1855"/>
        <v>0</v>
      </c>
      <c r="Q1305" s="18">
        <f t="shared" si="1855"/>
        <v>0</v>
      </c>
      <c r="R1305" s="18">
        <f t="shared" si="1816"/>
        <v>48155.5</v>
      </c>
      <c r="S1305" s="18">
        <f t="shared" si="1817"/>
        <v>182348.9</v>
      </c>
      <c r="T1305" s="18">
        <f t="shared" si="1818"/>
        <v>534567.5</v>
      </c>
      <c r="U1305" s="18">
        <f t="shared" si="1856"/>
        <v>0</v>
      </c>
      <c r="V1305" s="18">
        <f t="shared" si="1819"/>
        <v>48155.5</v>
      </c>
      <c r="W1305" s="18">
        <f t="shared" si="1820"/>
        <v>182348.9</v>
      </c>
      <c r="X1305" s="18">
        <f t="shared" si="1821"/>
        <v>534567.5</v>
      </c>
      <c r="Y1305" s="18">
        <f t="shared" si="1856"/>
        <v>0</v>
      </c>
      <c r="Z1305" s="18">
        <f t="shared" si="1856"/>
        <v>0</v>
      </c>
      <c r="AA1305" s="18">
        <f t="shared" si="1856"/>
        <v>0</v>
      </c>
      <c r="AB1305" s="18">
        <f t="shared" si="1848"/>
        <v>48155.5</v>
      </c>
      <c r="AC1305" s="18">
        <f t="shared" si="1849"/>
        <v>182348.9</v>
      </c>
      <c r="AD1305" s="18">
        <f t="shared" si="1850"/>
        <v>534567.5</v>
      </c>
      <c r="AE1305" s="18">
        <f t="shared" si="1856"/>
        <v>0</v>
      </c>
      <c r="AF1305" s="31"/>
      <c r="AG1305" s="22"/>
      <c r="AH1305" s="2"/>
    </row>
    <row r="1306" spans="1:34" x14ac:dyDescent="0.25">
      <c r="A1306" s="36" t="s">
        <v>280</v>
      </c>
      <c r="B1306" s="32">
        <v>410</v>
      </c>
      <c r="C1306" s="36" t="s">
        <v>151</v>
      </c>
      <c r="D1306" s="36" t="s">
        <v>30</v>
      </c>
      <c r="E1306" s="14" t="s">
        <v>549</v>
      </c>
      <c r="F1306" s="18">
        <v>48155.5</v>
      </c>
      <c r="G1306" s="18">
        <v>182348.9</v>
      </c>
      <c r="H1306" s="18">
        <v>534567.5</v>
      </c>
      <c r="I1306" s="18"/>
      <c r="J1306" s="18"/>
      <c r="K1306" s="18"/>
      <c r="L1306" s="18">
        <f t="shared" si="1805"/>
        <v>48155.5</v>
      </c>
      <c r="M1306" s="18">
        <f t="shared" si="1806"/>
        <v>182348.9</v>
      </c>
      <c r="N1306" s="18">
        <f t="shared" si="1807"/>
        <v>534567.5</v>
      </c>
      <c r="O1306" s="18"/>
      <c r="P1306" s="18"/>
      <c r="Q1306" s="18"/>
      <c r="R1306" s="18">
        <f t="shared" si="1816"/>
        <v>48155.5</v>
      </c>
      <c r="S1306" s="18">
        <f t="shared" si="1817"/>
        <v>182348.9</v>
      </c>
      <c r="T1306" s="18">
        <f t="shared" si="1818"/>
        <v>534567.5</v>
      </c>
      <c r="U1306" s="18"/>
      <c r="V1306" s="18">
        <f t="shared" si="1819"/>
        <v>48155.5</v>
      </c>
      <c r="W1306" s="18">
        <f t="shared" si="1820"/>
        <v>182348.9</v>
      </c>
      <c r="X1306" s="18">
        <f t="shared" si="1821"/>
        <v>534567.5</v>
      </c>
      <c r="Y1306" s="18"/>
      <c r="Z1306" s="18"/>
      <c r="AA1306" s="18"/>
      <c r="AB1306" s="18">
        <f t="shared" si="1848"/>
        <v>48155.5</v>
      </c>
      <c r="AC1306" s="18">
        <f t="shared" si="1849"/>
        <v>182348.9</v>
      </c>
      <c r="AD1306" s="18">
        <f t="shared" si="1850"/>
        <v>534567.5</v>
      </c>
      <c r="AE1306" s="18"/>
      <c r="AF1306" s="31"/>
      <c r="AG1306" s="22"/>
      <c r="AH1306" s="2"/>
    </row>
    <row r="1307" spans="1:34" ht="110.25" x14ac:dyDescent="0.25">
      <c r="A1307" s="36" t="s">
        <v>1357</v>
      </c>
      <c r="B1307" s="32"/>
      <c r="C1307" s="36"/>
      <c r="D1307" s="36"/>
      <c r="E1307" s="14" t="s">
        <v>828</v>
      </c>
      <c r="F1307" s="18">
        <f t="shared" ref="F1307:K1309" si="1857">F1308</f>
        <v>5305</v>
      </c>
      <c r="G1307" s="18">
        <f t="shared" si="1857"/>
        <v>136893.6</v>
      </c>
      <c r="H1307" s="18">
        <f t="shared" si="1857"/>
        <v>279089.3</v>
      </c>
      <c r="I1307" s="18">
        <f t="shared" si="1857"/>
        <v>0</v>
      </c>
      <c r="J1307" s="18">
        <f t="shared" si="1857"/>
        <v>0</v>
      </c>
      <c r="K1307" s="18">
        <f t="shared" si="1857"/>
        <v>0</v>
      </c>
      <c r="L1307" s="18">
        <f t="shared" si="1805"/>
        <v>5305</v>
      </c>
      <c r="M1307" s="18">
        <f t="shared" si="1806"/>
        <v>136893.6</v>
      </c>
      <c r="N1307" s="18">
        <f t="shared" si="1807"/>
        <v>279089.3</v>
      </c>
      <c r="O1307" s="18">
        <f t="shared" ref="O1307:Q1309" si="1858">O1308</f>
        <v>0</v>
      </c>
      <c r="P1307" s="18">
        <f t="shared" si="1858"/>
        <v>0</v>
      </c>
      <c r="Q1307" s="18">
        <f t="shared" si="1858"/>
        <v>0</v>
      </c>
      <c r="R1307" s="18">
        <f t="shared" si="1816"/>
        <v>5305</v>
      </c>
      <c r="S1307" s="18">
        <f t="shared" si="1817"/>
        <v>136893.6</v>
      </c>
      <c r="T1307" s="18">
        <f t="shared" si="1818"/>
        <v>279089.3</v>
      </c>
      <c r="U1307" s="18">
        <f t="shared" ref="U1307:AE1309" si="1859">U1308</f>
        <v>0</v>
      </c>
      <c r="V1307" s="18">
        <f t="shared" si="1819"/>
        <v>5305</v>
      </c>
      <c r="W1307" s="18">
        <f t="shared" si="1820"/>
        <v>136893.6</v>
      </c>
      <c r="X1307" s="18">
        <f t="shared" si="1821"/>
        <v>279089.3</v>
      </c>
      <c r="Y1307" s="18">
        <f t="shared" si="1859"/>
        <v>0</v>
      </c>
      <c r="Z1307" s="18">
        <f t="shared" si="1859"/>
        <v>0</v>
      </c>
      <c r="AA1307" s="18">
        <f t="shared" si="1859"/>
        <v>0</v>
      </c>
      <c r="AB1307" s="18">
        <f t="shared" si="1848"/>
        <v>5305</v>
      </c>
      <c r="AC1307" s="18">
        <f t="shared" si="1849"/>
        <v>136893.6</v>
      </c>
      <c r="AD1307" s="18">
        <f t="shared" si="1850"/>
        <v>279089.3</v>
      </c>
      <c r="AE1307" s="18">
        <f t="shared" si="1859"/>
        <v>0</v>
      </c>
      <c r="AF1307" s="31"/>
      <c r="AG1307" s="22"/>
      <c r="AH1307" s="2"/>
    </row>
    <row r="1308" spans="1:34" ht="47.25" x14ac:dyDescent="0.25">
      <c r="A1308" s="36" t="s">
        <v>1357</v>
      </c>
      <c r="B1308" s="32">
        <v>400</v>
      </c>
      <c r="C1308" s="36"/>
      <c r="D1308" s="36"/>
      <c r="E1308" s="14" t="s">
        <v>580</v>
      </c>
      <c r="F1308" s="18">
        <f t="shared" si="1857"/>
        <v>5305</v>
      </c>
      <c r="G1308" s="18">
        <f t="shared" si="1857"/>
        <v>136893.6</v>
      </c>
      <c r="H1308" s="18">
        <f t="shared" si="1857"/>
        <v>279089.3</v>
      </c>
      <c r="I1308" s="18">
        <f t="shared" si="1857"/>
        <v>0</v>
      </c>
      <c r="J1308" s="18">
        <f t="shared" si="1857"/>
        <v>0</v>
      </c>
      <c r="K1308" s="18">
        <f t="shared" si="1857"/>
        <v>0</v>
      </c>
      <c r="L1308" s="18">
        <f t="shared" si="1805"/>
        <v>5305</v>
      </c>
      <c r="M1308" s="18">
        <f t="shared" si="1806"/>
        <v>136893.6</v>
      </c>
      <c r="N1308" s="18">
        <f t="shared" si="1807"/>
        <v>279089.3</v>
      </c>
      <c r="O1308" s="18">
        <f t="shared" si="1858"/>
        <v>0</v>
      </c>
      <c r="P1308" s="18">
        <f t="shared" si="1858"/>
        <v>0</v>
      </c>
      <c r="Q1308" s="18">
        <f t="shared" si="1858"/>
        <v>0</v>
      </c>
      <c r="R1308" s="18">
        <f t="shared" si="1816"/>
        <v>5305</v>
      </c>
      <c r="S1308" s="18">
        <f t="shared" si="1817"/>
        <v>136893.6</v>
      </c>
      <c r="T1308" s="18">
        <f t="shared" si="1818"/>
        <v>279089.3</v>
      </c>
      <c r="U1308" s="18">
        <f t="shared" si="1859"/>
        <v>0</v>
      </c>
      <c r="V1308" s="18">
        <f t="shared" si="1819"/>
        <v>5305</v>
      </c>
      <c r="W1308" s="18">
        <f t="shared" si="1820"/>
        <v>136893.6</v>
      </c>
      <c r="X1308" s="18">
        <f t="shared" si="1821"/>
        <v>279089.3</v>
      </c>
      <c r="Y1308" s="18">
        <f t="shared" si="1859"/>
        <v>0</v>
      </c>
      <c r="Z1308" s="18">
        <f t="shared" si="1859"/>
        <v>0</v>
      </c>
      <c r="AA1308" s="18">
        <f t="shared" si="1859"/>
        <v>0</v>
      </c>
      <c r="AB1308" s="18">
        <f t="shared" si="1848"/>
        <v>5305</v>
      </c>
      <c r="AC1308" s="18">
        <f t="shared" si="1849"/>
        <v>136893.6</v>
      </c>
      <c r="AD1308" s="18">
        <f t="shared" si="1850"/>
        <v>279089.3</v>
      </c>
      <c r="AE1308" s="18">
        <f t="shared" si="1859"/>
        <v>0</v>
      </c>
      <c r="AF1308" s="31"/>
      <c r="AG1308" s="22"/>
      <c r="AH1308" s="2"/>
    </row>
    <row r="1309" spans="1:34" x14ac:dyDescent="0.25">
      <c r="A1309" s="36" t="s">
        <v>1357</v>
      </c>
      <c r="B1309" s="32">
        <v>410</v>
      </c>
      <c r="C1309" s="36"/>
      <c r="D1309" s="36"/>
      <c r="E1309" s="14" t="s">
        <v>593</v>
      </c>
      <c r="F1309" s="18">
        <f t="shared" si="1857"/>
        <v>5305</v>
      </c>
      <c r="G1309" s="18">
        <f t="shared" si="1857"/>
        <v>136893.6</v>
      </c>
      <c r="H1309" s="18">
        <f t="shared" si="1857"/>
        <v>279089.3</v>
      </c>
      <c r="I1309" s="18">
        <f t="shared" si="1857"/>
        <v>0</v>
      </c>
      <c r="J1309" s="18">
        <f t="shared" si="1857"/>
        <v>0</v>
      </c>
      <c r="K1309" s="18">
        <f t="shared" si="1857"/>
        <v>0</v>
      </c>
      <c r="L1309" s="18">
        <f t="shared" si="1805"/>
        <v>5305</v>
      </c>
      <c r="M1309" s="18">
        <f t="shared" si="1806"/>
        <v>136893.6</v>
      </c>
      <c r="N1309" s="18">
        <f t="shared" si="1807"/>
        <v>279089.3</v>
      </c>
      <c r="O1309" s="18">
        <f t="shared" si="1858"/>
        <v>0</v>
      </c>
      <c r="P1309" s="18">
        <f t="shared" si="1858"/>
        <v>0</v>
      </c>
      <c r="Q1309" s="18">
        <f t="shared" si="1858"/>
        <v>0</v>
      </c>
      <c r="R1309" s="18">
        <f t="shared" si="1816"/>
        <v>5305</v>
      </c>
      <c r="S1309" s="18">
        <f t="shared" si="1817"/>
        <v>136893.6</v>
      </c>
      <c r="T1309" s="18">
        <f t="shared" si="1818"/>
        <v>279089.3</v>
      </c>
      <c r="U1309" s="18">
        <f t="shared" si="1859"/>
        <v>0</v>
      </c>
      <c r="V1309" s="18">
        <f t="shared" si="1819"/>
        <v>5305</v>
      </c>
      <c r="W1309" s="18">
        <f t="shared" si="1820"/>
        <v>136893.6</v>
      </c>
      <c r="X1309" s="18">
        <f t="shared" si="1821"/>
        <v>279089.3</v>
      </c>
      <c r="Y1309" s="18">
        <f t="shared" si="1859"/>
        <v>0</v>
      </c>
      <c r="Z1309" s="18">
        <f t="shared" si="1859"/>
        <v>0</v>
      </c>
      <c r="AA1309" s="18">
        <f t="shared" si="1859"/>
        <v>0</v>
      </c>
      <c r="AB1309" s="18">
        <f t="shared" si="1848"/>
        <v>5305</v>
      </c>
      <c r="AC1309" s="18">
        <f t="shared" si="1849"/>
        <v>136893.6</v>
      </c>
      <c r="AD1309" s="18">
        <f t="shared" si="1850"/>
        <v>279089.3</v>
      </c>
      <c r="AE1309" s="18">
        <f t="shared" si="1859"/>
        <v>0</v>
      </c>
      <c r="AF1309" s="31"/>
      <c r="AG1309" s="22"/>
      <c r="AH1309" s="2"/>
    </row>
    <row r="1310" spans="1:34" x14ac:dyDescent="0.25">
      <c r="A1310" s="36" t="s">
        <v>1357</v>
      </c>
      <c r="B1310" s="32">
        <v>410</v>
      </c>
      <c r="C1310" s="36" t="s">
        <v>151</v>
      </c>
      <c r="D1310" s="36" t="s">
        <v>30</v>
      </c>
      <c r="E1310" s="14" t="s">
        <v>549</v>
      </c>
      <c r="F1310" s="18">
        <v>5305</v>
      </c>
      <c r="G1310" s="18">
        <v>136893.6</v>
      </c>
      <c r="H1310" s="18">
        <v>279089.3</v>
      </c>
      <c r="I1310" s="18"/>
      <c r="J1310" s="18"/>
      <c r="K1310" s="18"/>
      <c r="L1310" s="18">
        <f t="shared" si="1805"/>
        <v>5305</v>
      </c>
      <c r="M1310" s="18">
        <f t="shared" si="1806"/>
        <v>136893.6</v>
      </c>
      <c r="N1310" s="18">
        <f t="shared" si="1807"/>
        <v>279089.3</v>
      </c>
      <c r="O1310" s="18"/>
      <c r="P1310" s="18"/>
      <c r="Q1310" s="18"/>
      <c r="R1310" s="18">
        <f t="shared" si="1816"/>
        <v>5305</v>
      </c>
      <c r="S1310" s="18">
        <f t="shared" si="1817"/>
        <v>136893.6</v>
      </c>
      <c r="T1310" s="18">
        <f t="shared" si="1818"/>
        <v>279089.3</v>
      </c>
      <c r="U1310" s="18"/>
      <c r="V1310" s="18">
        <f t="shared" si="1819"/>
        <v>5305</v>
      </c>
      <c r="W1310" s="18">
        <f t="shared" si="1820"/>
        <v>136893.6</v>
      </c>
      <c r="X1310" s="18">
        <f t="shared" si="1821"/>
        <v>279089.3</v>
      </c>
      <c r="Y1310" s="18"/>
      <c r="Z1310" s="18"/>
      <c r="AA1310" s="18"/>
      <c r="AB1310" s="18">
        <f t="shared" si="1848"/>
        <v>5305</v>
      </c>
      <c r="AC1310" s="18">
        <f t="shared" si="1849"/>
        <v>136893.6</v>
      </c>
      <c r="AD1310" s="18">
        <f t="shared" si="1850"/>
        <v>279089.3</v>
      </c>
      <c r="AE1310" s="18"/>
      <c r="AF1310" s="31"/>
      <c r="AG1310" s="22"/>
      <c r="AH1310" s="2"/>
    </row>
    <row r="1311" spans="1:34" ht="94.5" x14ac:dyDescent="0.25">
      <c r="A1311" s="19" t="s">
        <v>927</v>
      </c>
      <c r="B1311" s="32"/>
      <c r="C1311" s="36"/>
      <c r="D1311" s="36"/>
      <c r="E1311" s="14" t="s">
        <v>930</v>
      </c>
      <c r="F1311" s="18">
        <f t="shared" ref="F1311:K1313" si="1860">F1312</f>
        <v>0</v>
      </c>
      <c r="G1311" s="18">
        <f t="shared" si="1860"/>
        <v>4853.8999999999996</v>
      </c>
      <c r="H1311" s="18">
        <f t="shared" si="1860"/>
        <v>0</v>
      </c>
      <c r="I1311" s="18">
        <f t="shared" si="1860"/>
        <v>0</v>
      </c>
      <c r="J1311" s="18">
        <f t="shared" si="1860"/>
        <v>0</v>
      </c>
      <c r="K1311" s="18">
        <f t="shared" si="1860"/>
        <v>0</v>
      </c>
      <c r="L1311" s="18">
        <f t="shared" si="1805"/>
        <v>0</v>
      </c>
      <c r="M1311" s="18">
        <f t="shared" si="1806"/>
        <v>4853.8999999999996</v>
      </c>
      <c r="N1311" s="18">
        <f t="shared" si="1807"/>
        <v>0</v>
      </c>
      <c r="O1311" s="18">
        <f t="shared" ref="O1311:Q1313" si="1861">O1312</f>
        <v>0</v>
      </c>
      <c r="P1311" s="18">
        <f t="shared" si="1861"/>
        <v>0</v>
      </c>
      <c r="Q1311" s="18">
        <f t="shared" si="1861"/>
        <v>0</v>
      </c>
      <c r="R1311" s="18">
        <f t="shared" si="1816"/>
        <v>0</v>
      </c>
      <c r="S1311" s="18">
        <f t="shared" si="1817"/>
        <v>4853.8999999999996</v>
      </c>
      <c r="T1311" s="18">
        <f t="shared" si="1818"/>
        <v>0</v>
      </c>
      <c r="U1311" s="18">
        <f t="shared" ref="U1311:AE1313" si="1862">U1312</f>
        <v>0</v>
      </c>
      <c r="V1311" s="18">
        <f t="shared" si="1819"/>
        <v>0</v>
      </c>
      <c r="W1311" s="18">
        <f t="shared" si="1820"/>
        <v>4853.8999999999996</v>
      </c>
      <c r="X1311" s="18">
        <f t="shared" si="1821"/>
        <v>0</v>
      </c>
      <c r="Y1311" s="18">
        <f t="shared" si="1862"/>
        <v>0</v>
      </c>
      <c r="Z1311" s="18">
        <f t="shared" si="1862"/>
        <v>0</v>
      </c>
      <c r="AA1311" s="18">
        <f t="shared" si="1862"/>
        <v>0</v>
      </c>
      <c r="AB1311" s="18">
        <f t="shared" si="1848"/>
        <v>0</v>
      </c>
      <c r="AC1311" s="18">
        <f t="shared" si="1849"/>
        <v>4853.8999999999996</v>
      </c>
      <c r="AD1311" s="18">
        <f t="shared" si="1850"/>
        <v>0</v>
      </c>
      <c r="AE1311" s="18">
        <f t="shared" si="1862"/>
        <v>0</v>
      </c>
      <c r="AF1311" s="31"/>
      <c r="AG1311" s="22"/>
      <c r="AH1311" s="2"/>
    </row>
    <row r="1312" spans="1:34" ht="47.25" x14ac:dyDescent="0.25">
      <c r="A1312" s="19" t="s">
        <v>927</v>
      </c>
      <c r="B1312" s="32">
        <v>400</v>
      </c>
      <c r="C1312" s="36"/>
      <c r="D1312" s="36"/>
      <c r="E1312" s="14" t="s">
        <v>580</v>
      </c>
      <c r="F1312" s="18">
        <f t="shared" si="1860"/>
        <v>0</v>
      </c>
      <c r="G1312" s="18">
        <f t="shared" si="1860"/>
        <v>4853.8999999999996</v>
      </c>
      <c r="H1312" s="18">
        <f t="shared" si="1860"/>
        <v>0</v>
      </c>
      <c r="I1312" s="18">
        <f t="shared" si="1860"/>
        <v>0</v>
      </c>
      <c r="J1312" s="18">
        <f t="shared" si="1860"/>
        <v>0</v>
      </c>
      <c r="K1312" s="18">
        <f t="shared" si="1860"/>
        <v>0</v>
      </c>
      <c r="L1312" s="18">
        <f t="shared" si="1805"/>
        <v>0</v>
      </c>
      <c r="M1312" s="18">
        <f t="shared" si="1806"/>
        <v>4853.8999999999996</v>
      </c>
      <c r="N1312" s="18">
        <f t="shared" si="1807"/>
        <v>0</v>
      </c>
      <c r="O1312" s="18">
        <f t="shared" si="1861"/>
        <v>0</v>
      </c>
      <c r="P1312" s="18">
        <f t="shared" si="1861"/>
        <v>0</v>
      </c>
      <c r="Q1312" s="18">
        <f t="shared" si="1861"/>
        <v>0</v>
      </c>
      <c r="R1312" s="18">
        <f t="shared" si="1816"/>
        <v>0</v>
      </c>
      <c r="S1312" s="18">
        <f t="shared" si="1817"/>
        <v>4853.8999999999996</v>
      </c>
      <c r="T1312" s="18">
        <f t="shared" si="1818"/>
        <v>0</v>
      </c>
      <c r="U1312" s="18">
        <f t="shared" si="1862"/>
        <v>0</v>
      </c>
      <c r="V1312" s="18">
        <f t="shared" si="1819"/>
        <v>0</v>
      </c>
      <c r="W1312" s="18">
        <f t="shared" si="1820"/>
        <v>4853.8999999999996</v>
      </c>
      <c r="X1312" s="18">
        <f t="shared" si="1821"/>
        <v>0</v>
      </c>
      <c r="Y1312" s="18">
        <f t="shared" si="1862"/>
        <v>0</v>
      </c>
      <c r="Z1312" s="18">
        <f t="shared" si="1862"/>
        <v>0</v>
      </c>
      <c r="AA1312" s="18">
        <f t="shared" si="1862"/>
        <v>0</v>
      </c>
      <c r="AB1312" s="18">
        <f t="shared" si="1848"/>
        <v>0</v>
      </c>
      <c r="AC1312" s="18">
        <f t="shared" si="1849"/>
        <v>4853.8999999999996</v>
      </c>
      <c r="AD1312" s="18">
        <f t="shared" si="1850"/>
        <v>0</v>
      </c>
      <c r="AE1312" s="18">
        <f t="shared" si="1862"/>
        <v>0</v>
      </c>
      <c r="AF1312" s="31"/>
      <c r="AG1312" s="22"/>
      <c r="AH1312" s="2"/>
    </row>
    <row r="1313" spans="1:34" x14ac:dyDescent="0.25">
      <c r="A1313" s="19" t="s">
        <v>927</v>
      </c>
      <c r="B1313" s="32">
        <v>410</v>
      </c>
      <c r="C1313" s="36"/>
      <c r="D1313" s="36"/>
      <c r="E1313" s="14" t="s">
        <v>593</v>
      </c>
      <c r="F1313" s="18">
        <f t="shared" si="1860"/>
        <v>0</v>
      </c>
      <c r="G1313" s="18">
        <f t="shared" si="1860"/>
        <v>4853.8999999999996</v>
      </c>
      <c r="H1313" s="18">
        <f t="shared" si="1860"/>
        <v>0</v>
      </c>
      <c r="I1313" s="18">
        <f t="shared" si="1860"/>
        <v>0</v>
      </c>
      <c r="J1313" s="18">
        <f t="shared" si="1860"/>
        <v>0</v>
      </c>
      <c r="K1313" s="18">
        <f t="shared" si="1860"/>
        <v>0</v>
      </c>
      <c r="L1313" s="18">
        <f t="shared" si="1805"/>
        <v>0</v>
      </c>
      <c r="M1313" s="18">
        <f t="shared" si="1806"/>
        <v>4853.8999999999996</v>
      </c>
      <c r="N1313" s="18">
        <f t="shared" si="1807"/>
        <v>0</v>
      </c>
      <c r="O1313" s="18">
        <f t="shared" si="1861"/>
        <v>0</v>
      </c>
      <c r="P1313" s="18">
        <f t="shared" si="1861"/>
        <v>0</v>
      </c>
      <c r="Q1313" s="18">
        <f t="shared" si="1861"/>
        <v>0</v>
      </c>
      <c r="R1313" s="18">
        <f t="shared" si="1816"/>
        <v>0</v>
      </c>
      <c r="S1313" s="18">
        <f t="shared" si="1817"/>
        <v>4853.8999999999996</v>
      </c>
      <c r="T1313" s="18">
        <f t="shared" si="1818"/>
        <v>0</v>
      </c>
      <c r="U1313" s="18">
        <f t="shared" si="1862"/>
        <v>0</v>
      </c>
      <c r="V1313" s="18">
        <f t="shared" si="1819"/>
        <v>0</v>
      </c>
      <c r="W1313" s="18">
        <f t="shared" si="1820"/>
        <v>4853.8999999999996</v>
      </c>
      <c r="X1313" s="18">
        <f t="shared" si="1821"/>
        <v>0</v>
      </c>
      <c r="Y1313" s="18">
        <f t="shared" si="1862"/>
        <v>0</v>
      </c>
      <c r="Z1313" s="18">
        <f t="shared" si="1862"/>
        <v>0</v>
      </c>
      <c r="AA1313" s="18">
        <f t="shared" si="1862"/>
        <v>0</v>
      </c>
      <c r="AB1313" s="18">
        <f t="shared" si="1848"/>
        <v>0</v>
      </c>
      <c r="AC1313" s="18">
        <f t="shared" si="1849"/>
        <v>4853.8999999999996</v>
      </c>
      <c r="AD1313" s="18">
        <f t="shared" si="1850"/>
        <v>0</v>
      </c>
      <c r="AE1313" s="18">
        <f t="shared" si="1862"/>
        <v>0</v>
      </c>
      <c r="AF1313" s="31"/>
      <c r="AG1313" s="22"/>
      <c r="AH1313" s="2"/>
    </row>
    <row r="1314" spans="1:34" x14ac:dyDescent="0.25">
      <c r="A1314" s="19" t="s">
        <v>927</v>
      </c>
      <c r="B1314" s="32">
        <v>410</v>
      </c>
      <c r="C1314" s="36" t="s">
        <v>151</v>
      </c>
      <c r="D1314" s="36" t="s">
        <v>30</v>
      </c>
      <c r="E1314" s="14" t="s">
        <v>549</v>
      </c>
      <c r="F1314" s="18">
        <v>0</v>
      </c>
      <c r="G1314" s="18">
        <v>4853.8999999999996</v>
      </c>
      <c r="H1314" s="18">
        <v>0</v>
      </c>
      <c r="I1314" s="18"/>
      <c r="J1314" s="18"/>
      <c r="K1314" s="18"/>
      <c r="L1314" s="18">
        <f t="shared" si="1805"/>
        <v>0</v>
      </c>
      <c r="M1314" s="18">
        <f t="shared" si="1806"/>
        <v>4853.8999999999996</v>
      </c>
      <c r="N1314" s="18">
        <f t="shared" si="1807"/>
        <v>0</v>
      </c>
      <c r="O1314" s="18"/>
      <c r="P1314" s="18"/>
      <c r="Q1314" s="18"/>
      <c r="R1314" s="18">
        <f t="shared" si="1816"/>
        <v>0</v>
      </c>
      <c r="S1314" s="18">
        <f t="shared" si="1817"/>
        <v>4853.8999999999996</v>
      </c>
      <c r="T1314" s="18">
        <f t="shared" si="1818"/>
        <v>0</v>
      </c>
      <c r="U1314" s="18"/>
      <c r="V1314" s="18">
        <f t="shared" si="1819"/>
        <v>0</v>
      </c>
      <c r="W1314" s="18">
        <f t="shared" si="1820"/>
        <v>4853.8999999999996</v>
      </c>
      <c r="X1314" s="18">
        <f t="shared" si="1821"/>
        <v>0</v>
      </c>
      <c r="Y1314" s="18"/>
      <c r="Z1314" s="18"/>
      <c r="AA1314" s="18"/>
      <c r="AB1314" s="18">
        <f t="shared" si="1848"/>
        <v>0</v>
      </c>
      <c r="AC1314" s="18">
        <f t="shared" si="1849"/>
        <v>4853.8999999999996</v>
      </c>
      <c r="AD1314" s="18">
        <f t="shared" si="1850"/>
        <v>0</v>
      </c>
      <c r="AE1314" s="18"/>
      <c r="AF1314" s="31"/>
      <c r="AG1314" s="22"/>
      <c r="AH1314" s="2"/>
    </row>
    <row r="1315" spans="1:34" ht="110.25" x14ac:dyDescent="0.25">
      <c r="A1315" s="36" t="s">
        <v>281</v>
      </c>
      <c r="B1315" s="32"/>
      <c r="C1315" s="36"/>
      <c r="D1315" s="36"/>
      <c r="E1315" s="14" t="s">
        <v>829</v>
      </c>
      <c r="F1315" s="18">
        <f t="shared" ref="F1315:K1317" si="1863">F1316</f>
        <v>95880.1</v>
      </c>
      <c r="G1315" s="18">
        <f t="shared" si="1863"/>
        <v>17184.2</v>
      </c>
      <c r="H1315" s="18">
        <f t="shared" si="1863"/>
        <v>0</v>
      </c>
      <c r="I1315" s="18">
        <f t="shared" si="1863"/>
        <v>0</v>
      </c>
      <c r="J1315" s="18">
        <f t="shared" si="1863"/>
        <v>0</v>
      </c>
      <c r="K1315" s="18">
        <f t="shared" si="1863"/>
        <v>0</v>
      </c>
      <c r="L1315" s="18">
        <f t="shared" si="1805"/>
        <v>95880.1</v>
      </c>
      <c r="M1315" s="18">
        <f t="shared" si="1806"/>
        <v>17184.2</v>
      </c>
      <c r="N1315" s="18">
        <f t="shared" si="1807"/>
        <v>0</v>
      </c>
      <c r="O1315" s="18">
        <f t="shared" ref="O1315:Q1317" si="1864">O1316</f>
        <v>2086.1000000000004</v>
      </c>
      <c r="P1315" s="18">
        <f t="shared" si="1864"/>
        <v>0</v>
      </c>
      <c r="Q1315" s="18">
        <f t="shared" si="1864"/>
        <v>0</v>
      </c>
      <c r="R1315" s="18">
        <f t="shared" si="1816"/>
        <v>97966.200000000012</v>
      </c>
      <c r="S1315" s="18">
        <f t="shared" si="1817"/>
        <v>17184.2</v>
      </c>
      <c r="T1315" s="18">
        <f t="shared" si="1818"/>
        <v>0</v>
      </c>
      <c r="U1315" s="18">
        <f t="shared" ref="U1315:AE1317" si="1865">U1316</f>
        <v>0</v>
      </c>
      <c r="V1315" s="18">
        <f t="shared" si="1819"/>
        <v>97966.200000000012</v>
      </c>
      <c r="W1315" s="18">
        <f t="shared" si="1820"/>
        <v>17184.2</v>
      </c>
      <c r="X1315" s="18">
        <f t="shared" si="1821"/>
        <v>0</v>
      </c>
      <c r="Y1315" s="18">
        <f t="shared" si="1865"/>
        <v>0</v>
      </c>
      <c r="Z1315" s="18">
        <f t="shared" si="1865"/>
        <v>0</v>
      </c>
      <c r="AA1315" s="18">
        <f t="shared" si="1865"/>
        <v>0</v>
      </c>
      <c r="AB1315" s="18">
        <f t="shared" si="1848"/>
        <v>97966.200000000012</v>
      </c>
      <c r="AC1315" s="18">
        <f t="shared" si="1849"/>
        <v>17184.2</v>
      </c>
      <c r="AD1315" s="18">
        <f t="shared" si="1850"/>
        <v>0</v>
      </c>
      <c r="AE1315" s="18">
        <f t="shared" si="1865"/>
        <v>0</v>
      </c>
      <c r="AF1315" s="31"/>
      <c r="AG1315" s="22"/>
      <c r="AH1315" s="2"/>
    </row>
    <row r="1316" spans="1:34" ht="47.25" x14ac:dyDescent="0.25">
      <c r="A1316" s="36" t="s">
        <v>281</v>
      </c>
      <c r="B1316" s="32">
        <v>400</v>
      </c>
      <c r="C1316" s="36"/>
      <c r="D1316" s="36"/>
      <c r="E1316" s="14" t="s">
        <v>580</v>
      </c>
      <c r="F1316" s="18">
        <f t="shared" si="1863"/>
        <v>95880.1</v>
      </c>
      <c r="G1316" s="18">
        <f t="shared" si="1863"/>
        <v>17184.2</v>
      </c>
      <c r="H1316" s="18">
        <f t="shared" si="1863"/>
        <v>0</v>
      </c>
      <c r="I1316" s="18">
        <f t="shared" si="1863"/>
        <v>0</v>
      </c>
      <c r="J1316" s="18">
        <f t="shared" si="1863"/>
        <v>0</v>
      </c>
      <c r="K1316" s="18">
        <f t="shared" si="1863"/>
        <v>0</v>
      </c>
      <c r="L1316" s="18">
        <f t="shared" si="1805"/>
        <v>95880.1</v>
      </c>
      <c r="M1316" s="18">
        <f t="shared" si="1806"/>
        <v>17184.2</v>
      </c>
      <c r="N1316" s="18">
        <f t="shared" si="1807"/>
        <v>0</v>
      </c>
      <c r="O1316" s="18">
        <f t="shared" si="1864"/>
        <v>2086.1000000000004</v>
      </c>
      <c r="P1316" s="18">
        <f t="shared" si="1864"/>
        <v>0</v>
      </c>
      <c r="Q1316" s="18">
        <f t="shared" si="1864"/>
        <v>0</v>
      </c>
      <c r="R1316" s="18">
        <f t="shared" si="1816"/>
        <v>97966.200000000012</v>
      </c>
      <c r="S1316" s="18">
        <f t="shared" si="1817"/>
        <v>17184.2</v>
      </c>
      <c r="T1316" s="18">
        <f t="shared" si="1818"/>
        <v>0</v>
      </c>
      <c r="U1316" s="18">
        <f t="shared" si="1865"/>
        <v>0</v>
      </c>
      <c r="V1316" s="18">
        <f t="shared" si="1819"/>
        <v>97966.200000000012</v>
      </c>
      <c r="W1316" s="18">
        <f t="shared" si="1820"/>
        <v>17184.2</v>
      </c>
      <c r="X1316" s="18">
        <f t="shared" si="1821"/>
        <v>0</v>
      </c>
      <c r="Y1316" s="18">
        <f t="shared" si="1865"/>
        <v>0</v>
      </c>
      <c r="Z1316" s="18">
        <f t="shared" si="1865"/>
        <v>0</v>
      </c>
      <c r="AA1316" s="18">
        <f t="shared" si="1865"/>
        <v>0</v>
      </c>
      <c r="AB1316" s="18">
        <f t="shared" si="1848"/>
        <v>97966.200000000012</v>
      </c>
      <c r="AC1316" s="18">
        <f t="shared" si="1849"/>
        <v>17184.2</v>
      </c>
      <c r="AD1316" s="18">
        <f t="shared" si="1850"/>
        <v>0</v>
      </c>
      <c r="AE1316" s="18">
        <f t="shared" si="1865"/>
        <v>0</v>
      </c>
      <c r="AF1316" s="31"/>
      <c r="AG1316" s="22"/>
      <c r="AH1316" s="2"/>
    </row>
    <row r="1317" spans="1:34" x14ac:dyDescent="0.25">
      <c r="A1317" s="36" t="s">
        <v>281</v>
      </c>
      <c r="B1317" s="32">
        <v>410</v>
      </c>
      <c r="C1317" s="36"/>
      <c r="D1317" s="36"/>
      <c r="E1317" s="14" t="s">
        <v>593</v>
      </c>
      <c r="F1317" s="18">
        <f t="shared" si="1863"/>
        <v>95880.1</v>
      </c>
      <c r="G1317" s="18">
        <f t="shared" si="1863"/>
        <v>17184.2</v>
      </c>
      <c r="H1317" s="18">
        <f t="shared" si="1863"/>
        <v>0</v>
      </c>
      <c r="I1317" s="18">
        <f t="shared" si="1863"/>
        <v>0</v>
      </c>
      <c r="J1317" s="18">
        <f t="shared" si="1863"/>
        <v>0</v>
      </c>
      <c r="K1317" s="18">
        <f t="shared" si="1863"/>
        <v>0</v>
      </c>
      <c r="L1317" s="18">
        <f t="shared" ref="L1317:L1393" si="1866">F1317+I1317</f>
        <v>95880.1</v>
      </c>
      <c r="M1317" s="18">
        <f t="shared" ref="M1317:M1393" si="1867">G1317+J1317</f>
        <v>17184.2</v>
      </c>
      <c r="N1317" s="18">
        <f t="shared" ref="N1317:N1393" si="1868">H1317+K1317</f>
        <v>0</v>
      </c>
      <c r="O1317" s="18">
        <f t="shared" si="1864"/>
        <v>2086.1000000000004</v>
      </c>
      <c r="P1317" s="18">
        <f t="shared" si="1864"/>
        <v>0</v>
      </c>
      <c r="Q1317" s="18">
        <f t="shared" si="1864"/>
        <v>0</v>
      </c>
      <c r="R1317" s="18">
        <f t="shared" si="1816"/>
        <v>97966.200000000012</v>
      </c>
      <c r="S1317" s="18">
        <f t="shared" si="1817"/>
        <v>17184.2</v>
      </c>
      <c r="T1317" s="18">
        <f t="shared" si="1818"/>
        <v>0</v>
      </c>
      <c r="U1317" s="18">
        <f t="shared" si="1865"/>
        <v>0</v>
      </c>
      <c r="V1317" s="18">
        <f t="shared" si="1819"/>
        <v>97966.200000000012</v>
      </c>
      <c r="W1317" s="18">
        <f t="shared" si="1820"/>
        <v>17184.2</v>
      </c>
      <c r="X1317" s="18">
        <f t="shared" si="1821"/>
        <v>0</v>
      </c>
      <c r="Y1317" s="18">
        <f t="shared" si="1865"/>
        <v>0</v>
      </c>
      <c r="Z1317" s="18">
        <f t="shared" si="1865"/>
        <v>0</v>
      </c>
      <c r="AA1317" s="18">
        <f t="shared" si="1865"/>
        <v>0</v>
      </c>
      <c r="AB1317" s="18">
        <f t="shared" si="1848"/>
        <v>97966.200000000012</v>
      </c>
      <c r="AC1317" s="18">
        <f t="shared" si="1849"/>
        <v>17184.2</v>
      </c>
      <c r="AD1317" s="18">
        <f t="shared" si="1850"/>
        <v>0</v>
      </c>
      <c r="AE1317" s="18">
        <f t="shared" si="1865"/>
        <v>0</v>
      </c>
      <c r="AF1317" s="31"/>
      <c r="AG1317" s="22"/>
      <c r="AH1317" s="2"/>
    </row>
    <row r="1318" spans="1:34" x14ac:dyDescent="0.25">
      <c r="A1318" s="36" t="s">
        <v>281</v>
      </c>
      <c r="B1318" s="32">
        <v>410</v>
      </c>
      <c r="C1318" s="36" t="s">
        <v>151</v>
      </c>
      <c r="D1318" s="36" t="s">
        <v>30</v>
      </c>
      <c r="E1318" s="14" t="s">
        <v>549</v>
      </c>
      <c r="F1318" s="18">
        <v>95880.1</v>
      </c>
      <c r="G1318" s="18">
        <v>17184.2</v>
      </c>
      <c r="H1318" s="18">
        <v>0</v>
      </c>
      <c r="I1318" s="18"/>
      <c r="J1318" s="18"/>
      <c r="K1318" s="18"/>
      <c r="L1318" s="18">
        <f t="shared" si="1866"/>
        <v>95880.1</v>
      </c>
      <c r="M1318" s="18">
        <f t="shared" si="1867"/>
        <v>17184.2</v>
      </c>
      <c r="N1318" s="18">
        <f t="shared" si="1868"/>
        <v>0</v>
      </c>
      <c r="O1318" s="18">
        <f>-2426+4512.1</f>
        <v>2086.1000000000004</v>
      </c>
      <c r="P1318" s="18"/>
      <c r="Q1318" s="18"/>
      <c r="R1318" s="18">
        <f t="shared" si="1816"/>
        <v>97966.200000000012</v>
      </c>
      <c r="S1318" s="18">
        <f t="shared" si="1817"/>
        <v>17184.2</v>
      </c>
      <c r="T1318" s="18">
        <f t="shared" si="1818"/>
        <v>0</v>
      </c>
      <c r="U1318" s="18"/>
      <c r="V1318" s="18">
        <f t="shared" si="1819"/>
        <v>97966.200000000012</v>
      </c>
      <c r="W1318" s="18">
        <f t="shared" si="1820"/>
        <v>17184.2</v>
      </c>
      <c r="X1318" s="18">
        <f t="shared" si="1821"/>
        <v>0</v>
      </c>
      <c r="Y1318" s="18"/>
      <c r="Z1318" s="18"/>
      <c r="AA1318" s="18"/>
      <c r="AB1318" s="18">
        <f t="shared" si="1848"/>
        <v>97966.200000000012</v>
      </c>
      <c r="AC1318" s="18">
        <f t="shared" si="1849"/>
        <v>17184.2</v>
      </c>
      <c r="AD1318" s="18">
        <f t="shared" si="1850"/>
        <v>0</v>
      </c>
      <c r="AE1318" s="18"/>
      <c r="AF1318" s="31"/>
      <c r="AG1318" s="22"/>
      <c r="AH1318" s="2"/>
    </row>
    <row r="1319" spans="1:34" ht="110.25" x14ac:dyDescent="0.25">
      <c r="A1319" s="36" t="s">
        <v>877</v>
      </c>
      <c r="B1319" s="32"/>
      <c r="C1319" s="36"/>
      <c r="D1319" s="36"/>
      <c r="E1319" s="14" t="s">
        <v>882</v>
      </c>
      <c r="F1319" s="18">
        <f t="shared" ref="F1319:K1321" si="1869">F1320</f>
        <v>4659</v>
      </c>
      <c r="G1319" s="18">
        <f t="shared" si="1869"/>
        <v>0</v>
      </c>
      <c r="H1319" s="18">
        <f t="shared" si="1869"/>
        <v>0</v>
      </c>
      <c r="I1319" s="18">
        <f t="shared" si="1869"/>
        <v>0</v>
      </c>
      <c r="J1319" s="18">
        <f t="shared" si="1869"/>
        <v>0</v>
      </c>
      <c r="K1319" s="18">
        <f t="shared" si="1869"/>
        <v>0</v>
      </c>
      <c r="L1319" s="18">
        <f t="shared" si="1866"/>
        <v>4659</v>
      </c>
      <c r="M1319" s="18">
        <f t="shared" si="1867"/>
        <v>0</v>
      </c>
      <c r="N1319" s="18">
        <f t="shared" si="1868"/>
        <v>0</v>
      </c>
      <c r="O1319" s="18">
        <f t="shared" ref="O1319:Q1321" si="1870">O1320</f>
        <v>0</v>
      </c>
      <c r="P1319" s="18">
        <f t="shared" si="1870"/>
        <v>0</v>
      </c>
      <c r="Q1319" s="18">
        <f t="shared" si="1870"/>
        <v>0</v>
      </c>
      <c r="R1319" s="18">
        <f t="shared" si="1816"/>
        <v>4659</v>
      </c>
      <c r="S1319" s="18">
        <f t="shared" si="1817"/>
        <v>0</v>
      </c>
      <c r="T1319" s="18">
        <f t="shared" si="1818"/>
        <v>0</v>
      </c>
      <c r="U1319" s="18">
        <f t="shared" ref="U1319:AE1321" si="1871">U1320</f>
        <v>0</v>
      </c>
      <c r="V1319" s="18">
        <f t="shared" si="1819"/>
        <v>4659</v>
      </c>
      <c r="W1319" s="18">
        <f t="shared" si="1820"/>
        <v>0</v>
      </c>
      <c r="X1319" s="18">
        <f t="shared" si="1821"/>
        <v>0</v>
      </c>
      <c r="Y1319" s="18">
        <f t="shared" si="1871"/>
        <v>0</v>
      </c>
      <c r="Z1319" s="18">
        <f t="shared" si="1871"/>
        <v>0</v>
      </c>
      <c r="AA1319" s="18">
        <f t="shared" si="1871"/>
        <v>0</v>
      </c>
      <c r="AB1319" s="18">
        <f t="shared" si="1848"/>
        <v>4659</v>
      </c>
      <c r="AC1319" s="18">
        <f t="shared" si="1849"/>
        <v>0</v>
      </c>
      <c r="AD1319" s="18">
        <f t="shared" si="1850"/>
        <v>0</v>
      </c>
      <c r="AE1319" s="18">
        <f t="shared" si="1871"/>
        <v>0</v>
      </c>
      <c r="AF1319" s="31"/>
      <c r="AG1319" s="22"/>
      <c r="AH1319" s="2"/>
    </row>
    <row r="1320" spans="1:34" ht="47.25" x14ac:dyDescent="0.25">
      <c r="A1320" s="36" t="s">
        <v>877</v>
      </c>
      <c r="B1320" s="32">
        <v>400</v>
      </c>
      <c r="C1320" s="36"/>
      <c r="D1320" s="36"/>
      <c r="E1320" s="14" t="s">
        <v>580</v>
      </c>
      <c r="F1320" s="18">
        <f t="shared" si="1869"/>
        <v>4659</v>
      </c>
      <c r="G1320" s="18">
        <f t="shared" si="1869"/>
        <v>0</v>
      </c>
      <c r="H1320" s="18">
        <f t="shared" si="1869"/>
        <v>0</v>
      </c>
      <c r="I1320" s="18">
        <f t="shared" si="1869"/>
        <v>0</v>
      </c>
      <c r="J1320" s="18">
        <f t="shared" si="1869"/>
        <v>0</v>
      </c>
      <c r="K1320" s="18">
        <f t="shared" si="1869"/>
        <v>0</v>
      </c>
      <c r="L1320" s="18">
        <f t="shared" si="1866"/>
        <v>4659</v>
      </c>
      <c r="M1320" s="18">
        <f t="shared" si="1867"/>
        <v>0</v>
      </c>
      <c r="N1320" s="18">
        <f t="shared" si="1868"/>
        <v>0</v>
      </c>
      <c r="O1320" s="18">
        <f t="shared" si="1870"/>
        <v>0</v>
      </c>
      <c r="P1320" s="18">
        <f t="shared" si="1870"/>
        <v>0</v>
      </c>
      <c r="Q1320" s="18">
        <f t="shared" si="1870"/>
        <v>0</v>
      </c>
      <c r="R1320" s="18">
        <f t="shared" si="1816"/>
        <v>4659</v>
      </c>
      <c r="S1320" s="18">
        <f t="shared" si="1817"/>
        <v>0</v>
      </c>
      <c r="T1320" s="18">
        <f t="shared" si="1818"/>
        <v>0</v>
      </c>
      <c r="U1320" s="18">
        <f t="shared" si="1871"/>
        <v>0</v>
      </c>
      <c r="V1320" s="18">
        <f t="shared" si="1819"/>
        <v>4659</v>
      </c>
      <c r="W1320" s="18">
        <f t="shared" si="1820"/>
        <v>0</v>
      </c>
      <c r="X1320" s="18">
        <f t="shared" si="1821"/>
        <v>0</v>
      </c>
      <c r="Y1320" s="18">
        <f t="shared" si="1871"/>
        <v>0</v>
      </c>
      <c r="Z1320" s="18">
        <f t="shared" si="1871"/>
        <v>0</v>
      </c>
      <c r="AA1320" s="18">
        <f t="shared" si="1871"/>
        <v>0</v>
      </c>
      <c r="AB1320" s="18">
        <f t="shared" si="1848"/>
        <v>4659</v>
      </c>
      <c r="AC1320" s="18">
        <f t="shared" si="1849"/>
        <v>0</v>
      </c>
      <c r="AD1320" s="18">
        <f t="shared" si="1850"/>
        <v>0</v>
      </c>
      <c r="AE1320" s="18">
        <f t="shared" si="1871"/>
        <v>0</v>
      </c>
      <c r="AF1320" s="31"/>
      <c r="AG1320" s="22"/>
      <c r="AH1320" s="2"/>
    </row>
    <row r="1321" spans="1:34" x14ac:dyDescent="0.25">
      <c r="A1321" s="36" t="s">
        <v>877</v>
      </c>
      <c r="B1321" s="32">
        <v>410</v>
      </c>
      <c r="C1321" s="36"/>
      <c r="D1321" s="36"/>
      <c r="E1321" s="14" t="s">
        <v>593</v>
      </c>
      <c r="F1321" s="18">
        <f t="shared" si="1869"/>
        <v>4659</v>
      </c>
      <c r="G1321" s="18">
        <f t="shared" si="1869"/>
        <v>0</v>
      </c>
      <c r="H1321" s="18">
        <f t="shared" si="1869"/>
        <v>0</v>
      </c>
      <c r="I1321" s="18">
        <f t="shared" si="1869"/>
        <v>0</v>
      </c>
      <c r="J1321" s="18">
        <f t="shared" si="1869"/>
        <v>0</v>
      </c>
      <c r="K1321" s="18">
        <f t="shared" si="1869"/>
        <v>0</v>
      </c>
      <c r="L1321" s="18">
        <f t="shared" si="1866"/>
        <v>4659</v>
      </c>
      <c r="M1321" s="18">
        <f t="shared" si="1867"/>
        <v>0</v>
      </c>
      <c r="N1321" s="18">
        <f t="shared" si="1868"/>
        <v>0</v>
      </c>
      <c r="O1321" s="18">
        <f t="shared" si="1870"/>
        <v>0</v>
      </c>
      <c r="P1321" s="18">
        <f t="shared" si="1870"/>
        <v>0</v>
      </c>
      <c r="Q1321" s="18">
        <f t="shared" si="1870"/>
        <v>0</v>
      </c>
      <c r="R1321" s="18">
        <f t="shared" si="1816"/>
        <v>4659</v>
      </c>
      <c r="S1321" s="18">
        <f t="shared" si="1817"/>
        <v>0</v>
      </c>
      <c r="T1321" s="18">
        <f t="shared" si="1818"/>
        <v>0</v>
      </c>
      <c r="U1321" s="18">
        <f t="shared" si="1871"/>
        <v>0</v>
      </c>
      <c r="V1321" s="18">
        <f t="shared" si="1819"/>
        <v>4659</v>
      </c>
      <c r="W1321" s="18">
        <f t="shared" si="1820"/>
        <v>0</v>
      </c>
      <c r="X1321" s="18">
        <f t="shared" si="1821"/>
        <v>0</v>
      </c>
      <c r="Y1321" s="18">
        <f t="shared" si="1871"/>
        <v>0</v>
      </c>
      <c r="Z1321" s="18">
        <f t="shared" si="1871"/>
        <v>0</v>
      </c>
      <c r="AA1321" s="18">
        <f t="shared" si="1871"/>
        <v>0</v>
      </c>
      <c r="AB1321" s="18">
        <f t="shared" si="1848"/>
        <v>4659</v>
      </c>
      <c r="AC1321" s="18">
        <f t="shared" si="1849"/>
        <v>0</v>
      </c>
      <c r="AD1321" s="18">
        <f t="shared" si="1850"/>
        <v>0</v>
      </c>
      <c r="AE1321" s="18">
        <f t="shared" si="1871"/>
        <v>0</v>
      </c>
      <c r="AF1321" s="31"/>
      <c r="AG1321" s="22"/>
      <c r="AH1321" s="2"/>
    </row>
    <row r="1322" spans="1:34" x14ac:dyDescent="0.25">
      <c r="A1322" s="36" t="s">
        <v>877</v>
      </c>
      <c r="B1322" s="32">
        <v>410</v>
      </c>
      <c r="C1322" s="36" t="s">
        <v>151</v>
      </c>
      <c r="D1322" s="36" t="s">
        <v>30</v>
      </c>
      <c r="E1322" s="14" t="s">
        <v>549</v>
      </c>
      <c r="F1322" s="18">
        <v>4659</v>
      </c>
      <c r="G1322" s="18">
        <v>0</v>
      </c>
      <c r="H1322" s="18">
        <v>0</v>
      </c>
      <c r="I1322" s="18"/>
      <c r="J1322" s="18"/>
      <c r="K1322" s="18"/>
      <c r="L1322" s="18">
        <f t="shared" si="1866"/>
        <v>4659</v>
      </c>
      <c r="M1322" s="18">
        <f t="shared" si="1867"/>
        <v>0</v>
      </c>
      <c r="N1322" s="18">
        <f t="shared" si="1868"/>
        <v>0</v>
      </c>
      <c r="O1322" s="18"/>
      <c r="P1322" s="18"/>
      <c r="Q1322" s="18"/>
      <c r="R1322" s="18">
        <f t="shared" si="1816"/>
        <v>4659</v>
      </c>
      <c r="S1322" s="18">
        <f t="shared" si="1817"/>
        <v>0</v>
      </c>
      <c r="T1322" s="18">
        <f t="shared" si="1818"/>
        <v>0</v>
      </c>
      <c r="U1322" s="18"/>
      <c r="V1322" s="18">
        <f t="shared" si="1819"/>
        <v>4659</v>
      </c>
      <c r="W1322" s="18">
        <f t="shared" si="1820"/>
        <v>0</v>
      </c>
      <c r="X1322" s="18">
        <f t="shared" si="1821"/>
        <v>0</v>
      </c>
      <c r="Y1322" s="18"/>
      <c r="Z1322" s="18"/>
      <c r="AA1322" s="18"/>
      <c r="AB1322" s="18">
        <f t="shared" si="1848"/>
        <v>4659</v>
      </c>
      <c r="AC1322" s="18">
        <f t="shared" si="1849"/>
        <v>0</v>
      </c>
      <c r="AD1322" s="18">
        <f t="shared" si="1850"/>
        <v>0</v>
      </c>
      <c r="AE1322" s="18"/>
      <c r="AF1322" s="31"/>
      <c r="AG1322" s="22"/>
      <c r="AH1322" s="2"/>
    </row>
    <row r="1323" spans="1:34" ht="94.5" x14ac:dyDescent="0.25">
      <c r="A1323" s="36" t="s">
        <v>282</v>
      </c>
      <c r="B1323" s="32"/>
      <c r="C1323" s="36"/>
      <c r="D1323" s="36"/>
      <c r="E1323" s="14" t="s">
        <v>933</v>
      </c>
      <c r="F1323" s="18">
        <f t="shared" ref="F1323:K1325" si="1872">F1324</f>
        <v>0</v>
      </c>
      <c r="G1323" s="18">
        <f t="shared" si="1872"/>
        <v>10376.900000000001</v>
      </c>
      <c r="H1323" s="18">
        <f t="shared" si="1872"/>
        <v>0</v>
      </c>
      <c r="I1323" s="18">
        <f t="shared" si="1872"/>
        <v>0</v>
      </c>
      <c r="J1323" s="18">
        <f t="shared" si="1872"/>
        <v>0</v>
      </c>
      <c r="K1323" s="18">
        <f t="shared" si="1872"/>
        <v>0</v>
      </c>
      <c r="L1323" s="18">
        <f t="shared" si="1866"/>
        <v>0</v>
      </c>
      <c r="M1323" s="18">
        <f t="shared" si="1867"/>
        <v>10376.900000000001</v>
      </c>
      <c r="N1323" s="18">
        <f t="shared" si="1868"/>
        <v>0</v>
      </c>
      <c r="O1323" s="18">
        <f t="shared" ref="O1323:Q1325" si="1873">O1324</f>
        <v>0</v>
      </c>
      <c r="P1323" s="18">
        <f t="shared" si="1873"/>
        <v>0</v>
      </c>
      <c r="Q1323" s="18">
        <f t="shared" si="1873"/>
        <v>0</v>
      </c>
      <c r="R1323" s="18">
        <f t="shared" si="1816"/>
        <v>0</v>
      </c>
      <c r="S1323" s="18">
        <f t="shared" si="1817"/>
        <v>10376.900000000001</v>
      </c>
      <c r="T1323" s="18">
        <f t="shared" si="1818"/>
        <v>0</v>
      </c>
      <c r="U1323" s="18">
        <f t="shared" ref="U1323:AE1325" si="1874">U1324</f>
        <v>0</v>
      </c>
      <c r="V1323" s="18">
        <f t="shared" si="1819"/>
        <v>0</v>
      </c>
      <c r="W1323" s="18">
        <f t="shared" si="1820"/>
        <v>10376.900000000001</v>
      </c>
      <c r="X1323" s="18">
        <f t="shared" si="1821"/>
        <v>0</v>
      </c>
      <c r="Y1323" s="18">
        <f t="shared" si="1874"/>
        <v>0</v>
      </c>
      <c r="Z1323" s="18">
        <f t="shared" si="1874"/>
        <v>0</v>
      </c>
      <c r="AA1323" s="18">
        <f t="shared" si="1874"/>
        <v>0</v>
      </c>
      <c r="AB1323" s="18">
        <f t="shared" si="1848"/>
        <v>0</v>
      </c>
      <c r="AC1323" s="18">
        <f t="shared" si="1849"/>
        <v>10376.900000000001</v>
      </c>
      <c r="AD1323" s="18">
        <f t="shared" si="1850"/>
        <v>0</v>
      </c>
      <c r="AE1323" s="18">
        <f t="shared" si="1874"/>
        <v>0</v>
      </c>
      <c r="AF1323" s="31"/>
      <c r="AG1323" s="22"/>
      <c r="AH1323" s="2"/>
    </row>
    <row r="1324" spans="1:34" ht="47.25" x14ac:dyDescent="0.25">
      <c r="A1324" s="36" t="s">
        <v>282</v>
      </c>
      <c r="B1324" s="32">
        <v>400</v>
      </c>
      <c r="C1324" s="36"/>
      <c r="D1324" s="36"/>
      <c r="E1324" s="14" t="s">
        <v>580</v>
      </c>
      <c r="F1324" s="18">
        <f t="shared" si="1872"/>
        <v>0</v>
      </c>
      <c r="G1324" s="18">
        <f t="shared" si="1872"/>
        <v>10376.900000000001</v>
      </c>
      <c r="H1324" s="18">
        <f t="shared" si="1872"/>
        <v>0</v>
      </c>
      <c r="I1324" s="18">
        <f t="shared" si="1872"/>
        <v>0</v>
      </c>
      <c r="J1324" s="18">
        <f t="shared" si="1872"/>
        <v>0</v>
      </c>
      <c r="K1324" s="18">
        <f t="shared" si="1872"/>
        <v>0</v>
      </c>
      <c r="L1324" s="18">
        <f t="shared" si="1866"/>
        <v>0</v>
      </c>
      <c r="M1324" s="18">
        <f t="shared" si="1867"/>
        <v>10376.900000000001</v>
      </c>
      <c r="N1324" s="18">
        <f t="shared" si="1868"/>
        <v>0</v>
      </c>
      <c r="O1324" s="18">
        <f t="shared" si="1873"/>
        <v>0</v>
      </c>
      <c r="P1324" s="18">
        <f t="shared" si="1873"/>
        <v>0</v>
      </c>
      <c r="Q1324" s="18">
        <f t="shared" si="1873"/>
        <v>0</v>
      </c>
      <c r="R1324" s="18">
        <f t="shared" si="1816"/>
        <v>0</v>
      </c>
      <c r="S1324" s="18">
        <f t="shared" si="1817"/>
        <v>10376.900000000001</v>
      </c>
      <c r="T1324" s="18">
        <f t="shared" si="1818"/>
        <v>0</v>
      </c>
      <c r="U1324" s="18">
        <f t="shared" si="1874"/>
        <v>0</v>
      </c>
      <c r="V1324" s="18">
        <f t="shared" si="1819"/>
        <v>0</v>
      </c>
      <c r="W1324" s="18">
        <f t="shared" si="1820"/>
        <v>10376.900000000001</v>
      </c>
      <c r="X1324" s="18">
        <f t="shared" si="1821"/>
        <v>0</v>
      </c>
      <c r="Y1324" s="18">
        <f t="shared" si="1874"/>
        <v>0</v>
      </c>
      <c r="Z1324" s="18">
        <f t="shared" si="1874"/>
        <v>0</v>
      </c>
      <c r="AA1324" s="18">
        <f t="shared" si="1874"/>
        <v>0</v>
      </c>
      <c r="AB1324" s="18">
        <f t="shared" si="1848"/>
        <v>0</v>
      </c>
      <c r="AC1324" s="18">
        <f t="shared" si="1849"/>
        <v>10376.900000000001</v>
      </c>
      <c r="AD1324" s="18">
        <f t="shared" si="1850"/>
        <v>0</v>
      </c>
      <c r="AE1324" s="18">
        <f t="shared" si="1874"/>
        <v>0</v>
      </c>
      <c r="AF1324" s="31"/>
      <c r="AG1324" s="22"/>
      <c r="AH1324" s="2"/>
    </row>
    <row r="1325" spans="1:34" x14ac:dyDescent="0.25">
      <c r="A1325" s="36" t="s">
        <v>282</v>
      </c>
      <c r="B1325" s="32">
        <v>410</v>
      </c>
      <c r="C1325" s="36"/>
      <c r="D1325" s="36"/>
      <c r="E1325" s="14" t="s">
        <v>593</v>
      </c>
      <c r="F1325" s="18">
        <f t="shared" si="1872"/>
        <v>0</v>
      </c>
      <c r="G1325" s="18">
        <f t="shared" si="1872"/>
        <v>10376.900000000001</v>
      </c>
      <c r="H1325" s="18">
        <f t="shared" si="1872"/>
        <v>0</v>
      </c>
      <c r="I1325" s="18">
        <f t="shared" si="1872"/>
        <v>0</v>
      </c>
      <c r="J1325" s="18">
        <f t="shared" si="1872"/>
        <v>0</v>
      </c>
      <c r="K1325" s="18">
        <f t="shared" si="1872"/>
        <v>0</v>
      </c>
      <c r="L1325" s="18">
        <f t="shared" si="1866"/>
        <v>0</v>
      </c>
      <c r="M1325" s="18">
        <f t="shared" si="1867"/>
        <v>10376.900000000001</v>
      </c>
      <c r="N1325" s="18">
        <f t="shared" si="1868"/>
        <v>0</v>
      </c>
      <c r="O1325" s="18">
        <f t="shared" si="1873"/>
        <v>0</v>
      </c>
      <c r="P1325" s="18">
        <f t="shared" si="1873"/>
        <v>0</v>
      </c>
      <c r="Q1325" s="18">
        <f t="shared" si="1873"/>
        <v>0</v>
      </c>
      <c r="R1325" s="18">
        <f t="shared" ref="R1325:R1388" si="1875">L1325+O1325</f>
        <v>0</v>
      </c>
      <c r="S1325" s="18">
        <f t="shared" ref="S1325:S1388" si="1876">M1325+P1325</f>
        <v>10376.900000000001</v>
      </c>
      <c r="T1325" s="18">
        <f t="shared" ref="T1325:T1388" si="1877">N1325+Q1325</f>
        <v>0</v>
      </c>
      <c r="U1325" s="18">
        <f t="shared" si="1874"/>
        <v>0</v>
      </c>
      <c r="V1325" s="18">
        <f t="shared" ref="V1325:V1388" si="1878">R1325+U1325</f>
        <v>0</v>
      </c>
      <c r="W1325" s="18">
        <f t="shared" ref="W1325:W1388" si="1879">S1325</f>
        <v>10376.900000000001</v>
      </c>
      <c r="X1325" s="18">
        <f t="shared" ref="X1325:X1388" si="1880">T1325</f>
        <v>0</v>
      </c>
      <c r="Y1325" s="18">
        <f t="shared" si="1874"/>
        <v>0</v>
      </c>
      <c r="Z1325" s="18">
        <f t="shared" si="1874"/>
        <v>0</v>
      </c>
      <c r="AA1325" s="18">
        <f t="shared" si="1874"/>
        <v>0</v>
      </c>
      <c r="AB1325" s="18">
        <f t="shared" si="1848"/>
        <v>0</v>
      </c>
      <c r="AC1325" s="18">
        <f t="shared" si="1849"/>
        <v>10376.900000000001</v>
      </c>
      <c r="AD1325" s="18">
        <f t="shared" si="1850"/>
        <v>0</v>
      </c>
      <c r="AE1325" s="18">
        <f t="shared" si="1874"/>
        <v>0</v>
      </c>
      <c r="AF1325" s="31"/>
      <c r="AG1325" s="22"/>
      <c r="AH1325" s="2"/>
    </row>
    <row r="1326" spans="1:34" x14ac:dyDescent="0.25">
      <c r="A1326" s="36" t="s">
        <v>282</v>
      </c>
      <c r="B1326" s="32">
        <v>410</v>
      </c>
      <c r="C1326" s="36" t="s">
        <v>151</v>
      </c>
      <c r="D1326" s="36" t="s">
        <v>30</v>
      </c>
      <c r="E1326" s="14" t="s">
        <v>549</v>
      </c>
      <c r="F1326" s="18">
        <v>0</v>
      </c>
      <c r="G1326" s="18">
        <v>10376.900000000001</v>
      </c>
      <c r="H1326" s="18">
        <v>0</v>
      </c>
      <c r="I1326" s="18"/>
      <c r="J1326" s="18"/>
      <c r="K1326" s="18"/>
      <c r="L1326" s="18">
        <f t="shared" si="1866"/>
        <v>0</v>
      </c>
      <c r="M1326" s="18">
        <f t="shared" si="1867"/>
        <v>10376.900000000001</v>
      </c>
      <c r="N1326" s="18">
        <f t="shared" si="1868"/>
        <v>0</v>
      </c>
      <c r="O1326" s="18"/>
      <c r="P1326" s="18"/>
      <c r="Q1326" s="18"/>
      <c r="R1326" s="18">
        <f t="shared" si="1875"/>
        <v>0</v>
      </c>
      <c r="S1326" s="18">
        <f t="shared" si="1876"/>
        <v>10376.900000000001</v>
      </c>
      <c r="T1326" s="18">
        <f t="shared" si="1877"/>
        <v>0</v>
      </c>
      <c r="U1326" s="18"/>
      <c r="V1326" s="18">
        <f t="shared" si="1878"/>
        <v>0</v>
      </c>
      <c r="W1326" s="18">
        <f t="shared" si="1879"/>
        <v>10376.900000000001</v>
      </c>
      <c r="X1326" s="18">
        <f t="shared" si="1880"/>
        <v>0</v>
      </c>
      <c r="Y1326" s="18"/>
      <c r="Z1326" s="18"/>
      <c r="AA1326" s="18"/>
      <c r="AB1326" s="18">
        <f t="shared" si="1848"/>
        <v>0</v>
      </c>
      <c r="AC1326" s="18">
        <f t="shared" si="1849"/>
        <v>10376.900000000001</v>
      </c>
      <c r="AD1326" s="18">
        <f t="shared" si="1850"/>
        <v>0</v>
      </c>
      <c r="AE1326" s="18"/>
      <c r="AF1326" s="31"/>
      <c r="AG1326" s="22"/>
      <c r="AH1326" s="2"/>
    </row>
    <row r="1327" spans="1:34" ht="157.5" x14ac:dyDescent="0.25">
      <c r="A1327" s="36" t="s">
        <v>283</v>
      </c>
      <c r="B1327" s="32"/>
      <c r="C1327" s="36"/>
      <c r="D1327" s="36"/>
      <c r="E1327" s="14" t="s">
        <v>830</v>
      </c>
      <c r="F1327" s="18">
        <f t="shared" ref="F1327:K1329" si="1881">F1328</f>
        <v>0</v>
      </c>
      <c r="G1327" s="18">
        <f t="shared" si="1881"/>
        <v>0</v>
      </c>
      <c r="H1327" s="18">
        <f t="shared" si="1881"/>
        <v>11538.9</v>
      </c>
      <c r="I1327" s="18">
        <f t="shared" si="1881"/>
        <v>0</v>
      </c>
      <c r="J1327" s="18">
        <f t="shared" si="1881"/>
        <v>0</v>
      </c>
      <c r="K1327" s="18">
        <f t="shared" si="1881"/>
        <v>0</v>
      </c>
      <c r="L1327" s="18">
        <f t="shared" si="1866"/>
        <v>0</v>
      </c>
      <c r="M1327" s="18">
        <f t="shared" si="1867"/>
        <v>0</v>
      </c>
      <c r="N1327" s="18">
        <f t="shared" si="1868"/>
        <v>11538.9</v>
      </c>
      <c r="O1327" s="18">
        <f t="shared" ref="O1327:Q1329" si="1882">O1328</f>
        <v>0</v>
      </c>
      <c r="P1327" s="18">
        <f t="shared" si="1882"/>
        <v>0</v>
      </c>
      <c r="Q1327" s="18">
        <f t="shared" si="1882"/>
        <v>0</v>
      </c>
      <c r="R1327" s="18">
        <f t="shared" si="1875"/>
        <v>0</v>
      </c>
      <c r="S1327" s="18">
        <f t="shared" si="1876"/>
        <v>0</v>
      </c>
      <c r="T1327" s="18">
        <f t="shared" si="1877"/>
        <v>11538.9</v>
      </c>
      <c r="U1327" s="18">
        <f t="shared" ref="U1327:AE1329" si="1883">U1328</f>
        <v>0</v>
      </c>
      <c r="V1327" s="18">
        <f t="shared" si="1878"/>
        <v>0</v>
      </c>
      <c r="W1327" s="18">
        <f t="shared" si="1879"/>
        <v>0</v>
      </c>
      <c r="X1327" s="18">
        <f t="shared" si="1880"/>
        <v>11538.9</v>
      </c>
      <c r="Y1327" s="18">
        <f t="shared" si="1883"/>
        <v>0</v>
      </c>
      <c r="Z1327" s="18">
        <f t="shared" si="1883"/>
        <v>0</v>
      </c>
      <c r="AA1327" s="18">
        <f t="shared" si="1883"/>
        <v>0</v>
      </c>
      <c r="AB1327" s="18">
        <f t="shared" si="1848"/>
        <v>0</v>
      </c>
      <c r="AC1327" s="18">
        <f t="shared" si="1849"/>
        <v>0</v>
      </c>
      <c r="AD1327" s="18">
        <f t="shared" si="1850"/>
        <v>11538.9</v>
      </c>
      <c r="AE1327" s="18">
        <f t="shared" si="1883"/>
        <v>0</v>
      </c>
      <c r="AF1327" s="31"/>
      <c r="AG1327" s="22"/>
      <c r="AH1327" s="2"/>
    </row>
    <row r="1328" spans="1:34" ht="47.25" x14ac:dyDescent="0.25">
      <c r="A1328" s="36" t="s">
        <v>283</v>
      </c>
      <c r="B1328" s="32">
        <v>400</v>
      </c>
      <c r="C1328" s="36"/>
      <c r="D1328" s="36"/>
      <c r="E1328" s="14" t="s">
        <v>580</v>
      </c>
      <c r="F1328" s="18">
        <f t="shared" si="1881"/>
        <v>0</v>
      </c>
      <c r="G1328" s="18">
        <f t="shared" si="1881"/>
        <v>0</v>
      </c>
      <c r="H1328" s="18">
        <f t="shared" si="1881"/>
        <v>11538.9</v>
      </c>
      <c r="I1328" s="18">
        <f t="shared" si="1881"/>
        <v>0</v>
      </c>
      <c r="J1328" s="18">
        <f t="shared" si="1881"/>
        <v>0</v>
      </c>
      <c r="K1328" s="18">
        <f t="shared" si="1881"/>
        <v>0</v>
      </c>
      <c r="L1328" s="18">
        <f t="shared" si="1866"/>
        <v>0</v>
      </c>
      <c r="M1328" s="18">
        <f t="shared" si="1867"/>
        <v>0</v>
      </c>
      <c r="N1328" s="18">
        <f t="shared" si="1868"/>
        <v>11538.9</v>
      </c>
      <c r="O1328" s="18">
        <f t="shared" si="1882"/>
        <v>0</v>
      </c>
      <c r="P1328" s="18">
        <f t="shared" si="1882"/>
        <v>0</v>
      </c>
      <c r="Q1328" s="18">
        <f t="shared" si="1882"/>
        <v>0</v>
      </c>
      <c r="R1328" s="18">
        <f t="shared" si="1875"/>
        <v>0</v>
      </c>
      <c r="S1328" s="18">
        <f t="shared" si="1876"/>
        <v>0</v>
      </c>
      <c r="T1328" s="18">
        <f t="shared" si="1877"/>
        <v>11538.9</v>
      </c>
      <c r="U1328" s="18">
        <f t="shared" si="1883"/>
        <v>0</v>
      </c>
      <c r="V1328" s="18">
        <f t="shared" si="1878"/>
        <v>0</v>
      </c>
      <c r="W1328" s="18">
        <f t="shared" si="1879"/>
        <v>0</v>
      </c>
      <c r="X1328" s="18">
        <f t="shared" si="1880"/>
        <v>11538.9</v>
      </c>
      <c r="Y1328" s="18">
        <f t="shared" si="1883"/>
        <v>0</v>
      </c>
      <c r="Z1328" s="18">
        <f t="shared" si="1883"/>
        <v>0</v>
      </c>
      <c r="AA1328" s="18">
        <f t="shared" si="1883"/>
        <v>0</v>
      </c>
      <c r="AB1328" s="18">
        <f t="shared" si="1848"/>
        <v>0</v>
      </c>
      <c r="AC1328" s="18">
        <f t="shared" si="1849"/>
        <v>0</v>
      </c>
      <c r="AD1328" s="18">
        <f t="shared" si="1850"/>
        <v>11538.9</v>
      </c>
      <c r="AE1328" s="18">
        <f t="shared" si="1883"/>
        <v>0</v>
      </c>
      <c r="AF1328" s="31"/>
      <c r="AG1328" s="22"/>
      <c r="AH1328" s="2"/>
    </row>
    <row r="1329" spans="1:34" x14ac:dyDescent="0.25">
      <c r="A1329" s="36" t="s">
        <v>283</v>
      </c>
      <c r="B1329" s="32">
        <v>410</v>
      </c>
      <c r="C1329" s="36"/>
      <c r="D1329" s="36"/>
      <c r="E1329" s="14" t="s">
        <v>593</v>
      </c>
      <c r="F1329" s="18">
        <f t="shared" si="1881"/>
        <v>0</v>
      </c>
      <c r="G1329" s="18">
        <f t="shared" si="1881"/>
        <v>0</v>
      </c>
      <c r="H1329" s="18">
        <f t="shared" si="1881"/>
        <v>11538.9</v>
      </c>
      <c r="I1329" s="18">
        <f t="shared" si="1881"/>
        <v>0</v>
      </c>
      <c r="J1329" s="18">
        <f t="shared" si="1881"/>
        <v>0</v>
      </c>
      <c r="K1329" s="18">
        <f t="shared" si="1881"/>
        <v>0</v>
      </c>
      <c r="L1329" s="18">
        <f t="shared" si="1866"/>
        <v>0</v>
      </c>
      <c r="M1329" s="18">
        <f t="shared" si="1867"/>
        <v>0</v>
      </c>
      <c r="N1329" s="18">
        <f t="shared" si="1868"/>
        <v>11538.9</v>
      </c>
      <c r="O1329" s="18">
        <f t="shared" si="1882"/>
        <v>0</v>
      </c>
      <c r="P1329" s="18">
        <f t="shared" si="1882"/>
        <v>0</v>
      </c>
      <c r="Q1329" s="18">
        <f t="shared" si="1882"/>
        <v>0</v>
      </c>
      <c r="R1329" s="18">
        <f t="shared" si="1875"/>
        <v>0</v>
      </c>
      <c r="S1329" s="18">
        <f t="shared" si="1876"/>
        <v>0</v>
      </c>
      <c r="T1329" s="18">
        <f t="shared" si="1877"/>
        <v>11538.9</v>
      </c>
      <c r="U1329" s="18">
        <f t="shared" si="1883"/>
        <v>0</v>
      </c>
      <c r="V1329" s="18">
        <f t="shared" si="1878"/>
        <v>0</v>
      </c>
      <c r="W1329" s="18">
        <f t="shared" si="1879"/>
        <v>0</v>
      </c>
      <c r="X1329" s="18">
        <f t="shared" si="1880"/>
        <v>11538.9</v>
      </c>
      <c r="Y1329" s="18">
        <f t="shared" si="1883"/>
        <v>0</v>
      </c>
      <c r="Z1329" s="18">
        <f t="shared" si="1883"/>
        <v>0</v>
      </c>
      <c r="AA1329" s="18">
        <f t="shared" si="1883"/>
        <v>0</v>
      </c>
      <c r="AB1329" s="18">
        <f t="shared" si="1848"/>
        <v>0</v>
      </c>
      <c r="AC1329" s="18">
        <f t="shared" si="1849"/>
        <v>0</v>
      </c>
      <c r="AD1329" s="18">
        <f t="shared" si="1850"/>
        <v>11538.9</v>
      </c>
      <c r="AE1329" s="18">
        <f t="shared" si="1883"/>
        <v>0</v>
      </c>
      <c r="AF1329" s="31"/>
      <c r="AG1329" s="22"/>
      <c r="AH1329" s="2"/>
    </row>
    <row r="1330" spans="1:34" x14ac:dyDescent="0.25">
      <c r="A1330" s="36" t="s">
        <v>283</v>
      </c>
      <c r="B1330" s="32">
        <v>410</v>
      </c>
      <c r="C1330" s="36" t="s">
        <v>151</v>
      </c>
      <c r="D1330" s="36" t="s">
        <v>30</v>
      </c>
      <c r="E1330" s="14" t="s">
        <v>549</v>
      </c>
      <c r="F1330" s="18">
        <v>0</v>
      </c>
      <c r="G1330" s="18">
        <v>0</v>
      </c>
      <c r="H1330" s="18">
        <v>11538.9</v>
      </c>
      <c r="I1330" s="18"/>
      <c r="J1330" s="18"/>
      <c r="K1330" s="18"/>
      <c r="L1330" s="18">
        <f t="shared" si="1866"/>
        <v>0</v>
      </c>
      <c r="M1330" s="18">
        <f t="shared" si="1867"/>
        <v>0</v>
      </c>
      <c r="N1330" s="18">
        <f t="shared" si="1868"/>
        <v>11538.9</v>
      </c>
      <c r="O1330" s="18"/>
      <c r="P1330" s="18"/>
      <c r="Q1330" s="18"/>
      <c r="R1330" s="18">
        <f t="shared" si="1875"/>
        <v>0</v>
      </c>
      <c r="S1330" s="18">
        <f t="shared" si="1876"/>
        <v>0</v>
      </c>
      <c r="T1330" s="18">
        <f t="shared" si="1877"/>
        <v>11538.9</v>
      </c>
      <c r="U1330" s="18"/>
      <c r="V1330" s="18">
        <f t="shared" si="1878"/>
        <v>0</v>
      </c>
      <c r="W1330" s="18">
        <f t="shared" si="1879"/>
        <v>0</v>
      </c>
      <c r="X1330" s="18">
        <f t="shared" si="1880"/>
        <v>11538.9</v>
      </c>
      <c r="Y1330" s="18"/>
      <c r="Z1330" s="18"/>
      <c r="AA1330" s="18"/>
      <c r="AB1330" s="18">
        <f t="shared" si="1848"/>
        <v>0</v>
      </c>
      <c r="AC1330" s="18">
        <f t="shared" si="1849"/>
        <v>0</v>
      </c>
      <c r="AD1330" s="18">
        <f t="shared" si="1850"/>
        <v>11538.9</v>
      </c>
      <c r="AE1330" s="18"/>
      <c r="AF1330" s="31"/>
      <c r="AG1330" s="22"/>
      <c r="AH1330" s="2"/>
    </row>
    <row r="1331" spans="1:34" ht="94.5" x14ac:dyDescent="0.25">
      <c r="A1331" s="36" t="s">
        <v>284</v>
      </c>
      <c r="B1331" s="32"/>
      <c r="C1331" s="36"/>
      <c r="D1331" s="36"/>
      <c r="E1331" s="14" t="s">
        <v>831</v>
      </c>
      <c r="F1331" s="18">
        <f t="shared" ref="F1331:K1333" si="1884">F1332</f>
        <v>0</v>
      </c>
      <c r="G1331" s="18">
        <f t="shared" si="1884"/>
        <v>25000</v>
      </c>
      <c r="H1331" s="18">
        <f t="shared" si="1884"/>
        <v>284496.90000000002</v>
      </c>
      <c r="I1331" s="18">
        <f t="shared" si="1884"/>
        <v>0</v>
      </c>
      <c r="J1331" s="18">
        <f t="shared" si="1884"/>
        <v>0</v>
      </c>
      <c r="K1331" s="18">
        <f t="shared" si="1884"/>
        <v>0</v>
      </c>
      <c r="L1331" s="18">
        <f t="shared" si="1866"/>
        <v>0</v>
      </c>
      <c r="M1331" s="18">
        <f t="shared" si="1867"/>
        <v>25000</v>
      </c>
      <c r="N1331" s="18">
        <f t="shared" si="1868"/>
        <v>284496.90000000002</v>
      </c>
      <c r="O1331" s="18">
        <f t="shared" ref="O1331:Q1333" si="1885">O1332</f>
        <v>0</v>
      </c>
      <c r="P1331" s="18">
        <f t="shared" si="1885"/>
        <v>0</v>
      </c>
      <c r="Q1331" s="18">
        <f t="shared" si="1885"/>
        <v>0</v>
      </c>
      <c r="R1331" s="18">
        <f t="shared" si="1875"/>
        <v>0</v>
      </c>
      <c r="S1331" s="18">
        <f t="shared" si="1876"/>
        <v>25000</v>
      </c>
      <c r="T1331" s="18">
        <f t="shared" si="1877"/>
        <v>284496.90000000002</v>
      </c>
      <c r="U1331" s="18">
        <f t="shared" ref="U1331:AE1333" si="1886">U1332</f>
        <v>0</v>
      </c>
      <c r="V1331" s="18">
        <f t="shared" si="1878"/>
        <v>0</v>
      </c>
      <c r="W1331" s="18">
        <f t="shared" si="1879"/>
        <v>25000</v>
      </c>
      <c r="X1331" s="18">
        <f t="shared" si="1880"/>
        <v>284496.90000000002</v>
      </c>
      <c r="Y1331" s="18">
        <f t="shared" si="1886"/>
        <v>0</v>
      </c>
      <c r="Z1331" s="18">
        <f t="shared" si="1886"/>
        <v>0</v>
      </c>
      <c r="AA1331" s="18">
        <f t="shared" si="1886"/>
        <v>0</v>
      </c>
      <c r="AB1331" s="18">
        <f t="shared" si="1848"/>
        <v>0</v>
      </c>
      <c r="AC1331" s="18">
        <f t="shared" si="1849"/>
        <v>25000</v>
      </c>
      <c r="AD1331" s="18">
        <f t="shared" si="1850"/>
        <v>284496.90000000002</v>
      </c>
      <c r="AE1331" s="18">
        <f t="shared" si="1886"/>
        <v>0</v>
      </c>
      <c r="AF1331" s="31"/>
      <c r="AG1331" s="22"/>
      <c r="AH1331" s="2"/>
    </row>
    <row r="1332" spans="1:34" ht="47.25" x14ac:dyDescent="0.25">
      <c r="A1332" s="36" t="s">
        <v>284</v>
      </c>
      <c r="B1332" s="32">
        <v>400</v>
      </c>
      <c r="C1332" s="36"/>
      <c r="D1332" s="36"/>
      <c r="E1332" s="14" t="s">
        <v>580</v>
      </c>
      <c r="F1332" s="18">
        <f t="shared" si="1884"/>
        <v>0</v>
      </c>
      <c r="G1332" s="18">
        <f t="shared" si="1884"/>
        <v>25000</v>
      </c>
      <c r="H1332" s="18">
        <f t="shared" si="1884"/>
        <v>284496.90000000002</v>
      </c>
      <c r="I1332" s="18">
        <f t="shared" si="1884"/>
        <v>0</v>
      </c>
      <c r="J1332" s="18">
        <f t="shared" si="1884"/>
        <v>0</v>
      </c>
      <c r="K1332" s="18">
        <f t="shared" si="1884"/>
        <v>0</v>
      </c>
      <c r="L1332" s="18">
        <f t="shared" si="1866"/>
        <v>0</v>
      </c>
      <c r="M1332" s="18">
        <f t="shared" si="1867"/>
        <v>25000</v>
      </c>
      <c r="N1332" s="18">
        <f t="shared" si="1868"/>
        <v>284496.90000000002</v>
      </c>
      <c r="O1332" s="18">
        <f t="shared" si="1885"/>
        <v>0</v>
      </c>
      <c r="P1332" s="18">
        <f t="shared" si="1885"/>
        <v>0</v>
      </c>
      <c r="Q1332" s="18">
        <f t="shared" si="1885"/>
        <v>0</v>
      </c>
      <c r="R1332" s="18">
        <f t="shared" si="1875"/>
        <v>0</v>
      </c>
      <c r="S1332" s="18">
        <f t="shared" si="1876"/>
        <v>25000</v>
      </c>
      <c r="T1332" s="18">
        <f t="shared" si="1877"/>
        <v>284496.90000000002</v>
      </c>
      <c r="U1332" s="18">
        <f t="shared" si="1886"/>
        <v>0</v>
      </c>
      <c r="V1332" s="18">
        <f t="shared" si="1878"/>
        <v>0</v>
      </c>
      <c r="W1332" s="18">
        <f t="shared" si="1879"/>
        <v>25000</v>
      </c>
      <c r="X1332" s="18">
        <f t="shared" si="1880"/>
        <v>284496.90000000002</v>
      </c>
      <c r="Y1332" s="18">
        <f t="shared" si="1886"/>
        <v>0</v>
      </c>
      <c r="Z1332" s="18">
        <f t="shared" si="1886"/>
        <v>0</v>
      </c>
      <c r="AA1332" s="18">
        <f t="shared" si="1886"/>
        <v>0</v>
      </c>
      <c r="AB1332" s="18">
        <f t="shared" si="1848"/>
        <v>0</v>
      </c>
      <c r="AC1332" s="18">
        <f t="shared" si="1849"/>
        <v>25000</v>
      </c>
      <c r="AD1332" s="18">
        <f t="shared" si="1850"/>
        <v>284496.90000000002</v>
      </c>
      <c r="AE1332" s="18">
        <f t="shared" si="1886"/>
        <v>0</v>
      </c>
      <c r="AF1332" s="31"/>
      <c r="AG1332" s="22"/>
      <c r="AH1332" s="2"/>
    </row>
    <row r="1333" spans="1:34" x14ac:dyDescent="0.25">
      <c r="A1333" s="36" t="s">
        <v>284</v>
      </c>
      <c r="B1333" s="32">
        <v>410</v>
      </c>
      <c r="C1333" s="36"/>
      <c r="D1333" s="36"/>
      <c r="E1333" s="14" t="s">
        <v>593</v>
      </c>
      <c r="F1333" s="18">
        <f t="shared" si="1884"/>
        <v>0</v>
      </c>
      <c r="G1333" s="18">
        <f t="shared" si="1884"/>
        <v>25000</v>
      </c>
      <c r="H1333" s="18">
        <f t="shared" si="1884"/>
        <v>284496.90000000002</v>
      </c>
      <c r="I1333" s="18">
        <f t="shared" si="1884"/>
        <v>0</v>
      </c>
      <c r="J1333" s="18">
        <f t="shared" si="1884"/>
        <v>0</v>
      </c>
      <c r="K1333" s="18">
        <f t="shared" si="1884"/>
        <v>0</v>
      </c>
      <c r="L1333" s="18">
        <f t="shared" si="1866"/>
        <v>0</v>
      </c>
      <c r="M1333" s="18">
        <f t="shared" si="1867"/>
        <v>25000</v>
      </c>
      <c r="N1333" s="18">
        <f t="shared" si="1868"/>
        <v>284496.90000000002</v>
      </c>
      <c r="O1333" s="18">
        <f t="shared" si="1885"/>
        <v>0</v>
      </c>
      <c r="P1333" s="18">
        <f t="shared" si="1885"/>
        <v>0</v>
      </c>
      <c r="Q1333" s="18">
        <f t="shared" si="1885"/>
        <v>0</v>
      </c>
      <c r="R1333" s="18">
        <f t="shared" si="1875"/>
        <v>0</v>
      </c>
      <c r="S1333" s="18">
        <f t="shared" si="1876"/>
        <v>25000</v>
      </c>
      <c r="T1333" s="18">
        <f t="shared" si="1877"/>
        <v>284496.90000000002</v>
      </c>
      <c r="U1333" s="18">
        <f t="shared" si="1886"/>
        <v>0</v>
      </c>
      <c r="V1333" s="18">
        <f t="shared" si="1878"/>
        <v>0</v>
      </c>
      <c r="W1333" s="18">
        <f t="shared" si="1879"/>
        <v>25000</v>
      </c>
      <c r="X1333" s="18">
        <f t="shared" si="1880"/>
        <v>284496.90000000002</v>
      </c>
      <c r="Y1333" s="18">
        <f t="shared" si="1886"/>
        <v>0</v>
      </c>
      <c r="Z1333" s="18">
        <f t="shared" si="1886"/>
        <v>0</v>
      </c>
      <c r="AA1333" s="18">
        <f t="shared" si="1886"/>
        <v>0</v>
      </c>
      <c r="AB1333" s="18">
        <f t="shared" si="1848"/>
        <v>0</v>
      </c>
      <c r="AC1333" s="18">
        <f t="shared" si="1849"/>
        <v>25000</v>
      </c>
      <c r="AD1333" s="18">
        <f t="shared" si="1850"/>
        <v>284496.90000000002</v>
      </c>
      <c r="AE1333" s="18">
        <f t="shared" si="1886"/>
        <v>0</v>
      </c>
      <c r="AF1333" s="31"/>
      <c r="AG1333" s="22"/>
      <c r="AH1333" s="2"/>
    </row>
    <row r="1334" spans="1:34" x14ac:dyDescent="0.25">
      <c r="A1334" s="36" t="s">
        <v>284</v>
      </c>
      <c r="B1334" s="32">
        <v>410</v>
      </c>
      <c r="C1334" s="36" t="s">
        <v>151</v>
      </c>
      <c r="D1334" s="36" t="s">
        <v>30</v>
      </c>
      <c r="E1334" s="14" t="s">
        <v>549</v>
      </c>
      <c r="F1334" s="18">
        <v>0</v>
      </c>
      <c r="G1334" s="18">
        <v>25000</v>
      </c>
      <c r="H1334" s="18">
        <v>284496.90000000002</v>
      </c>
      <c r="I1334" s="18"/>
      <c r="J1334" s="18"/>
      <c r="K1334" s="18"/>
      <c r="L1334" s="18">
        <f t="shared" si="1866"/>
        <v>0</v>
      </c>
      <c r="M1334" s="18">
        <f t="shared" si="1867"/>
        <v>25000</v>
      </c>
      <c r="N1334" s="18">
        <f t="shared" si="1868"/>
        <v>284496.90000000002</v>
      </c>
      <c r="O1334" s="18"/>
      <c r="P1334" s="18"/>
      <c r="Q1334" s="18"/>
      <c r="R1334" s="18">
        <f t="shared" si="1875"/>
        <v>0</v>
      </c>
      <c r="S1334" s="18">
        <f t="shared" si="1876"/>
        <v>25000</v>
      </c>
      <c r="T1334" s="18">
        <f t="shared" si="1877"/>
        <v>284496.90000000002</v>
      </c>
      <c r="U1334" s="18"/>
      <c r="V1334" s="18">
        <f t="shared" si="1878"/>
        <v>0</v>
      </c>
      <c r="W1334" s="18">
        <f t="shared" si="1879"/>
        <v>25000</v>
      </c>
      <c r="X1334" s="18">
        <f t="shared" si="1880"/>
        <v>284496.90000000002</v>
      </c>
      <c r="Y1334" s="18"/>
      <c r="Z1334" s="18"/>
      <c r="AA1334" s="18"/>
      <c r="AB1334" s="18">
        <f t="shared" si="1848"/>
        <v>0</v>
      </c>
      <c r="AC1334" s="18">
        <f t="shared" si="1849"/>
        <v>25000</v>
      </c>
      <c r="AD1334" s="18">
        <f t="shared" si="1850"/>
        <v>284496.90000000002</v>
      </c>
      <c r="AE1334" s="18"/>
      <c r="AF1334" s="31"/>
      <c r="AG1334" s="22"/>
      <c r="AH1334" s="2"/>
    </row>
    <row r="1335" spans="1:34" ht="110.25" x14ac:dyDescent="0.25">
      <c r="A1335" s="36" t="s">
        <v>285</v>
      </c>
      <c r="B1335" s="32"/>
      <c r="C1335" s="36"/>
      <c r="D1335" s="36"/>
      <c r="E1335" s="14" t="s">
        <v>832</v>
      </c>
      <c r="F1335" s="18">
        <f t="shared" ref="F1335:K1337" si="1887">F1336</f>
        <v>11720</v>
      </c>
      <c r="G1335" s="18">
        <f t="shared" si="1887"/>
        <v>0</v>
      </c>
      <c r="H1335" s="18">
        <f t="shared" si="1887"/>
        <v>0</v>
      </c>
      <c r="I1335" s="18">
        <f t="shared" si="1887"/>
        <v>0</v>
      </c>
      <c r="J1335" s="18">
        <f t="shared" si="1887"/>
        <v>0</v>
      </c>
      <c r="K1335" s="18">
        <f t="shared" si="1887"/>
        <v>0</v>
      </c>
      <c r="L1335" s="18">
        <f t="shared" si="1866"/>
        <v>11720</v>
      </c>
      <c r="M1335" s="18">
        <f t="shared" si="1867"/>
        <v>0</v>
      </c>
      <c r="N1335" s="18">
        <f t="shared" si="1868"/>
        <v>0</v>
      </c>
      <c r="O1335" s="18">
        <f t="shared" ref="O1335:Q1337" si="1888">O1336</f>
        <v>0</v>
      </c>
      <c r="P1335" s="18">
        <f t="shared" si="1888"/>
        <v>0</v>
      </c>
      <c r="Q1335" s="18">
        <f t="shared" si="1888"/>
        <v>0</v>
      </c>
      <c r="R1335" s="18">
        <f t="shared" si="1875"/>
        <v>11720</v>
      </c>
      <c r="S1335" s="18">
        <f t="shared" si="1876"/>
        <v>0</v>
      </c>
      <c r="T1335" s="18">
        <f t="shared" si="1877"/>
        <v>0</v>
      </c>
      <c r="U1335" s="18">
        <f t="shared" ref="U1335:AE1337" si="1889">U1336</f>
        <v>0</v>
      </c>
      <c r="V1335" s="18">
        <f t="shared" si="1878"/>
        <v>11720</v>
      </c>
      <c r="W1335" s="18">
        <f t="shared" si="1879"/>
        <v>0</v>
      </c>
      <c r="X1335" s="18">
        <f t="shared" si="1880"/>
        <v>0</v>
      </c>
      <c r="Y1335" s="18">
        <f t="shared" si="1889"/>
        <v>0</v>
      </c>
      <c r="Z1335" s="18">
        <f t="shared" si="1889"/>
        <v>0</v>
      </c>
      <c r="AA1335" s="18">
        <f t="shared" si="1889"/>
        <v>0</v>
      </c>
      <c r="AB1335" s="18">
        <f t="shared" si="1848"/>
        <v>11720</v>
      </c>
      <c r="AC1335" s="18">
        <f t="shared" si="1849"/>
        <v>0</v>
      </c>
      <c r="AD1335" s="18">
        <f t="shared" si="1850"/>
        <v>0</v>
      </c>
      <c r="AE1335" s="18">
        <f t="shared" si="1889"/>
        <v>0</v>
      </c>
      <c r="AF1335" s="31"/>
      <c r="AG1335" s="22"/>
      <c r="AH1335" s="2"/>
    </row>
    <row r="1336" spans="1:34" ht="47.25" x14ac:dyDescent="0.25">
      <c r="A1336" s="36" t="s">
        <v>285</v>
      </c>
      <c r="B1336" s="32">
        <v>400</v>
      </c>
      <c r="C1336" s="36"/>
      <c r="D1336" s="36"/>
      <c r="E1336" s="14" t="s">
        <v>580</v>
      </c>
      <c r="F1336" s="18">
        <f t="shared" si="1887"/>
        <v>11720</v>
      </c>
      <c r="G1336" s="18">
        <f t="shared" si="1887"/>
        <v>0</v>
      </c>
      <c r="H1336" s="18">
        <f t="shared" si="1887"/>
        <v>0</v>
      </c>
      <c r="I1336" s="18">
        <f t="shared" si="1887"/>
        <v>0</v>
      </c>
      <c r="J1336" s="18">
        <f t="shared" si="1887"/>
        <v>0</v>
      </c>
      <c r="K1336" s="18">
        <f t="shared" si="1887"/>
        <v>0</v>
      </c>
      <c r="L1336" s="18">
        <f t="shared" si="1866"/>
        <v>11720</v>
      </c>
      <c r="M1336" s="18">
        <f t="shared" si="1867"/>
        <v>0</v>
      </c>
      <c r="N1336" s="18">
        <f t="shared" si="1868"/>
        <v>0</v>
      </c>
      <c r="O1336" s="18">
        <f t="shared" si="1888"/>
        <v>0</v>
      </c>
      <c r="P1336" s="18">
        <f t="shared" si="1888"/>
        <v>0</v>
      </c>
      <c r="Q1336" s="18">
        <f t="shared" si="1888"/>
        <v>0</v>
      </c>
      <c r="R1336" s="18">
        <f t="shared" si="1875"/>
        <v>11720</v>
      </c>
      <c r="S1336" s="18">
        <f t="shared" si="1876"/>
        <v>0</v>
      </c>
      <c r="T1336" s="18">
        <f t="shared" si="1877"/>
        <v>0</v>
      </c>
      <c r="U1336" s="18">
        <f t="shared" si="1889"/>
        <v>0</v>
      </c>
      <c r="V1336" s="18">
        <f t="shared" si="1878"/>
        <v>11720</v>
      </c>
      <c r="W1336" s="18">
        <f t="shared" si="1879"/>
        <v>0</v>
      </c>
      <c r="X1336" s="18">
        <f t="shared" si="1880"/>
        <v>0</v>
      </c>
      <c r="Y1336" s="18">
        <f t="shared" si="1889"/>
        <v>0</v>
      </c>
      <c r="Z1336" s="18">
        <f t="shared" si="1889"/>
        <v>0</v>
      </c>
      <c r="AA1336" s="18">
        <f t="shared" si="1889"/>
        <v>0</v>
      </c>
      <c r="AB1336" s="18">
        <f t="shared" si="1848"/>
        <v>11720</v>
      </c>
      <c r="AC1336" s="18">
        <f t="shared" si="1849"/>
        <v>0</v>
      </c>
      <c r="AD1336" s="18">
        <f t="shared" si="1850"/>
        <v>0</v>
      </c>
      <c r="AE1336" s="18">
        <f t="shared" si="1889"/>
        <v>0</v>
      </c>
      <c r="AF1336" s="31"/>
      <c r="AG1336" s="22"/>
      <c r="AH1336" s="2"/>
    </row>
    <row r="1337" spans="1:34" x14ac:dyDescent="0.25">
      <c r="A1337" s="36" t="s">
        <v>285</v>
      </c>
      <c r="B1337" s="32">
        <v>410</v>
      </c>
      <c r="C1337" s="36"/>
      <c r="D1337" s="36"/>
      <c r="E1337" s="14" t="s">
        <v>593</v>
      </c>
      <c r="F1337" s="18">
        <f t="shared" si="1887"/>
        <v>11720</v>
      </c>
      <c r="G1337" s="18">
        <f t="shared" si="1887"/>
        <v>0</v>
      </c>
      <c r="H1337" s="18">
        <f t="shared" si="1887"/>
        <v>0</v>
      </c>
      <c r="I1337" s="18">
        <f t="shared" si="1887"/>
        <v>0</v>
      </c>
      <c r="J1337" s="18">
        <f t="shared" si="1887"/>
        <v>0</v>
      </c>
      <c r="K1337" s="18">
        <f t="shared" si="1887"/>
        <v>0</v>
      </c>
      <c r="L1337" s="18">
        <f t="shared" si="1866"/>
        <v>11720</v>
      </c>
      <c r="M1337" s="18">
        <f t="shared" si="1867"/>
        <v>0</v>
      </c>
      <c r="N1337" s="18">
        <f t="shared" si="1868"/>
        <v>0</v>
      </c>
      <c r="O1337" s="18">
        <f t="shared" si="1888"/>
        <v>0</v>
      </c>
      <c r="P1337" s="18">
        <f t="shared" si="1888"/>
        <v>0</v>
      </c>
      <c r="Q1337" s="18">
        <f t="shared" si="1888"/>
        <v>0</v>
      </c>
      <c r="R1337" s="18">
        <f t="shared" si="1875"/>
        <v>11720</v>
      </c>
      <c r="S1337" s="18">
        <f t="shared" si="1876"/>
        <v>0</v>
      </c>
      <c r="T1337" s="18">
        <f t="shared" si="1877"/>
        <v>0</v>
      </c>
      <c r="U1337" s="18">
        <f t="shared" si="1889"/>
        <v>0</v>
      </c>
      <c r="V1337" s="18">
        <f t="shared" si="1878"/>
        <v>11720</v>
      </c>
      <c r="W1337" s="18">
        <f t="shared" si="1879"/>
        <v>0</v>
      </c>
      <c r="X1337" s="18">
        <f t="shared" si="1880"/>
        <v>0</v>
      </c>
      <c r="Y1337" s="18">
        <f t="shared" si="1889"/>
        <v>0</v>
      </c>
      <c r="Z1337" s="18">
        <f t="shared" si="1889"/>
        <v>0</v>
      </c>
      <c r="AA1337" s="18">
        <f t="shared" si="1889"/>
        <v>0</v>
      </c>
      <c r="AB1337" s="18">
        <f t="shared" si="1848"/>
        <v>11720</v>
      </c>
      <c r="AC1337" s="18">
        <f t="shared" si="1849"/>
        <v>0</v>
      </c>
      <c r="AD1337" s="18">
        <f t="shared" si="1850"/>
        <v>0</v>
      </c>
      <c r="AE1337" s="18">
        <f t="shared" si="1889"/>
        <v>0</v>
      </c>
      <c r="AF1337" s="31"/>
      <c r="AG1337" s="22"/>
      <c r="AH1337" s="2"/>
    </row>
    <row r="1338" spans="1:34" x14ac:dyDescent="0.25">
      <c r="A1338" s="36" t="s">
        <v>285</v>
      </c>
      <c r="B1338" s="32">
        <v>410</v>
      </c>
      <c r="C1338" s="36" t="s">
        <v>151</v>
      </c>
      <c r="D1338" s="36" t="s">
        <v>30</v>
      </c>
      <c r="E1338" s="14" t="s">
        <v>549</v>
      </c>
      <c r="F1338" s="18">
        <v>11720</v>
      </c>
      <c r="G1338" s="18">
        <v>0</v>
      </c>
      <c r="H1338" s="18">
        <v>0</v>
      </c>
      <c r="I1338" s="18"/>
      <c r="J1338" s="18"/>
      <c r="K1338" s="18"/>
      <c r="L1338" s="18">
        <f t="shared" si="1866"/>
        <v>11720</v>
      </c>
      <c r="M1338" s="18">
        <f t="shared" si="1867"/>
        <v>0</v>
      </c>
      <c r="N1338" s="18">
        <f t="shared" si="1868"/>
        <v>0</v>
      </c>
      <c r="O1338" s="18"/>
      <c r="P1338" s="18"/>
      <c r="Q1338" s="18"/>
      <c r="R1338" s="18">
        <f t="shared" si="1875"/>
        <v>11720</v>
      </c>
      <c r="S1338" s="18">
        <f t="shared" si="1876"/>
        <v>0</v>
      </c>
      <c r="T1338" s="18">
        <f t="shared" si="1877"/>
        <v>0</v>
      </c>
      <c r="U1338" s="18"/>
      <c r="V1338" s="18">
        <f t="shared" si="1878"/>
        <v>11720</v>
      </c>
      <c r="W1338" s="18">
        <f t="shared" si="1879"/>
        <v>0</v>
      </c>
      <c r="X1338" s="18">
        <f t="shared" si="1880"/>
        <v>0</v>
      </c>
      <c r="Y1338" s="18"/>
      <c r="Z1338" s="18"/>
      <c r="AA1338" s="18"/>
      <c r="AB1338" s="18">
        <f t="shared" si="1848"/>
        <v>11720</v>
      </c>
      <c r="AC1338" s="18">
        <f t="shared" si="1849"/>
        <v>0</v>
      </c>
      <c r="AD1338" s="18">
        <f t="shared" si="1850"/>
        <v>0</v>
      </c>
      <c r="AE1338" s="18"/>
      <c r="AF1338" s="31"/>
      <c r="AG1338" s="22"/>
      <c r="AH1338" s="2"/>
    </row>
    <row r="1339" spans="1:34" ht="110.25" x14ac:dyDescent="0.25">
      <c r="A1339" s="36" t="s">
        <v>1356</v>
      </c>
      <c r="B1339" s="32"/>
      <c r="C1339" s="36"/>
      <c r="D1339" s="36"/>
      <c r="E1339" s="14" t="s">
        <v>729</v>
      </c>
      <c r="F1339" s="18">
        <f t="shared" ref="F1339:K1341" si="1890">F1340</f>
        <v>130070.6</v>
      </c>
      <c r="G1339" s="18">
        <f t="shared" si="1890"/>
        <v>66493.3</v>
      </c>
      <c r="H1339" s="18">
        <f t="shared" si="1890"/>
        <v>0</v>
      </c>
      <c r="I1339" s="18">
        <f t="shared" si="1890"/>
        <v>0</v>
      </c>
      <c r="J1339" s="18">
        <f t="shared" si="1890"/>
        <v>0</v>
      </c>
      <c r="K1339" s="18">
        <f t="shared" si="1890"/>
        <v>0</v>
      </c>
      <c r="L1339" s="18">
        <f t="shared" si="1866"/>
        <v>130070.6</v>
      </c>
      <c r="M1339" s="18">
        <f t="shared" si="1867"/>
        <v>66493.3</v>
      </c>
      <c r="N1339" s="18">
        <f t="shared" si="1868"/>
        <v>0</v>
      </c>
      <c r="O1339" s="18">
        <f t="shared" ref="O1339:Q1341" si="1891">O1340</f>
        <v>3728.893</v>
      </c>
      <c r="P1339" s="18">
        <f t="shared" si="1891"/>
        <v>0</v>
      </c>
      <c r="Q1339" s="18">
        <f t="shared" si="1891"/>
        <v>0</v>
      </c>
      <c r="R1339" s="18">
        <f t="shared" si="1875"/>
        <v>133799.49300000002</v>
      </c>
      <c r="S1339" s="18">
        <f t="shared" si="1876"/>
        <v>66493.3</v>
      </c>
      <c r="T1339" s="18">
        <f t="shared" si="1877"/>
        <v>0</v>
      </c>
      <c r="U1339" s="18">
        <f t="shared" ref="U1339:AE1341" si="1892">U1340</f>
        <v>0</v>
      </c>
      <c r="V1339" s="18">
        <f t="shared" si="1878"/>
        <v>133799.49300000002</v>
      </c>
      <c r="W1339" s="18">
        <f t="shared" si="1879"/>
        <v>66493.3</v>
      </c>
      <c r="X1339" s="18">
        <f t="shared" si="1880"/>
        <v>0</v>
      </c>
      <c r="Y1339" s="18">
        <f t="shared" si="1892"/>
        <v>0</v>
      </c>
      <c r="Z1339" s="18">
        <f t="shared" si="1892"/>
        <v>0</v>
      </c>
      <c r="AA1339" s="18">
        <f t="shared" si="1892"/>
        <v>0</v>
      </c>
      <c r="AB1339" s="18">
        <f t="shared" si="1848"/>
        <v>133799.49300000002</v>
      </c>
      <c r="AC1339" s="18">
        <f t="shared" si="1849"/>
        <v>66493.3</v>
      </c>
      <c r="AD1339" s="18">
        <f t="shared" si="1850"/>
        <v>0</v>
      </c>
      <c r="AE1339" s="18">
        <f t="shared" si="1892"/>
        <v>0</v>
      </c>
      <c r="AF1339" s="31"/>
      <c r="AG1339" s="22"/>
      <c r="AH1339" s="2"/>
    </row>
    <row r="1340" spans="1:34" ht="47.25" x14ac:dyDescent="0.25">
      <c r="A1340" s="36" t="s">
        <v>1356</v>
      </c>
      <c r="B1340" s="32">
        <v>400</v>
      </c>
      <c r="C1340" s="36"/>
      <c r="D1340" s="36"/>
      <c r="E1340" s="14" t="s">
        <v>580</v>
      </c>
      <c r="F1340" s="18">
        <f t="shared" si="1890"/>
        <v>130070.6</v>
      </c>
      <c r="G1340" s="18">
        <f t="shared" si="1890"/>
        <v>66493.3</v>
      </c>
      <c r="H1340" s="18">
        <f t="shared" si="1890"/>
        <v>0</v>
      </c>
      <c r="I1340" s="18">
        <f t="shared" si="1890"/>
        <v>0</v>
      </c>
      <c r="J1340" s="18">
        <f t="shared" si="1890"/>
        <v>0</v>
      </c>
      <c r="K1340" s="18">
        <f t="shared" si="1890"/>
        <v>0</v>
      </c>
      <c r="L1340" s="18">
        <f t="shared" si="1866"/>
        <v>130070.6</v>
      </c>
      <c r="M1340" s="18">
        <f t="shared" si="1867"/>
        <v>66493.3</v>
      </c>
      <c r="N1340" s="18">
        <f t="shared" si="1868"/>
        <v>0</v>
      </c>
      <c r="O1340" s="18">
        <f t="shared" si="1891"/>
        <v>3728.893</v>
      </c>
      <c r="P1340" s="18">
        <f t="shared" si="1891"/>
        <v>0</v>
      </c>
      <c r="Q1340" s="18">
        <f t="shared" si="1891"/>
        <v>0</v>
      </c>
      <c r="R1340" s="18">
        <f t="shared" si="1875"/>
        <v>133799.49300000002</v>
      </c>
      <c r="S1340" s="18">
        <f t="shared" si="1876"/>
        <v>66493.3</v>
      </c>
      <c r="T1340" s="18">
        <f t="shared" si="1877"/>
        <v>0</v>
      </c>
      <c r="U1340" s="18">
        <f t="shared" si="1892"/>
        <v>0</v>
      </c>
      <c r="V1340" s="18">
        <f t="shared" si="1878"/>
        <v>133799.49300000002</v>
      </c>
      <c r="W1340" s="18">
        <f t="shared" si="1879"/>
        <v>66493.3</v>
      </c>
      <c r="X1340" s="18">
        <f t="shared" si="1880"/>
        <v>0</v>
      </c>
      <c r="Y1340" s="18">
        <f t="shared" si="1892"/>
        <v>0</v>
      </c>
      <c r="Z1340" s="18">
        <f t="shared" si="1892"/>
        <v>0</v>
      </c>
      <c r="AA1340" s="18">
        <f t="shared" si="1892"/>
        <v>0</v>
      </c>
      <c r="AB1340" s="18">
        <f t="shared" si="1848"/>
        <v>133799.49300000002</v>
      </c>
      <c r="AC1340" s="18">
        <f t="shared" si="1849"/>
        <v>66493.3</v>
      </c>
      <c r="AD1340" s="18">
        <f t="shared" si="1850"/>
        <v>0</v>
      </c>
      <c r="AE1340" s="18">
        <f t="shared" si="1892"/>
        <v>0</v>
      </c>
      <c r="AF1340" s="31"/>
      <c r="AG1340" s="22"/>
      <c r="AH1340" s="2"/>
    </row>
    <row r="1341" spans="1:34" x14ac:dyDescent="0.25">
      <c r="A1341" s="36" t="s">
        <v>1356</v>
      </c>
      <c r="B1341" s="32">
        <v>410</v>
      </c>
      <c r="C1341" s="36"/>
      <c r="D1341" s="36"/>
      <c r="E1341" s="14" t="s">
        <v>593</v>
      </c>
      <c r="F1341" s="18">
        <f t="shared" si="1890"/>
        <v>130070.6</v>
      </c>
      <c r="G1341" s="18">
        <f t="shared" si="1890"/>
        <v>66493.3</v>
      </c>
      <c r="H1341" s="18">
        <f t="shared" si="1890"/>
        <v>0</v>
      </c>
      <c r="I1341" s="18">
        <f t="shared" si="1890"/>
        <v>0</v>
      </c>
      <c r="J1341" s="18">
        <f t="shared" si="1890"/>
        <v>0</v>
      </c>
      <c r="K1341" s="18">
        <f t="shared" si="1890"/>
        <v>0</v>
      </c>
      <c r="L1341" s="18">
        <f t="shared" si="1866"/>
        <v>130070.6</v>
      </c>
      <c r="M1341" s="18">
        <f t="shared" si="1867"/>
        <v>66493.3</v>
      </c>
      <c r="N1341" s="18">
        <f t="shared" si="1868"/>
        <v>0</v>
      </c>
      <c r="O1341" s="18">
        <f t="shared" si="1891"/>
        <v>3728.893</v>
      </c>
      <c r="P1341" s="18">
        <f t="shared" si="1891"/>
        <v>0</v>
      </c>
      <c r="Q1341" s="18">
        <f t="shared" si="1891"/>
        <v>0</v>
      </c>
      <c r="R1341" s="18">
        <f t="shared" si="1875"/>
        <v>133799.49300000002</v>
      </c>
      <c r="S1341" s="18">
        <f t="shared" si="1876"/>
        <v>66493.3</v>
      </c>
      <c r="T1341" s="18">
        <f t="shared" si="1877"/>
        <v>0</v>
      </c>
      <c r="U1341" s="18">
        <f t="shared" si="1892"/>
        <v>0</v>
      </c>
      <c r="V1341" s="18">
        <f t="shared" si="1878"/>
        <v>133799.49300000002</v>
      </c>
      <c r="W1341" s="18">
        <f t="shared" si="1879"/>
        <v>66493.3</v>
      </c>
      <c r="X1341" s="18">
        <f t="shared" si="1880"/>
        <v>0</v>
      </c>
      <c r="Y1341" s="18">
        <f t="shared" si="1892"/>
        <v>0</v>
      </c>
      <c r="Z1341" s="18">
        <f t="shared" si="1892"/>
        <v>0</v>
      </c>
      <c r="AA1341" s="18">
        <f t="shared" si="1892"/>
        <v>0</v>
      </c>
      <c r="AB1341" s="18">
        <f t="shared" si="1848"/>
        <v>133799.49300000002</v>
      </c>
      <c r="AC1341" s="18">
        <f t="shared" si="1849"/>
        <v>66493.3</v>
      </c>
      <c r="AD1341" s="18">
        <f t="shared" si="1850"/>
        <v>0</v>
      </c>
      <c r="AE1341" s="18">
        <f t="shared" si="1892"/>
        <v>0</v>
      </c>
      <c r="AF1341" s="31"/>
      <c r="AG1341" s="22"/>
      <c r="AH1341" s="2"/>
    </row>
    <row r="1342" spans="1:34" x14ac:dyDescent="0.25">
      <c r="A1342" s="36" t="s">
        <v>1356</v>
      </c>
      <c r="B1342" s="32">
        <v>410</v>
      </c>
      <c r="C1342" s="36" t="s">
        <v>151</v>
      </c>
      <c r="D1342" s="36" t="s">
        <v>30</v>
      </c>
      <c r="E1342" s="14" t="s">
        <v>549</v>
      </c>
      <c r="F1342" s="18">
        <v>130070.6</v>
      </c>
      <c r="G1342" s="18">
        <v>66493.3</v>
      </c>
      <c r="H1342" s="18">
        <v>0</v>
      </c>
      <c r="I1342" s="18"/>
      <c r="J1342" s="18"/>
      <c r="K1342" s="18"/>
      <c r="L1342" s="18">
        <f t="shared" si="1866"/>
        <v>130070.6</v>
      </c>
      <c r="M1342" s="18">
        <f t="shared" si="1867"/>
        <v>66493.3</v>
      </c>
      <c r="N1342" s="18">
        <f t="shared" si="1868"/>
        <v>0</v>
      </c>
      <c r="O1342" s="18">
        <v>3728.893</v>
      </c>
      <c r="P1342" s="18"/>
      <c r="Q1342" s="18"/>
      <c r="R1342" s="18">
        <f t="shared" si="1875"/>
        <v>133799.49300000002</v>
      </c>
      <c r="S1342" s="18">
        <f t="shared" si="1876"/>
        <v>66493.3</v>
      </c>
      <c r="T1342" s="18">
        <f t="shared" si="1877"/>
        <v>0</v>
      </c>
      <c r="U1342" s="18"/>
      <c r="V1342" s="18">
        <f t="shared" si="1878"/>
        <v>133799.49300000002</v>
      </c>
      <c r="W1342" s="18">
        <f t="shared" si="1879"/>
        <v>66493.3</v>
      </c>
      <c r="X1342" s="18">
        <f t="shared" si="1880"/>
        <v>0</v>
      </c>
      <c r="Y1342" s="18"/>
      <c r="Z1342" s="18"/>
      <c r="AA1342" s="18"/>
      <c r="AB1342" s="18">
        <f t="shared" si="1848"/>
        <v>133799.49300000002</v>
      </c>
      <c r="AC1342" s="18">
        <f t="shared" si="1849"/>
        <v>66493.3</v>
      </c>
      <c r="AD1342" s="18">
        <f t="shared" si="1850"/>
        <v>0</v>
      </c>
      <c r="AE1342" s="18"/>
      <c r="AF1342" s="31"/>
      <c r="AG1342" s="22"/>
      <c r="AH1342" s="2"/>
    </row>
    <row r="1343" spans="1:34" ht="78.75" x14ac:dyDescent="0.25">
      <c r="A1343" s="36" t="s">
        <v>917</v>
      </c>
      <c r="B1343" s="32"/>
      <c r="C1343" s="36"/>
      <c r="D1343" s="36"/>
      <c r="E1343" s="14" t="s">
        <v>720</v>
      </c>
      <c r="F1343" s="18">
        <f t="shared" ref="F1343:K1345" si="1893">F1344</f>
        <v>1431991.3</v>
      </c>
      <c r="G1343" s="18">
        <f t="shared" si="1893"/>
        <v>2102955</v>
      </c>
      <c r="H1343" s="18">
        <f t="shared" si="1893"/>
        <v>1860675</v>
      </c>
      <c r="I1343" s="18">
        <f t="shared" si="1893"/>
        <v>0</v>
      </c>
      <c r="J1343" s="18">
        <f t="shared" si="1893"/>
        <v>0</v>
      </c>
      <c r="K1343" s="18">
        <f t="shared" si="1893"/>
        <v>0</v>
      </c>
      <c r="L1343" s="18">
        <f t="shared" si="1866"/>
        <v>1431991.3</v>
      </c>
      <c r="M1343" s="18">
        <f t="shared" si="1867"/>
        <v>2102955</v>
      </c>
      <c r="N1343" s="18">
        <f t="shared" si="1868"/>
        <v>1860675</v>
      </c>
      <c r="O1343" s="18">
        <f t="shared" ref="O1343:Q1345" si="1894">O1344</f>
        <v>-154782.70000000001</v>
      </c>
      <c r="P1343" s="18">
        <f t="shared" si="1894"/>
        <v>0</v>
      </c>
      <c r="Q1343" s="18">
        <f t="shared" si="1894"/>
        <v>0</v>
      </c>
      <c r="R1343" s="18">
        <f t="shared" si="1875"/>
        <v>1277208.6000000001</v>
      </c>
      <c r="S1343" s="18">
        <f t="shared" si="1876"/>
        <v>2102955</v>
      </c>
      <c r="T1343" s="18">
        <f t="shared" si="1877"/>
        <v>1860675</v>
      </c>
      <c r="U1343" s="18">
        <f t="shared" ref="U1343:AE1345" si="1895">U1344</f>
        <v>0</v>
      </c>
      <c r="V1343" s="18">
        <f t="shared" si="1878"/>
        <v>1277208.6000000001</v>
      </c>
      <c r="W1343" s="18">
        <f t="shared" si="1879"/>
        <v>2102955</v>
      </c>
      <c r="X1343" s="18">
        <f t="shared" si="1880"/>
        <v>1860675</v>
      </c>
      <c r="Y1343" s="18">
        <f t="shared" si="1895"/>
        <v>18402.5</v>
      </c>
      <c r="Z1343" s="18">
        <f t="shared" si="1895"/>
        <v>0</v>
      </c>
      <c r="AA1343" s="18">
        <f t="shared" si="1895"/>
        <v>0</v>
      </c>
      <c r="AB1343" s="18">
        <f t="shared" si="1848"/>
        <v>1295611.1000000001</v>
      </c>
      <c r="AC1343" s="18">
        <f t="shared" si="1849"/>
        <v>2102955</v>
      </c>
      <c r="AD1343" s="18">
        <f t="shared" si="1850"/>
        <v>1860675</v>
      </c>
      <c r="AE1343" s="18">
        <f t="shared" si="1895"/>
        <v>0</v>
      </c>
      <c r="AF1343" s="31"/>
      <c r="AG1343" s="22"/>
      <c r="AH1343" s="2"/>
    </row>
    <row r="1344" spans="1:34" ht="47.25" x14ac:dyDescent="0.25">
      <c r="A1344" s="36" t="s">
        <v>917</v>
      </c>
      <c r="B1344" s="32">
        <v>400</v>
      </c>
      <c r="C1344" s="36"/>
      <c r="D1344" s="36"/>
      <c r="E1344" s="14" t="s">
        <v>580</v>
      </c>
      <c r="F1344" s="18">
        <f t="shared" si="1893"/>
        <v>1431991.3</v>
      </c>
      <c r="G1344" s="18">
        <f t="shared" si="1893"/>
        <v>2102955</v>
      </c>
      <c r="H1344" s="18">
        <f t="shared" si="1893"/>
        <v>1860675</v>
      </c>
      <c r="I1344" s="18">
        <f t="shared" si="1893"/>
        <v>0</v>
      </c>
      <c r="J1344" s="18">
        <f t="shared" si="1893"/>
        <v>0</v>
      </c>
      <c r="K1344" s="18">
        <f t="shared" si="1893"/>
        <v>0</v>
      </c>
      <c r="L1344" s="18">
        <f t="shared" si="1866"/>
        <v>1431991.3</v>
      </c>
      <c r="M1344" s="18">
        <f t="shared" si="1867"/>
        <v>2102955</v>
      </c>
      <c r="N1344" s="18">
        <f t="shared" si="1868"/>
        <v>1860675</v>
      </c>
      <c r="O1344" s="18">
        <f t="shared" si="1894"/>
        <v>-154782.70000000001</v>
      </c>
      <c r="P1344" s="18">
        <f t="shared" si="1894"/>
        <v>0</v>
      </c>
      <c r="Q1344" s="18">
        <f t="shared" si="1894"/>
        <v>0</v>
      </c>
      <c r="R1344" s="18">
        <f t="shared" si="1875"/>
        <v>1277208.6000000001</v>
      </c>
      <c r="S1344" s="18">
        <f t="shared" si="1876"/>
        <v>2102955</v>
      </c>
      <c r="T1344" s="18">
        <f t="shared" si="1877"/>
        <v>1860675</v>
      </c>
      <c r="U1344" s="18">
        <f t="shared" si="1895"/>
        <v>0</v>
      </c>
      <c r="V1344" s="18">
        <f t="shared" si="1878"/>
        <v>1277208.6000000001</v>
      </c>
      <c r="W1344" s="18">
        <f t="shared" si="1879"/>
        <v>2102955</v>
      </c>
      <c r="X1344" s="18">
        <f t="shared" si="1880"/>
        <v>1860675</v>
      </c>
      <c r="Y1344" s="18">
        <f t="shared" si="1895"/>
        <v>18402.5</v>
      </c>
      <c r="Z1344" s="18">
        <f t="shared" si="1895"/>
        <v>0</v>
      </c>
      <c r="AA1344" s="18">
        <f t="shared" si="1895"/>
        <v>0</v>
      </c>
      <c r="AB1344" s="18">
        <f t="shared" si="1848"/>
        <v>1295611.1000000001</v>
      </c>
      <c r="AC1344" s="18">
        <f t="shared" si="1849"/>
        <v>2102955</v>
      </c>
      <c r="AD1344" s="18">
        <f t="shared" si="1850"/>
        <v>1860675</v>
      </c>
      <c r="AE1344" s="18">
        <f t="shared" si="1895"/>
        <v>0</v>
      </c>
      <c r="AF1344" s="31"/>
      <c r="AG1344" s="22"/>
      <c r="AH1344" s="2"/>
    </row>
    <row r="1345" spans="1:34" x14ac:dyDescent="0.25">
      <c r="A1345" s="36" t="s">
        <v>917</v>
      </c>
      <c r="B1345" s="32">
        <v>410</v>
      </c>
      <c r="C1345" s="36"/>
      <c r="D1345" s="36"/>
      <c r="E1345" s="14" t="s">
        <v>593</v>
      </c>
      <c r="F1345" s="18">
        <f t="shared" si="1893"/>
        <v>1431991.3</v>
      </c>
      <c r="G1345" s="18">
        <f t="shared" si="1893"/>
        <v>2102955</v>
      </c>
      <c r="H1345" s="18">
        <f t="shared" si="1893"/>
        <v>1860675</v>
      </c>
      <c r="I1345" s="18">
        <f t="shared" si="1893"/>
        <v>0</v>
      </c>
      <c r="J1345" s="18">
        <f t="shared" si="1893"/>
        <v>0</v>
      </c>
      <c r="K1345" s="18">
        <f t="shared" si="1893"/>
        <v>0</v>
      </c>
      <c r="L1345" s="18">
        <f t="shared" si="1866"/>
        <v>1431991.3</v>
      </c>
      <c r="M1345" s="18">
        <f t="shared" si="1867"/>
        <v>2102955</v>
      </c>
      <c r="N1345" s="18">
        <f t="shared" si="1868"/>
        <v>1860675</v>
      </c>
      <c r="O1345" s="18">
        <f t="shared" si="1894"/>
        <v>-154782.70000000001</v>
      </c>
      <c r="P1345" s="18">
        <f t="shared" si="1894"/>
        <v>0</v>
      </c>
      <c r="Q1345" s="18">
        <f t="shared" si="1894"/>
        <v>0</v>
      </c>
      <c r="R1345" s="18">
        <f t="shared" si="1875"/>
        <v>1277208.6000000001</v>
      </c>
      <c r="S1345" s="18">
        <f t="shared" si="1876"/>
        <v>2102955</v>
      </c>
      <c r="T1345" s="18">
        <f t="shared" si="1877"/>
        <v>1860675</v>
      </c>
      <c r="U1345" s="18">
        <f t="shared" si="1895"/>
        <v>0</v>
      </c>
      <c r="V1345" s="18">
        <f t="shared" si="1878"/>
        <v>1277208.6000000001</v>
      </c>
      <c r="W1345" s="18">
        <f t="shared" si="1879"/>
        <v>2102955</v>
      </c>
      <c r="X1345" s="18">
        <f t="shared" si="1880"/>
        <v>1860675</v>
      </c>
      <c r="Y1345" s="18">
        <f t="shared" si="1895"/>
        <v>18402.5</v>
      </c>
      <c r="Z1345" s="18">
        <f t="shared" si="1895"/>
        <v>0</v>
      </c>
      <c r="AA1345" s="18">
        <f t="shared" si="1895"/>
        <v>0</v>
      </c>
      <c r="AB1345" s="18">
        <f t="shared" si="1848"/>
        <v>1295611.1000000001</v>
      </c>
      <c r="AC1345" s="18">
        <f t="shared" si="1849"/>
        <v>2102955</v>
      </c>
      <c r="AD1345" s="18">
        <f t="shared" si="1850"/>
        <v>1860675</v>
      </c>
      <c r="AE1345" s="18">
        <f t="shared" si="1895"/>
        <v>0</v>
      </c>
      <c r="AF1345" s="31"/>
      <c r="AG1345" s="22"/>
      <c r="AH1345" s="2"/>
    </row>
    <row r="1346" spans="1:34" x14ac:dyDescent="0.25">
      <c r="A1346" s="36" t="s">
        <v>917</v>
      </c>
      <c r="B1346" s="32">
        <v>410</v>
      </c>
      <c r="C1346" s="36" t="s">
        <v>151</v>
      </c>
      <c r="D1346" s="36" t="s">
        <v>30</v>
      </c>
      <c r="E1346" s="14" t="s">
        <v>549</v>
      </c>
      <c r="F1346" s="18">
        <v>1431991.3</v>
      </c>
      <c r="G1346" s="18">
        <v>2102955</v>
      </c>
      <c r="H1346" s="18">
        <v>1860675</v>
      </c>
      <c r="I1346" s="18"/>
      <c r="J1346" s="18"/>
      <c r="K1346" s="18"/>
      <c r="L1346" s="18">
        <f t="shared" si="1866"/>
        <v>1431991.3</v>
      </c>
      <c r="M1346" s="18">
        <f t="shared" si="1867"/>
        <v>2102955</v>
      </c>
      <c r="N1346" s="18">
        <f t="shared" si="1868"/>
        <v>1860675</v>
      </c>
      <c r="O1346" s="18">
        <f>-147505-7277.7</f>
        <v>-154782.70000000001</v>
      </c>
      <c r="P1346" s="18"/>
      <c r="Q1346" s="18"/>
      <c r="R1346" s="18">
        <f t="shared" si="1875"/>
        <v>1277208.6000000001</v>
      </c>
      <c r="S1346" s="18">
        <f t="shared" si="1876"/>
        <v>2102955</v>
      </c>
      <c r="T1346" s="18">
        <f t="shared" si="1877"/>
        <v>1860675</v>
      </c>
      <c r="U1346" s="18"/>
      <c r="V1346" s="18">
        <f t="shared" si="1878"/>
        <v>1277208.6000000001</v>
      </c>
      <c r="W1346" s="18">
        <f t="shared" si="1879"/>
        <v>2102955</v>
      </c>
      <c r="X1346" s="18">
        <f t="shared" si="1880"/>
        <v>1860675</v>
      </c>
      <c r="Y1346" s="18">
        <v>18402.5</v>
      </c>
      <c r="Z1346" s="18"/>
      <c r="AA1346" s="18"/>
      <c r="AB1346" s="18">
        <f t="shared" si="1848"/>
        <v>1295611.1000000001</v>
      </c>
      <c r="AC1346" s="18">
        <f t="shared" si="1849"/>
        <v>2102955</v>
      </c>
      <c r="AD1346" s="18">
        <f t="shared" si="1850"/>
        <v>1860675</v>
      </c>
      <c r="AE1346" s="18"/>
      <c r="AF1346" s="31"/>
      <c r="AG1346" s="22"/>
      <c r="AH1346" s="2"/>
    </row>
    <row r="1347" spans="1:34" ht="126" x14ac:dyDescent="0.25">
      <c r="A1347" s="19" t="s">
        <v>1403</v>
      </c>
      <c r="B1347" s="32"/>
      <c r="C1347" s="36"/>
      <c r="D1347" s="36"/>
      <c r="E1347" s="14" t="s">
        <v>1370</v>
      </c>
      <c r="F1347" s="18"/>
      <c r="G1347" s="18"/>
      <c r="H1347" s="18"/>
      <c r="I1347" s="18"/>
      <c r="J1347" s="18"/>
      <c r="K1347" s="18"/>
      <c r="L1347" s="18"/>
      <c r="M1347" s="18"/>
      <c r="N1347" s="18"/>
      <c r="O1347" s="18">
        <f>O1348</f>
        <v>147505</v>
      </c>
      <c r="P1347" s="18">
        <f t="shared" ref="P1347:AE1349" si="1896">P1348</f>
        <v>0</v>
      </c>
      <c r="Q1347" s="18">
        <f t="shared" si="1896"/>
        <v>0</v>
      </c>
      <c r="R1347" s="18">
        <f t="shared" si="1875"/>
        <v>147505</v>
      </c>
      <c r="S1347" s="18">
        <f t="shared" si="1876"/>
        <v>0</v>
      </c>
      <c r="T1347" s="18">
        <f t="shared" si="1877"/>
        <v>0</v>
      </c>
      <c r="U1347" s="18">
        <f t="shared" si="1896"/>
        <v>0</v>
      </c>
      <c r="V1347" s="18">
        <f t="shared" si="1878"/>
        <v>147505</v>
      </c>
      <c r="W1347" s="18">
        <f t="shared" si="1879"/>
        <v>0</v>
      </c>
      <c r="X1347" s="18">
        <f t="shared" si="1880"/>
        <v>0</v>
      </c>
      <c r="Y1347" s="18">
        <f t="shared" si="1896"/>
        <v>0</v>
      </c>
      <c r="Z1347" s="18">
        <f t="shared" si="1896"/>
        <v>0</v>
      </c>
      <c r="AA1347" s="18">
        <f t="shared" si="1896"/>
        <v>0</v>
      </c>
      <c r="AB1347" s="18">
        <f t="shared" si="1848"/>
        <v>147505</v>
      </c>
      <c r="AC1347" s="18">
        <f t="shared" si="1849"/>
        <v>0</v>
      </c>
      <c r="AD1347" s="18">
        <f t="shared" si="1850"/>
        <v>0</v>
      </c>
      <c r="AE1347" s="18">
        <f t="shared" si="1896"/>
        <v>0</v>
      </c>
      <c r="AF1347" s="31"/>
      <c r="AG1347" s="22"/>
      <c r="AH1347" s="2"/>
    </row>
    <row r="1348" spans="1:34" ht="47.25" x14ac:dyDescent="0.25">
      <c r="A1348" s="19" t="s">
        <v>1403</v>
      </c>
      <c r="B1348" s="32">
        <v>400</v>
      </c>
      <c r="C1348" s="36"/>
      <c r="D1348" s="36"/>
      <c r="E1348" s="14" t="s">
        <v>580</v>
      </c>
      <c r="F1348" s="18"/>
      <c r="G1348" s="18"/>
      <c r="H1348" s="18"/>
      <c r="I1348" s="18"/>
      <c r="J1348" s="18"/>
      <c r="K1348" s="18"/>
      <c r="L1348" s="18"/>
      <c r="M1348" s="18"/>
      <c r="N1348" s="18"/>
      <c r="O1348" s="18">
        <f>O1349</f>
        <v>147505</v>
      </c>
      <c r="P1348" s="18">
        <f t="shared" si="1896"/>
        <v>0</v>
      </c>
      <c r="Q1348" s="18">
        <f t="shared" si="1896"/>
        <v>0</v>
      </c>
      <c r="R1348" s="18">
        <f t="shared" si="1875"/>
        <v>147505</v>
      </c>
      <c r="S1348" s="18">
        <f t="shared" si="1876"/>
        <v>0</v>
      </c>
      <c r="T1348" s="18">
        <f t="shared" si="1877"/>
        <v>0</v>
      </c>
      <c r="U1348" s="18">
        <f t="shared" si="1896"/>
        <v>0</v>
      </c>
      <c r="V1348" s="18">
        <f t="shared" si="1878"/>
        <v>147505</v>
      </c>
      <c r="W1348" s="18">
        <f t="shared" si="1879"/>
        <v>0</v>
      </c>
      <c r="X1348" s="18">
        <f t="shared" si="1880"/>
        <v>0</v>
      </c>
      <c r="Y1348" s="18">
        <f t="shared" si="1896"/>
        <v>0</v>
      </c>
      <c r="Z1348" s="18">
        <f t="shared" si="1896"/>
        <v>0</v>
      </c>
      <c r="AA1348" s="18">
        <f t="shared" si="1896"/>
        <v>0</v>
      </c>
      <c r="AB1348" s="18">
        <f t="shared" si="1848"/>
        <v>147505</v>
      </c>
      <c r="AC1348" s="18">
        <f t="shared" si="1849"/>
        <v>0</v>
      </c>
      <c r="AD1348" s="18">
        <f t="shared" si="1850"/>
        <v>0</v>
      </c>
      <c r="AE1348" s="18">
        <f t="shared" si="1896"/>
        <v>0</v>
      </c>
      <c r="AF1348" s="31"/>
      <c r="AG1348" s="22"/>
      <c r="AH1348" s="2"/>
    </row>
    <row r="1349" spans="1:34" x14ac:dyDescent="0.25">
      <c r="A1349" s="19" t="s">
        <v>1403</v>
      </c>
      <c r="B1349" s="32">
        <v>410</v>
      </c>
      <c r="C1349" s="36"/>
      <c r="D1349" s="36"/>
      <c r="E1349" s="14" t="s">
        <v>593</v>
      </c>
      <c r="F1349" s="18"/>
      <c r="G1349" s="18"/>
      <c r="H1349" s="18"/>
      <c r="I1349" s="18"/>
      <c r="J1349" s="18"/>
      <c r="K1349" s="18"/>
      <c r="L1349" s="18"/>
      <c r="M1349" s="18"/>
      <c r="N1349" s="18"/>
      <c r="O1349" s="18">
        <f>O1350</f>
        <v>147505</v>
      </c>
      <c r="P1349" s="18">
        <f t="shared" si="1896"/>
        <v>0</v>
      </c>
      <c r="Q1349" s="18">
        <f t="shared" si="1896"/>
        <v>0</v>
      </c>
      <c r="R1349" s="18">
        <f t="shared" si="1875"/>
        <v>147505</v>
      </c>
      <c r="S1349" s="18">
        <f t="shared" si="1876"/>
        <v>0</v>
      </c>
      <c r="T1349" s="18">
        <f t="shared" si="1877"/>
        <v>0</v>
      </c>
      <c r="U1349" s="18">
        <f t="shared" si="1896"/>
        <v>0</v>
      </c>
      <c r="V1349" s="18">
        <f t="shared" si="1878"/>
        <v>147505</v>
      </c>
      <c r="W1349" s="18">
        <f t="shared" si="1879"/>
        <v>0</v>
      </c>
      <c r="X1349" s="18">
        <f t="shared" si="1880"/>
        <v>0</v>
      </c>
      <c r="Y1349" s="18">
        <f t="shared" si="1896"/>
        <v>0</v>
      </c>
      <c r="Z1349" s="18">
        <f t="shared" si="1896"/>
        <v>0</v>
      </c>
      <c r="AA1349" s="18">
        <f t="shared" si="1896"/>
        <v>0</v>
      </c>
      <c r="AB1349" s="18">
        <f t="shared" si="1848"/>
        <v>147505</v>
      </c>
      <c r="AC1349" s="18">
        <f t="shared" si="1849"/>
        <v>0</v>
      </c>
      <c r="AD1349" s="18">
        <f t="shared" si="1850"/>
        <v>0</v>
      </c>
      <c r="AE1349" s="18">
        <f t="shared" si="1896"/>
        <v>0</v>
      </c>
      <c r="AF1349" s="31"/>
      <c r="AG1349" s="22"/>
      <c r="AH1349" s="2"/>
    </row>
    <row r="1350" spans="1:34" x14ac:dyDescent="0.25">
      <c r="A1350" s="19" t="s">
        <v>1403</v>
      </c>
      <c r="B1350" s="32">
        <v>410</v>
      </c>
      <c r="C1350" s="36" t="s">
        <v>151</v>
      </c>
      <c r="D1350" s="36" t="s">
        <v>24</v>
      </c>
      <c r="E1350" s="14" t="s">
        <v>548</v>
      </c>
      <c r="F1350" s="18"/>
      <c r="G1350" s="18"/>
      <c r="H1350" s="18"/>
      <c r="I1350" s="18"/>
      <c r="J1350" s="18"/>
      <c r="K1350" s="18"/>
      <c r="L1350" s="18"/>
      <c r="M1350" s="18"/>
      <c r="N1350" s="18"/>
      <c r="O1350" s="18">
        <v>147505</v>
      </c>
      <c r="P1350" s="18"/>
      <c r="Q1350" s="18"/>
      <c r="R1350" s="18">
        <f t="shared" si="1875"/>
        <v>147505</v>
      </c>
      <c r="S1350" s="18">
        <f t="shared" si="1876"/>
        <v>0</v>
      </c>
      <c r="T1350" s="18">
        <f t="shared" si="1877"/>
        <v>0</v>
      </c>
      <c r="U1350" s="18"/>
      <c r="V1350" s="18">
        <f t="shared" si="1878"/>
        <v>147505</v>
      </c>
      <c r="W1350" s="18">
        <f t="shared" si="1879"/>
        <v>0</v>
      </c>
      <c r="X1350" s="18">
        <f t="shared" si="1880"/>
        <v>0</v>
      </c>
      <c r="Y1350" s="18"/>
      <c r="Z1350" s="18"/>
      <c r="AA1350" s="18"/>
      <c r="AB1350" s="18">
        <f t="shared" si="1848"/>
        <v>147505</v>
      </c>
      <c r="AC1350" s="18">
        <f t="shared" si="1849"/>
        <v>0</v>
      </c>
      <c r="AD1350" s="18">
        <f t="shared" si="1850"/>
        <v>0</v>
      </c>
      <c r="AE1350" s="18"/>
      <c r="AF1350" s="31"/>
      <c r="AG1350" s="22"/>
      <c r="AH1350" s="2"/>
    </row>
    <row r="1351" spans="1:34" ht="47.25" x14ac:dyDescent="0.25">
      <c r="A1351" s="36" t="s">
        <v>949</v>
      </c>
      <c r="B1351" s="32"/>
      <c r="C1351" s="36"/>
      <c r="D1351" s="36"/>
      <c r="E1351" s="14" t="s">
        <v>883</v>
      </c>
      <c r="F1351" s="18">
        <f t="shared" ref="F1351:K1353" si="1897">F1352</f>
        <v>283733.40000000002</v>
      </c>
      <c r="G1351" s="18">
        <f t="shared" si="1897"/>
        <v>0</v>
      </c>
      <c r="H1351" s="18">
        <f t="shared" si="1897"/>
        <v>0</v>
      </c>
      <c r="I1351" s="18">
        <f t="shared" si="1897"/>
        <v>0</v>
      </c>
      <c r="J1351" s="18">
        <f t="shared" si="1897"/>
        <v>0</v>
      </c>
      <c r="K1351" s="18">
        <f t="shared" si="1897"/>
        <v>0</v>
      </c>
      <c r="L1351" s="18">
        <f t="shared" si="1866"/>
        <v>283733.40000000002</v>
      </c>
      <c r="M1351" s="18">
        <f t="shared" si="1867"/>
        <v>0</v>
      </c>
      <c r="N1351" s="18">
        <f t="shared" si="1868"/>
        <v>0</v>
      </c>
      <c r="O1351" s="18">
        <f t="shared" ref="O1351:Q1353" si="1898">O1352</f>
        <v>0</v>
      </c>
      <c r="P1351" s="18">
        <f t="shared" si="1898"/>
        <v>0</v>
      </c>
      <c r="Q1351" s="18">
        <f t="shared" si="1898"/>
        <v>0</v>
      </c>
      <c r="R1351" s="18">
        <f t="shared" si="1875"/>
        <v>283733.40000000002</v>
      </c>
      <c r="S1351" s="18">
        <f t="shared" si="1876"/>
        <v>0</v>
      </c>
      <c r="T1351" s="18">
        <f t="shared" si="1877"/>
        <v>0</v>
      </c>
      <c r="U1351" s="18">
        <f t="shared" ref="U1351:AE1353" si="1899">U1352</f>
        <v>0</v>
      </c>
      <c r="V1351" s="18">
        <f t="shared" si="1878"/>
        <v>283733.40000000002</v>
      </c>
      <c r="W1351" s="18">
        <f t="shared" si="1879"/>
        <v>0</v>
      </c>
      <c r="X1351" s="18">
        <f t="shared" si="1880"/>
        <v>0</v>
      </c>
      <c r="Y1351" s="18">
        <f t="shared" si="1899"/>
        <v>25817.919999999998</v>
      </c>
      <c r="Z1351" s="18">
        <f t="shared" si="1899"/>
        <v>0</v>
      </c>
      <c r="AA1351" s="18">
        <f t="shared" si="1899"/>
        <v>0</v>
      </c>
      <c r="AB1351" s="18">
        <f t="shared" si="1848"/>
        <v>309551.32</v>
      </c>
      <c r="AC1351" s="18">
        <f t="shared" si="1849"/>
        <v>0</v>
      </c>
      <c r="AD1351" s="18">
        <f t="shared" si="1850"/>
        <v>0</v>
      </c>
      <c r="AE1351" s="18">
        <f t="shared" si="1899"/>
        <v>0</v>
      </c>
      <c r="AF1351" s="31"/>
      <c r="AG1351" s="22"/>
      <c r="AH1351" s="2"/>
    </row>
    <row r="1352" spans="1:34" ht="47.25" x14ac:dyDescent="0.25">
      <c r="A1352" s="36" t="s">
        <v>949</v>
      </c>
      <c r="B1352" s="32">
        <v>400</v>
      </c>
      <c r="C1352" s="36"/>
      <c r="D1352" s="36"/>
      <c r="E1352" s="14" t="s">
        <v>580</v>
      </c>
      <c r="F1352" s="18">
        <f t="shared" si="1897"/>
        <v>283733.40000000002</v>
      </c>
      <c r="G1352" s="18">
        <f t="shared" si="1897"/>
        <v>0</v>
      </c>
      <c r="H1352" s="18">
        <f t="shared" si="1897"/>
        <v>0</v>
      </c>
      <c r="I1352" s="18">
        <f t="shared" si="1897"/>
        <v>0</v>
      </c>
      <c r="J1352" s="18">
        <f t="shared" si="1897"/>
        <v>0</v>
      </c>
      <c r="K1352" s="18">
        <f t="shared" si="1897"/>
        <v>0</v>
      </c>
      <c r="L1352" s="18">
        <f t="shared" si="1866"/>
        <v>283733.40000000002</v>
      </c>
      <c r="M1352" s="18">
        <f t="shared" si="1867"/>
        <v>0</v>
      </c>
      <c r="N1352" s="18">
        <f t="shared" si="1868"/>
        <v>0</v>
      </c>
      <c r="O1352" s="18">
        <f t="shared" si="1898"/>
        <v>0</v>
      </c>
      <c r="P1352" s="18">
        <f t="shared" si="1898"/>
        <v>0</v>
      </c>
      <c r="Q1352" s="18">
        <f t="shared" si="1898"/>
        <v>0</v>
      </c>
      <c r="R1352" s="18">
        <f t="shared" si="1875"/>
        <v>283733.40000000002</v>
      </c>
      <c r="S1352" s="18">
        <f t="shared" si="1876"/>
        <v>0</v>
      </c>
      <c r="T1352" s="18">
        <f t="shared" si="1877"/>
        <v>0</v>
      </c>
      <c r="U1352" s="18">
        <f t="shared" si="1899"/>
        <v>0</v>
      </c>
      <c r="V1352" s="18">
        <f t="shared" si="1878"/>
        <v>283733.40000000002</v>
      </c>
      <c r="W1352" s="18">
        <f t="shared" si="1879"/>
        <v>0</v>
      </c>
      <c r="X1352" s="18">
        <f t="shared" si="1880"/>
        <v>0</v>
      </c>
      <c r="Y1352" s="18">
        <f t="shared" si="1899"/>
        <v>25817.919999999998</v>
      </c>
      <c r="Z1352" s="18">
        <f t="shared" si="1899"/>
        <v>0</v>
      </c>
      <c r="AA1352" s="18">
        <f t="shared" si="1899"/>
        <v>0</v>
      </c>
      <c r="AB1352" s="18">
        <f t="shared" si="1848"/>
        <v>309551.32</v>
      </c>
      <c r="AC1352" s="18">
        <f t="shared" si="1849"/>
        <v>0</v>
      </c>
      <c r="AD1352" s="18">
        <f t="shared" si="1850"/>
        <v>0</v>
      </c>
      <c r="AE1352" s="18">
        <f t="shared" si="1899"/>
        <v>0</v>
      </c>
      <c r="AF1352" s="31"/>
      <c r="AG1352" s="22"/>
      <c r="AH1352" s="2"/>
    </row>
    <row r="1353" spans="1:34" x14ac:dyDescent="0.25">
      <c r="A1353" s="36" t="s">
        <v>949</v>
      </c>
      <c r="B1353" s="32">
        <v>410</v>
      </c>
      <c r="C1353" s="36"/>
      <c r="D1353" s="36"/>
      <c r="E1353" s="14" t="s">
        <v>593</v>
      </c>
      <c r="F1353" s="18">
        <f t="shared" si="1897"/>
        <v>283733.40000000002</v>
      </c>
      <c r="G1353" s="18">
        <f t="shared" si="1897"/>
        <v>0</v>
      </c>
      <c r="H1353" s="18">
        <f t="shared" si="1897"/>
        <v>0</v>
      </c>
      <c r="I1353" s="18">
        <f t="shared" si="1897"/>
        <v>0</v>
      </c>
      <c r="J1353" s="18">
        <f t="shared" si="1897"/>
        <v>0</v>
      </c>
      <c r="K1353" s="18">
        <f t="shared" si="1897"/>
        <v>0</v>
      </c>
      <c r="L1353" s="18">
        <f t="shared" si="1866"/>
        <v>283733.40000000002</v>
      </c>
      <c r="M1353" s="18">
        <f t="shared" si="1867"/>
        <v>0</v>
      </c>
      <c r="N1353" s="18">
        <f t="shared" si="1868"/>
        <v>0</v>
      </c>
      <c r="O1353" s="18">
        <f t="shared" si="1898"/>
        <v>0</v>
      </c>
      <c r="P1353" s="18">
        <f t="shared" si="1898"/>
        <v>0</v>
      </c>
      <c r="Q1353" s="18">
        <f t="shared" si="1898"/>
        <v>0</v>
      </c>
      <c r="R1353" s="18">
        <f t="shared" si="1875"/>
        <v>283733.40000000002</v>
      </c>
      <c r="S1353" s="18">
        <f t="shared" si="1876"/>
        <v>0</v>
      </c>
      <c r="T1353" s="18">
        <f t="shared" si="1877"/>
        <v>0</v>
      </c>
      <c r="U1353" s="18">
        <f t="shared" si="1899"/>
        <v>0</v>
      </c>
      <c r="V1353" s="18">
        <f t="shared" si="1878"/>
        <v>283733.40000000002</v>
      </c>
      <c r="W1353" s="18">
        <f t="shared" si="1879"/>
        <v>0</v>
      </c>
      <c r="X1353" s="18">
        <f t="shared" si="1880"/>
        <v>0</v>
      </c>
      <c r="Y1353" s="18">
        <f t="shared" si="1899"/>
        <v>25817.919999999998</v>
      </c>
      <c r="Z1353" s="18">
        <f t="shared" si="1899"/>
        <v>0</v>
      </c>
      <c r="AA1353" s="18">
        <f t="shared" si="1899"/>
        <v>0</v>
      </c>
      <c r="AB1353" s="18">
        <f t="shared" si="1848"/>
        <v>309551.32</v>
      </c>
      <c r="AC1353" s="18">
        <f t="shared" si="1849"/>
        <v>0</v>
      </c>
      <c r="AD1353" s="18">
        <f t="shared" si="1850"/>
        <v>0</v>
      </c>
      <c r="AE1353" s="18">
        <f t="shared" si="1899"/>
        <v>0</v>
      </c>
      <c r="AF1353" s="31"/>
      <c r="AG1353" s="22"/>
      <c r="AH1353" s="2"/>
    </row>
    <row r="1354" spans="1:34" x14ac:dyDescent="0.25">
      <c r="A1354" s="36" t="s">
        <v>949</v>
      </c>
      <c r="B1354" s="32">
        <v>410</v>
      </c>
      <c r="C1354" s="36" t="s">
        <v>151</v>
      </c>
      <c r="D1354" s="36" t="s">
        <v>30</v>
      </c>
      <c r="E1354" s="14" t="s">
        <v>549</v>
      </c>
      <c r="F1354" s="18">
        <v>283733.40000000002</v>
      </c>
      <c r="G1354" s="18">
        <v>0</v>
      </c>
      <c r="H1354" s="18">
        <v>0</v>
      </c>
      <c r="I1354" s="18"/>
      <c r="J1354" s="18"/>
      <c r="K1354" s="18"/>
      <c r="L1354" s="18">
        <f t="shared" si="1866"/>
        <v>283733.40000000002</v>
      </c>
      <c r="M1354" s="18">
        <f t="shared" si="1867"/>
        <v>0</v>
      </c>
      <c r="N1354" s="18">
        <f t="shared" si="1868"/>
        <v>0</v>
      </c>
      <c r="O1354" s="18"/>
      <c r="P1354" s="18"/>
      <c r="Q1354" s="18"/>
      <c r="R1354" s="18">
        <f t="shared" si="1875"/>
        <v>283733.40000000002</v>
      </c>
      <c r="S1354" s="18">
        <f t="shared" si="1876"/>
        <v>0</v>
      </c>
      <c r="T1354" s="18">
        <f t="shared" si="1877"/>
        <v>0</v>
      </c>
      <c r="U1354" s="18"/>
      <c r="V1354" s="18">
        <f t="shared" si="1878"/>
        <v>283733.40000000002</v>
      </c>
      <c r="W1354" s="18">
        <f t="shared" si="1879"/>
        <v>0</v>
      </c>
      <c r="X1354" s="18">
        <f t="shared" si="1880"/>
        <v>0</v>
      </c>
      <c r="Y1354" s="18">
        <v>25817.919999999998</v>
      </c>
      <c r="Z1354" s="18"/>
      <c r="AA1354" s="18"/>
      <c r="AB1354" s="18">
        <f t="shared" si="1848"/>
        <v>309551.32</v>
      </c>
      <c r="AC1354" s="18">
        <f t="shared" si="1849"/>
        <v>0</v>
      </c>
      <c r="AD1354" s="18">
        <f t="shared" si="1850"/>
        <v>0</v>
      </c>
      <c r="AE1354" s="18"/>
      <c r="AF1354" s="31"/>
      <c r="AG1354" s="22"/>
      <c r="AH1354" s="2"/>
    </row>
    <row r="1355" spans="1:34" ht="173.25" x14ac:dyDescent="0.25">
      <c r="A1355" s="19" t="s">
        <v>1404</v>
      </c>
      <c r="B1355" s="32"/>
      <c r="C1355" s="36"/>
      <c r="D1355" s="36"/>
      <c r="E1355" s="14" t="s">
        <v>1449</v>
      </c>
      <c r="F1355" s="18"/>
      <c r="G1355" s="18"/>
      <c r="H1355" s="18"/>
      <c r="I1355" s="18"/>
      <c r="J1355" s="18"/>
      <c r="K1355" s="18"/>
      <c r="L1355" s="18"/>
      <c r="M1355" s="18"/>
      <c r="N1355" s="18"/>
      <c r="O1355" s="18">
        <f>O1356</f>
        <v>35136.400000000001</v>
      </c>
      <c r="P1355" s="18">
        <f t="shared" ref="P1355:AE1357" si="1900">P1356</f>
        <v>0</v>
      </c>
      <c r="Q1355" s="18">
        <f t="shared" si="1900"/>
        <v>0</v>
      </c>
      <c r="R1355" s="18">
        <f t="shared" si="1875"/>
        <v>35136.400000000001</v>
      </c>
      <c r="S1355" s="18">
        <f t="shared" si="1876"/>
        <v>0</v>
      </c>
      <c r="T1355" s="18">
        <f t="shared" si="1877"/>
        <v>0</v>
      </c>
      <c r="U1355" s="18">
        <f t="shared" si="1900"/>
        <v>0</v>
      </c>
      <c r="V1355" s="18">
        <f t="shared" si="1878"/>
        <v>35136.400000000001</v>
      </c>
      <c r="W1355" s="18">
        <f t="shared" si="1879"/>
        <v>0</v>
      </c>
      <c r="X1355" s="18">
        <f t="shared" si="1880"/>
        <v>0</v>
      </c>
      <c r="Y1355" s="18">
        <f t="shared" si="1900"/>
        <v>0</v>
      </c>
      <c r="Z1355" s="18">
        <f t="shared" si="1900"/>
        <v>0</v>
      </c>
      <c r="AA1355" s="18">
        <f t="shared" si="1900"/>
        <v>0</v>
      </c>
      <c r="AB1355" s="18">
        <f t="shared" si="1848"/>
        <v>35136.400000000001</v>
      </c>
      <c r="AC1355" s="18">
        <f t="shared" si="1849"/>
        <v>0</v>
      </c>
      <c r="AD1355" s="18">
        <f t="shared" si="1850"/>
        <v>0</v>
      </c>
      <c r="AE1355" s="18">
        <f t="shared" si="1900"/>
        <v>0</v>
      </c>
      <c r="AF1355" s="31"/>
      <c r="AG1355" s="22"/>
      <c r="AH1355" s="2"/>
    </row>
    <row r="1356" spans="1:34" ht="47.25" x14ac:dyDescent="0.25">
      <c r="A1356" s="19" t="s">
        <v>1404</v>
      </c>
      <c r="B1356" s="32">
        <v>400</v>
      </c>
      <c r="C1356" s="36"/>
      <c r="D1356" s="36"/>
      <c r="E1356" s="14" t="s">
        <v>580</v>
      </c>
      <c r="F1356" s="18"/>
      <c r="G1356" s="18"/>
      <c r="H1356" s="18"/>
      <c r="I1356" s="18"/>
      <c r="J1356" s="18"/>
      <c r="K1356" s="18"/>
      <c r="L1356" s="18"/>
      <c r="M1356" s="18"/>
      <c r="N1356" s="18"/>
      <c r="O1356" s="18">
        <f>O1357</f>
        <v>35136.400000000001</v>
      </c>
      <c r="P1356" s="18">
        <f t="shared" si="1900"/>
        <v>0</v>
      </c>
      <c r="Q1356" s="18">
        <f t="shared" si="1900"/>
        <v>0</v>
      </c>
      <c r="R1356" s="18">
        <f t="shared" si="1875"/>
        <v>35136.400000000001</v>
      </c>
      <c r="S1356" s="18">
        <f t="shared" si="1876"/>
        <v>0</v>
      </c>
      <c r="T1356" s="18">
        <f t="shared" si="1877"/>
        <v>0</v>
      </c>
      <c r="U1356" s="18">
        <f t="shared" si="1900"/>
        <v>0</v>
      </c>
      <c r="V1356" s="18">
        <f t="shared" si="1878"/>
        <v>35136.400000000001</v>
      </c>
      <c r="W1356" s="18">
        <f t="shared" si="1879"/>
        <v>0</v>
      </c>
      <c r="X1356" s="18">
        <f t="shared" si="1880"/>
        <v>0</v>
      </c>
      <c r="Y1356" s="18">
        <f t="shared" si="1900"/>
        <v>0</v>
      </c>
      <c r="Z1356" s="18">
        <f t="shared" si="1900"/>
        <v>0</v>
      </c>
      <c r="AA1356" s="18">
        <f t="shared" si="1900"/>
        <v>0</v>
      </c>
      <c r="AB1356" s="18">
        <f t="shared" si="1848"/>
        <v>35136.400000000001</v>
      </c>
      <c r="AC1356" s="18">
        <f t="shared" si="1849"/>
        <v>0</v>
      </c>
      <c r="AD1356" s="18">
        <f t="shared" si="1850"/>
        <v>0</v>
      </c>
      <c r="AE1356" s="18">
        <f t="shared" si="1900"/>
        <v>0</v>
      </c>
      <c r="AF1356" s="31"/>
      <c r="AG1356" s="22"/>
      <c r="AH1356" s="2"/>
    </row>
    <row r="1357" spans="1:34" x14ac:dyDescent="0.25">
      <c r="A1357" s="19" t="s">
        <v>1404</v>
      </c>
      <c r="B1357" s="32">
        <v>410</v>
      </c>
      <c r="C1357" s="36"/>
      <c r="D1357" s="36"/>
      <c r="E1357" s="14" t="s">
        <v>593</v>
      </c>
      <c r="F1357" s="18"/>
      <c r="G1357" s="18"/>
      <c r="H1357" s="18"/>
      <c r="I1357" s="18"/>
      <c r="J1357" s="18"/>
      <c r="K1357" s="18"/>
      <c r="L1357" s="18"/>
      <c r="M1357" s="18"/>
      <c r="N1357" s="18"/>
      <c r="O1357" s="18">
        <f>O1358</f>
        <v>35136.400000000001</v>
      </c>
      <c r="P1357" s="18">
        <f t="shared" si="1900"/>
        <v>0</v>
      </c>
      <c r="Q1357" s="18">
        <f t="shared" si="1900"/>
        <v>0</v>
      </c>
      <c r="R1357" s="18">
        <f t="shared" si="1875"/>
        <v>35136.400000000001</v>
      </c>
      <c r="S1357" s="18">
        <f t="shared" si="1876"/>
        <v>0</v>
      </c>
      <c r="T1357" s="18">
        <f t="shared" si="1877"/>
        <v>0</v>
      </c>
      <c r="U1357" s="18">
        <f t="shared" si="1900"/>
        <v>0</v>
      </c>
      <c r="V1357" s="18">
        <f t="shared" si="1878"/>
        <v>35136.400000000001</v>
      </c>
      <c r="W1357" s="18">
        <f t="shared" si="1879"/>
        <v>0</v>
      </c>
      <c r="X1357" s="18">
        <f t="shared" si="1880"/>
        <v>0</v>
      </c>
      <c r="Y1357" s="18">
        <f t="shared" si="1900"/>
        <v>0</v>
      </c>
      <c r="Z1357" s="18">
        <f t="shared" si="1900"/>
        <v>0</v>
      </c>
      <c r="AA1357" s="18">
        <f t="shared" si="1900"/>
        <v>0</v>
      </c>
      <c r="AB1357" s="18">
        <f t="shared" si="1848"/>
        <v>35136.400000000001</v>
      </c>
      <c r="AC1357" s="18">
        <f t="shared" si="1849"/>
        <v>0</v>
      </c>
      <c r="AD1357" s="18">
        <f t="shared" si="1850"/>
        <v>0</v>
      </c>
      <c r="AE1357" s="18">
        <f t="shared" si="1900"/>
        <v>0</v>
      </c>
      <c r="AF1357" s="31"/>
      <c r="AG1357" s="22"/>
      <c r="AH1357" s="2"/>
    </row>
    <row r="1358" spans="1:34" x14ac:dyDescent="0.25">
      <c r="A1358" s="19" t="s">
        <v>1404</v>
      </c>
      <c r="B1358" s="32">
        <v>410</v>
      </c>
      <c r="C1358" s="36" t="s">
        <v>151</v>
      </c>
      <c r="D1358" s="36" t="s">
        <v>24</v>
      </c>
      <c r="E1358" s="14" t="s">
        <v>548</v>
      </c>
      <c r="F1358" s="18"/>
      <c r="G1358" s="18"/>
      <c r="H1358" s="18"/>
      <c r="I1358" s="18"/>
      <c r="J1358" s="18"/>
      <c r="K1358" s="18"/>
      <c r="L1358" s="18"/>
      <c r="M1358" s="18"/>
      <c r="N1358" s="18"/>
      <c r="O1358" s="18">
        <v>35136.400000000001</v>
      </c>
      <c r="P1358" s="18"/>
      <c r="Q1358" s="18"/>
      <c r="R1358" s="18">
        <f t="shared" si="1875"/>
        <v>35136.400000000001</v>
      </c>
      <c r="S1358" s="18">
        <f t="shared" si="1876"/>
        <v>0</v>
      </c>
      <c r="T1358" s="18">
        <f t="shared" si="1877"/>
        <v>0</v>
      </c>
      <c r="U1358" s="18"/>
      <c r="V1358" s="18">
        <f t="shared" si="1878"/>
        <v>35136.400000000001</v>
      </c>
      <c r="W1358" s="18">
        <f t="shared" si="1879"/>
        <v>0</v>
      </c>
      <c r="X1358" s="18">
        <f t="shared" si="1880"/>
        <v>0</v>
      </c>
      <c r="Y1358" s="18"/>
      <c r="Z1358" s="18"/>
      <c r="AA1358" s="18"/>
      <c r="AB1358" s="18">
        <f t="shared" si="1848"/>
        <v>35136.400000000001</v>
      </c>
      <c r="AC1358" s="18">
        <f t="shared" si="1849"/>
        <v>0</v>
      </c>
      <c r="AD1358" s="18">
        <f t="shared" si="1850"/>
        <v>0</v>
      </c>
      <c r="AE1358" s="18"/>
      <c r="AF1358" s="31"/>
      <c r="AG1358" s="22"/>
      <c r="AH1358" s="2"/>
    </row>
    <row r="1359" spans="1:34" ht="47.25" x14ac:dyDescent="0.25">
      <c r="A1359" s="36" t="s">
        <v>288</v>
      </c>
      <c r="B1359" s="32"/>
      <c r="C1359" s="36"/>
      <c r="D1359" s="36"/>
      <c r="E1359" s="14" t="s">
        <v>1153</v>
      </c>
      <c r="F1359" s="18">
        <f>F1360+F1364</f>
        <v>152367.29999999999</v>
      </c>
      <c r="G1359" s="18">
        <f t="shared" ref="G1359:AE1359" si="1901">G1360+G1364</f>
        <v>122861.7</v>
      </c>
      <c r="H1359" s="18">
        <f t="shared" si="1901"/>
        <v>144161.20000000001</v>
      </c>
      <c r="I1359" s="18">
        <f t="shared" ref="I1359:K1359" si="1902">I1360+I1364</f>
        <v>0</v>
      </c>
      <c r="J1359" s="18">
        <f t="shared" si="1902"/>
        <v>0</v>
      </c>
      <c r="K1359" s="18">
        <f t="shared" si="1902"/>
        <v>0</v>
      </c>
      <c r="L1359" s="18">
        <f t="shared" si="1866"/>
        <v>152367.29999999999</v>
      </c>
      <c r="M1359" s="18">
        <f t="shared" si="1867"/>
        <v>122861.7</v>
      </c>
      <c r="N1359" s="18">
        <f t="shared" si="1868"/>
        <v>144161.20000000001</v>
      </c>
      <c r="O1359" s="18">
        <f t="shared" ref="O1359:Q1359" si="1903">O1360+O1364</f>
        <v>0</v>
      </c>
      <c r="P1359" s="18">
        <f t="shared" si="1903"/>
        <v>0</v>
      </c>
      <c r="Q1359" s="18">
        <f t="shared" si="1903"/>
        <v>0</v>
      </c>
      <c r="R1359" s="18">
        <f t="shared" si="1875"/>
        <v>152367.29999999999</v>
      </c>
      <c r="S1359" s="18">
        <f t="shared" si="1876"/>
        <v>122861.7</v>
      </c>
      <c r="T1359" s="18">
        <f t="shared" si="1877"/>
        <v>144161.20000000001</v>
      </c>
      <c r="U1359" s="18">
        <f t="shared" ref="U1359" si="1904">U1360+U1364</f>
        <v>0</v>
      </c>
      <c r="V1359" s="18">
        <f t="shared" si="1878"/>
        <v>152367.29999999999</v>
      </c>
      <c r="W1359" s="18">
        <f t="shared" si="1879"/>
        <v>122861.7</v>
      </c>
      <c r="X1359" s="18">
        <f t="shared" si="1880"/>
        <v>144161.20000000001</v>
      </c>
      <c r="Y1359" s="18">
        <f t="shared" ref="Y1359:AA1359" si="1905">Y1360+Y1364</f>
        <v>0</v>
      </c>
      <c r="Z1359" s="18">
        <f t="shared" si="1905"/>
        <v>0</v>
      </c>
      <c r="AA1359" s="18">
        <f t="shared" si="1905"/>
        <v>0</v>
      </c>
      <c r="AB1359" s="18">
        <f t="shared" si="1848"/>
        <v>152367.29999999999</v>
      </c>
      <c r="AC1359" s="18">
        <f t="shared" si="1849"/>
        <v>122861.7</v>
      </c>
      <c r="AD1359" s="18">
        <f t="shared" si="1850"/>
        <v>144161.20000000001</v>
      </c>
      <c r="AE1359" s="18">
        <f t="shared" si="1901"/>
        <v>0</v>
      </c>
      <c r="AF1359" s="31"/>
      <c r="AG1359" s="22"/>
      <c r="AH1359" s="2"/>
    </row>
    <row r="1360" spans="1:34" ht="31.5" x14ac:dyDescent="0.25">
      <c r="A1360" s="36" t="s">
        <v>997</v>
      </c>
      <c r="B1360" s="32"/>
      <c r="C1360" s="36"/>
      <c r="D1360" s="36"/>
      <c r="E1360" s="14" t="s">
        <v>996</v>
      </c>
      <c r="F1360" s="18">
        <f>F1361</f>
        <v>90005.6</v>
      </c>
      <c r="G1360" s="18">
        <f t="shared" ref="G1360:K1362" si="1906">G1361</f>
        <v>60500</v>
      </c>
      <c r="H1360" s="18">
        <f t="shared" si="1906"/>
        <v>60500</v>
      </c>
      <c r="I1360" s="18">
        <f t="shared" si="1906"/>
        <v>0</v>
      </c>
      <c r="J1360" s="18">
        <f t="shared" si="1906"/>
        <v>0</v>
      </c>
      <c r="K1360" s="18">
        <f t="shared" si="1906"/>
        <v>0</v>
      </c>
      <c r="L1360" s="18">
        <f t="shared" si="1866"/>
        <v>90005.6</v>
      </c>
      <c r="M1360" s="18">
        <f t="shared" si="1867"/>
        <v>60500</v>
      </c>
      <c r="N1360" s="18">
        <f t="shared" si="1868"/>
        <v>60500</v>
      </c>
      <c r="O1360" s="18">
        <f t="shared" ref="O1360:Q1362" si="1907">O1361</f>
        <v>0</v>
      </c>
      <c r="P1360" s="18">
        <f t="shared" si="1907"/>
        <v>0</v>
      </c>
      <c r="Q1360" s="18">
        <f t="shared" si="1907"/>
        <v>0</v>
      </c>
      <c r="R1360" s="18">
        <f t="shared" si="1875"/>
        <v>90005.6</v>
      </c>
      <c r="S1360" s="18">
        <f t="shared" si="1876"/>
        <v>60500</v>
      </c>
      <c r="T1360" s="18">
        <f t="shared" si="1877"/>
        <v>60500</v>
      </c>
      <c r="U1360" s="18">
        <f t="shared" ref="U1360:AE1362" si="1908">U1361</f>
        <v>0</v>
      </c>
      <c r="V1360" s="18">
        <f t="shared" si="1878"/>
        <v>90005.6</v>
      </c>
      <c r="W1360" s="18">
        <f t="shared" si="1879"/>
        <v>60500</v>
      </c>
      <c r="X1360" s="18">
        <f t="shared" si="1880"/>
        <v>60500</v>
      </c>
      <c r="Y1360" s="18">
        <f t="shared" si="1908"/>
        <v>0</v>
      </c>
      <c r="Z1360" s="18">
        <f t="shared" si="1908"/>
        <v>0</v>
      </c>
      <c r="AA1360" s="18">
        <f t="shared" si="1908"/>
        <v>0</v>
      </c>
      <c r="AB1360" s="18">
        <f t="shared" ref="AB1360:AB1423" si="1909">V1360+Y1360</f>
        <v>90005.6</v>
      </c>
      <c r="AC1360" s="18">
        <f t="shared" ref="AC1360:AC1423" si="1910">W1360+Z1360</f>
        <v>60500</v>
      </c>
      <c r="AD1360" s="18">
        <f t="shared" ref="AD1360:AD1423" si="1911">X1360+AA1360</f>
        <v>60500</v>
      </c>
      <c r="AE1360" s="18">
        <f t="shared" si="1908"/>
        <v>0</v>
      </c>
      <c r="AF1360" s="31"/>
      <c r="AG1360" s="22"/>
      <c r="AH1360" s="2"/>
    </row>
    <row r="1361" spans="1:34" ht="47.25" x14ac:dyDescent="0.25">
      <c r="A1361" s="36" t="s">
        <v>997</v>
      </c>
      <c r="B1361" s="32">
        <v>400</v>
      </c>
      <c r="C1361" s="36"/>
      <c r="D1361" s="36"/>
      <c r="E1361" s="14" t="s">
        <v>580</v>
      </c>
      <c r="F1361" s="18">
        <f>F1362</f>
        <v>90005.6</v>
      </c>
      <c r="G1361" s="18">
        <f t="shared" si="1906"/>
        <v>60500</v>
      </c>
      <c r="H1361" s="18">
        <f t="shared" si="1906"/>
        <v>60500</v>
      </c>
      <c r="I1361" s="18">
        <f t="shared" si="1906"/>
        <v>0</v>
      </c>
      <c r="J1361" s="18">
        <f t="shared" si="1906"/>
        <v>0</v>
      </c>
      <c r="K1361" s="18">
        <f t="shared" si="1906"/>
        <v>0</v>
      </c>
      <c r="L1361" s="18">
        <f t="shared" si="1866"/>
        <v>90005.6</v>
      </c>
      <c r="M1361" s="18">
        <f t="shared" si="1867"/>
        <v>60500</v>
      </c>
      <c r="N1361" s="18">
        <f t="shared" si="1868"/>
        <v>60500</v>
      </c>
      <c r="O1361" s="18">
        <f t="shared" si="1907"/>
        <v>0</v>
      </c>
      <c r="P1361" s="18">
        <f t="shared" si="1907"/>
        <v>0</v>
      </c>
      <c r="Q1361" s="18">
        <f t="shared" si="1907"/>
        <v>0</v>
      </c>
      <c r="R1361" s="18">
        <f t="shared" si="1875"/>
        <v>90005.6</v>
      </c>
      <c r="S1361" s="18">
        <f t="shared" si="1876"/>
        <v>60500</v>
      </c>
      <c r="T1361" s="18">
        <f t="shared" si="1877"/>
        <v>60500</v>
      </c>
      <c r="U1361" s="18">
        <f t="shared" si="1908"/>
        <v>0</v>
      </c>
      <c r="V1361" s="18">
        <f t="shared" si="1878"/>
        <v>90005.6</v>
      </c>
      <c r="W1361" s="18">
        <f t="shared" si="1879"/>
        <v>60500</v>
      </c>
      <c r="X1361" s="18">
        <f t="shared" si="1880"/>
        <v>60500</v>
      </c>
      <c r="Y1361" s="18">
        <f t="shared" si="1908"/>
        <v>0</v>
      </c>
      <c r="Z1361" s="18">
        <f t="shared" si="1908"/>
        <v>0</v>
      </c>
      <c r="AA1361" s="18">
        <f t="shared" si="1908"/>
        <v>0</v>
      </c>
      <c r="AB1361" s="18">
        <f t="shared" si="1909"/>
        <v>90005.6</v>
      </c>
      <c r="AC1361" s="18">
        <f t="shared" si="1910"/>
        <v>60500</v>
      </c>
      <c r="AD1361" s="18">
        <f t="shared" si="1911"/>
        <v>60500</v>
      </c>
      <c r="AE1361" s="18">
        <f t="shared" si="1908"/>
        <v>0</v>
      </c>
      <c r="AF1361" s="31"/>
      <c r="AG1361" s="22"/>
      <c r="AH1361" s="2"/>
    </row>
    <row r="1362" spans="1:34" x14ac:dyDescent="0.25">
      <c r="A1362" s="36" t="s">
        <v>997</v>
      </c>
      <c r="B1362" s="32">
        <v>410</v>
      </c>
      <c r="C1362" s="36"/>
      <c r="D1362" s="36"/>
      <c r="E1362" s="14" t="s">
        <v>593</v>
      </c>
      <c r="F1362" s="18">
        <f>F1363</f>
        <v>90005.6</v>
      </c>
      <c r="G1362" s="18">
        <f t="shared" si="1906"/>
        <v>60500</v>
      </c>
      <c r="H1362" s="18">
        <f t="shared" si="1906"/>
        <v>60500</v>
      </c>
      <c r="I1362" s="18">
        <f t="shared" si="1906"/>
        <v>0</v>
      </c>
      <c r="J1362" s="18">
        <f t="shared" si="1906"/>
        <v>0</v>
      </c>
      <c r="K1362" s="18">
        <f t="shared" si="1906"/>
        <v>0</v>
      </c>
      <c r="L1362" s="18">
        <f t="shared" si="1866"/>
        <v>90005.6</v>
      </c>
      <c r="M1362" s="18">
        <f t="shared" si="1867"/>
        <v>60500</v>
      </c>
      <c r="N1362" s="18">
        <f t="shared" si="1868"/>
        <v>60500</v>
      </c>
      <c r="O1362" s="18">
        <f t="shared" si="1907"/>
        <v>0</v>
      </c>
      <c r="P1362" s="18">
        <f t="shared" si="1907"/>
        <v>0</v>
      </c>
      <c r="Q1362" s="18">
        <f t="shared" si="1907"/>
        <v>0</v>
      </c>
      <c r="R1362" s="18">
        <f t="shared" si="1875"/>
        <v>90005.6</v>
      </c>
      <c r="S1362" s="18">
        <f t="shared" si="1876"/>
        <v>60500</v>
      </c>
      <c r="T1362" s="18">
        <f t="shared" si="1877"/>
        <v>60500</v>
      </c>
      <c r="U1362" s="18">
        <f t="shared" si="1908"/>
        <v>0</v>
      </c>
      <c r="V1362" s="18">
        <f t="shared" si="1878"/>
        <v>90005.6</v>
      </c>
      <c r="W1362" s="18">
        <f t="shared" si="1879"/>
        <v>60500</v>
      </c>
      <c r="X1362" s="18">
        <f t="shared" si="1880"/>
        <v>60500</v>
      </c>
      <c r="Y1362" s="18">
        <f t="shared" si="1908"/>
        <v>0</v>
      </c>
      <c r="Z1362" s="18">
        <f t="shared" si="1908"/>
        <v>0</v>
      </c>
      <c r="AA1362" s="18">
        <f t="shared" si="1908"/>
        <v>0</v>
      </c>
      <c r="AB1362" s="18">
        <f t="shared" si="1909"/>
        <v>90005.6</v>
      </c>
      <c r="AC1362" s="18">
        <f t="shared" si="1910"/>
        <v>60500</v>
      </c>
      <c r="AD1362" s="18">
        <f t="shared" si="1911"/>
        <v>60500</v>
      </c>
      <c r="AE1362" s="18">
        <f t="shared" si="1908"/>
        <v>0</v>
      </c>
      <c r="AF1362" s="31"/>
      <c r="AG1362" s="22"/>
      <c r="AH1362" s="2"/>
    </row>
    <row r="1363" spans="1:34" x14ac:dyDescent="0.25">
      <c r="A1363" s="36" t="s">
        <v>997</v>
      </c>
      <c r="B1363" s="32">
        <v>410</v>
      </c>
      <c r="C1363" s="36" t="s">
        <v>200</v>
      </c>
      <c r="D1363" s="36" t="s">
        <v>20</v>
      </c>
      <c r="E1363" s="14" t="s">
        <v>553</v>
      </c>
      <c r="F1363" s="18">
        <v>90005.6</v>
      </c>
      <c r="G1363" s="18">
        <v>60500</v>
      </c>
      <c r="H1363" s="18">
        <v>60500</v>
      </c>
      <c r="I1363" s="18"/>
      <c r="J1363" s="18"/>
      <c r="K1363" s="18"/>
      <c r="L1363" s="18">
        <f t="shared" si="1866"/>
        <v>90005.6</v>
      </c>
      <c r="M1363" s="18">
        <f t="shared" si="1867"/>
        <v>60500</v>
      </c>
      <c r="N1363" s="18">
        <f t="shared" si="1868"/>
        <v>60500</v>
      </c>
      <c r="O1363" s="18"/>
      <c r="P1363" s="18"/>
      <c r="Q1363" s="18"/>
      <c r="R1363" s="18">
        <f t="shared" si="1875"/>
        <v>90005.6</v>
      </c>
      <c r="S1363" s="18">
        <f t="shared" si="1876"/>
        <v>60500</v>
      </c>
      <c r="T1363" s="18">
        <f t="shared" si="1877"/>
        <v>60500</v>
      </c>
      <c r="U1363" s="18"/>
      <c r="V1363" s="18">
        <f t="shared" si="1878"/>
        <v>90005.6</v>
      </c>
      <c r="W1363" s="18">
        <f t="shared" si="1879"/>
        <v>60500</v>
      </c>
      <c r="X1363" s="18">
        <f t="shared" si="1880"/>
        <v>60500</v>
      </c>
      <c r="Y1363" s="18"/>
      <c r="Z1363" s="18"/>
      <c r="AA1363" s="18"/>
      <c r="AB1363" s="18">
        <f t="shared" si="1909"/>
        <v>90005.6</v>
      </c>
      <c r="AC1363" s="18">
        <f t="shared" si="1910"/>
        <v>60500</v>
      </c>
      <c r="AD1363" s="18">
        <f t="shared" si="1911"/>
        <v>60500</v>
      </c>
      <c r="AE1363" s="18"/>
      <c r="AF1363" s="31"/>
      <c r="AG1363" s="22"/>
      <c r="AH1363" s="2"/>
    </row>
    <row r="1364" spans="1:34" x14ac:dyDescent="0.25">
      <c r="A1364" s="36" t="s">
        <v>998</v>
      </c>
      <c r="B1364" s="32"/>
      <c r="C1364" s="36"/>
      <c r="D1364" s="36"/>
      <c r="E1364" s="14" t="s">
        <v>986</v>
      </c>
      <c r="F1364" s="18">
        <f>F1365</f>
        <v>62361.7</v>
      </c>
      <c r="G1364" s="18">
        <f t="shared" ref="G1364:AE1366" si="1912">G1365</f>
        <v>62361.7</v>
      </c>
      <c r="H1364" s="18">
        <f t="shared" si="1912"/>
        <v>83661.2</v>
      </c>
      <c r="I1364" s="18">
        <f t="shared" si="1912"/>
        <v>0</v>
      </c>
      <c r="J1364" s="18">
        <f t="shared" si="1912"/>
        <v>0</v>
      </c>
      <c r="K1364" s="18">
        <f t="shared" si="1912"/>
        <v>0</v>
      </c>
      <c r="L1364" s="18">
        <f t="shared" si="1866"/>
        <v>62361.7</v>
      </c>
      <c r="M1364" s="18">
        <f t="shared" si="1867"/>
        <v>62361.7</v>
      </c>
      <c r="N1364" s="18">
        <f t="shared" si="1868"/>
        <v>83661.2</v>
      </c>
      <c r="O1364" s="18">
        <f t="shared" si="1912"/>
        <v>0</v>
      </c>
      <c r="P1364" s="18">
        <f t="shared" si="1912"/>
        <v>0</v>
      </c>
      <c r="Q1364" s="18">
        <f t="shared" si="1912"/>
        <v>0</v>
      </c>
      <c r="R1364" s="18">
        <f t="shared" si="1875"/>
        <v>62361.7</v>
      </c>
      <c r="S1364" s="18">
        <f t="shared" si="1876"/>
        <v>62361.7</v>
      </c>
      <c r="T1364" s="18">
        <f t="shared" si="1877"/>
        <v>83661.2</v>
      </c>
      <c r="U1364" s="18">
        <f t="shared" si="1912"/>
        <v>0</v>
      </c>
      <c r="V1364" s="18">
        <f t="shared" si="1878"/>
        <v>62361.7</v>
      </c>
      <c r="W1364" s="18">
        <f t="shared" si="1879"/>
        <v>62361.7</v>
      </c>
      <c r="X1364" s="18">
        <f t="shared" si="1880"/>
        <v>83661.2</v>
      </c>
      <c r="Y1364" s="18">
        <f t="shared" si="1912"/>
        <v>0</v>
      </c>
      <c r="Z1364" s="18">
        <f t="shared" si="1912"/>
        <v>0</v>
      </c>
      <c r="AA1364" s="18">
        <f t="shared" si="1912"/>
        <v>0</v>
      </c>
      <c r="AB1364" s="18">
        <f t="shared" si="1909"/>
        <v>62361.7</v>
      </c>
      <c r="AC1364" s="18">
        <f t="shared" si="1910"/>
        <v>62361.7</v>
      </c>
      <c r="AD1364" s="18">
        <f t="shared" si="1911"/>
        <v>83661.2</v>
      </c>
      <c r="AE1364" s="18">
        <f t="shared" si="1912"/>
        <v>0</v>
      </c>
      <c r="AF1364" s="31"/>
      <c r="AG1364" s="22"/>
      <c r="AH1364" s="2"/>
    </row>
    <row r="1365" spans="1:34" ht="47.25" x14ac:dyDescent="0.25">
      <c r="A1365" s="36" t="s">
        <v>998</v>
      </c>
      <c r="B1365" s="32">
        <v>400</v>
      </c>
      <c r="C1365" s="36"/>
      <c r="D1365" s="36"/>
      <c r="E1365" s="14" t="s">
        <v>580</v>
      </c>
      <c r="F1365" s="18">
        <f>F1366</f>
        <v>62361.7</v>
      </c>
      <c r="G1365" s="18">
        <f t="shared" si="1912"/>
        <v>62361.7</v>
      </c>
      <c r="H1365" s="18">
        <f t="shared" si="1912"/>
        <v>83661.2</v>
      </c>
      <c r="I1365" s="18">
        <f t="shared" si="1912"/>
        <v>0</v>
      </c>
      <c r="J1365" s="18">
        <f t="shared" si="1912"/>
        <v>0</v>
      </c>
      <c r="K1365" s="18">
        <f t="shared" si="1912"/>
        <v>0</v>
      </c>
      <c r="L1365" s="18">
        <f t="shared" si="1866"/>
        <v>62361.7</v>
      </c>
      <c r="M1365" s="18">
        <f t="shared" si="1867"/>
        <v>62361.7</v>
      </c>
      <c r="N1365" s="18">
        <f t="shared" si="1868"/>
        <v>83661.2</v>
      </c>
      <c r="O1365" s="18">
        <f t="shared" si="1912"/>
        <v>0</v>
      </c>
      <c r="P1365" s="18">
        <f t="shared" si="1912"/>
        <v>0</v>
      </c>
      <c r="Q1365" s="18">
        <f t="shared" si="1912"/>
        <v>0</v>
      </c>
      <c r="R1365" s="18">
        <f t="shared" si="1875"/>
        <v>62361.7</v>
      </c>
      <c r="S1365" s="18">
        <f t="shared" si="1876"/>
        <v>62361.7</v>
      </c>
      <c r="T1365" s="18">
        <f t="shared" si="1877"/>
        <v>83661.2</v>
      </c>
      <c r="U1365" s="18">
        <f t="shared" si="1912"/>
        <v>0</v>
      </c>
      <c r="V1365" s="18">
        <f t="shared" si="1878"/>
        <v>62361.7</v>
      </c>
      <c r="W1365" s="18">
        <f t="shared" si="1879"/>
        <v>62361.7</v>
      </c>
      <c r="X1365" s="18">
        <f t="shared" si="1880"/>
        <v>83661.2</v>
      </c>
      <c r="Y1365" s="18">
        <f t="shared" si="1912"/>
        <v>0</v>
      </c>
      <c r="Z1365" s="18">
        <f t="shared" si="1912"/>
        <v>0</v>
      </c>
      <c r="AA1365" s="18">
        <f t="shared" si="1912"/>
        <v>0</v>
      </c>
      <c r="AB1365" s="18">
        <f t="shared" si="1909"/>
        <v>62361.7</v>
      </c>
      <c r="AC1365" s="18">
        <f t="shared" si="1910"/>
        <v>62361.7</v>
      </c>
      <c r="AD1365" s="18">
        <f t="shared" si="1911"/>
        <v>83661.2</v>
      </c>
      <c r="AE1365" s="18">
        <f t="shared" si="1912"/>
        <v>0</v>
      </c>
      <c r="AF1365" s="31"/>
      <c r="AG1365" s="22"/>
      <c r="AH1365" s="2"/>
    </row>
    <row r="1366" spans="1:34" x14ac:dyDescent="0.25">
      <c r="A1366" s="36" t="s">
        <v>998</v>
      </c>
      <c r="B1366" s="32">
        <v>410</v>
      </c>
      <c r="C1366" s="36"/>
      <c r="D1366" s="36"/>
      <c r="E1366" s="14" t="s">
        <v>593</v>
      </c>
      <c r="F1366" s="18">
        <f>F1367</f>
        <v>62361.7</v>
      </c>
      <c r="G1366" s="18">
        <f t="shared" si="1912"/>
        <v>62361.7</v>
      </c>
      <c r="H1366" s="18">
        <f t="shared" si="1912"/>
        <v>83661.2</v>
      </c>
      <c r="I1366" s="18">
        <f t="shared" si="1912"/>
        <v>0</v>
      </c>
      <c r="J1366" s="18">
        <f t="shared" si="1912"/>
        <v>0</v>
      </c>
      <c r="K1366" s="18">
        <f t="shared" si="1912"/>
        <v>0</v>
      </c>
      <c r="L1366" s="18">
        <f t="shared" si="1866"/>
        <v>62361.7</v>
      </c>
      <c r="M1366" s="18">
        <f t="shared" si="1867"/>
        <v>62361.7</v>
      </c>
      <c r="N1366" s="18">
        <f t="shared" si="1868"/>
        <v>83661.2</v>
      </c>
      <c r="O1366" s="18">
        <f t="shared" si="1912"/>
        <v>0</v>
      </c>
      <c r="P1366" s="18">
        <f t="shared" si="1912"/>
        <v>0</v>
      </c>
      <c r="Q1366" s="18">
        <f t="shared" si="1912"/>
        <v>0</v>
      </c>
      <c r="R1366" s="18">
        <f t="shared" si="1875"/>
        <v>62361.7</v>
      </c>
      <c r="S1366" s="18">
        <f t="shared" si="1876"/>
        <v>62361.7</v>
      </c>
      <c r="T1366" s="18">
        <f t="shared" si="1877"/>
        <v>83661.2</v>
      </c>
      <c r="U1366" s="18">
        <f t="shared" si="1912"/>
        <v>0</v>
      </c>
      <c r="V1366" s="18">
        <f t="shared" si="1878"/>
        <v>62361.7</v>
      </c>
      <c r="W1366" s="18">
        <f t="shared" si="1879"/>
        <v>62361.7</v>
      </c>
      <c r="X1366" s="18">
        <f t="shared" si="1880"/>
        <v>83661.2</v>
      </c>
      <c r="Y1366" s="18">
        <f t="shared" si="1912"/>
        <v>0</v>
      </c>
      <c r="Z1366" s="18">
        <f t="shared" si="1912"/>
        <v>0</v>
      </c>
      <c r="AA1366" s="18">
        <f t="shared" si="1912"/>
        <v>0</v>
      </c>
      <c r="AB1366" s="18">
        <f t="shared" si="1909"/>
        <v>62361.7</v>
      </c>
      <c r="AC1366" s="18">
        <f t="shared" si="1910"/>
        <v>62361.7</v>
      </c>
      <c r="AD1366" s="18">
        <f t="shared" si="1911"/>
        <v>83661.2</v>
      </c>
      <c r="AE1366" s="18">
        <f t="shared" si="1912"/>
        <v>0</v>
      </c>
      <c r="AF1366" s="31"/>
      <c r="AG1366" s="22"/>
      <c r="AH1366" s="2"/>
    </row>
    <row r="1367" spans="1:34" x14ac:dyDescent="0.25">
      <c r="A1367" s="36" t="s">
        <v>998</v>
      </c>
      <c r="B1367" s="32">
        <v>410</v>
      </c>
      <c r="C1367" s="36" t="s">
        <v>200</v>
      </c>
      <c r="D1367" s="36" t="s">
        <v>20</v>
      </c>
      <c r="E1367" s="14" t="s">
        <v>553</v>
      </c>
      <c r="F1367" s="18">
        <v>62361.7</v>
      </c>
      <c r="G1367" s="18">
        <v>62361.7</v>
      </c>
      <c r="H1367" s="18">
        <v>83661.2</v>
      </c>
      <c r="I1367" s="18"/>
      <c r="J1367" s="18"/>
      <c r="K1367" s="18"/>
      <c r="L1367" s="18">
        <f t="shared" si="1866"/>
        <v>62361.7</v>
      </c>
      <c r="M1367" s="18">
        <f t="shared" si="1867"/>
        <v>62361.7</v>
      </c>
      <c r="N1367" s="18">
        <f t="shared" si="1868"/>
        <v>83661.2</v>
      </c>
      <c r="O1367" s="18"/>
      <c r="P1367" s="18"/>
      <c r="Q1367" s="18"/>
      <c r="R1367" s="18">
        <f t="shared" si="1875"/>
        <v>62361.7</v>
      </c>
      <c r="S1367" s="18">
        <f t="shared" si="1876"/>
        <v>62361.7</v>
      </c>
      <c r="T1367" s="18">
        <f t="shared" si="1877"/>
        <v>83661.2</v>
      </c>
      <c r="U1367" s="18"/>
      <c r="V1367" s="18">
        <f t="shared" si="1878"/>
        <v>62361.7</v>
      </c>
      <c r="W1367" s="18">
        <f t="shared" si="1879"/>
        <v>62361.7</v>
      </c>
      <c r="X1367" s="18">
        <f t="shared" si="1880"/>
        <v>83661.2</v>
      </c>
      <c r="Y1367" s="18"/>
      <c r="Z1367" s="18"/>
      <c r="AA1367" s="18"/>
      <c r="AB1367" s="18">
        <f t="shared" si="1909"/>
        <v>62361.7</v>
      </c>
      <c r="AC1367" s="18">
        <f t="shared" si="1910"/>
        <v>62361.7</v>
      </c>
      <c r="AD1367" s="18">
        <f t="shared" si="1911"/>
        <v>83661.2</v>
      </c>
      <c r="AE1367" s="18"/>
      <c r="AF1367" s="31"/>
      <c r="AG1367" s="22"/>
      <c r="AH1367" s="2"/>
    </row>
    <row r="1368" spans="1:34" ht="78.75" x14ac:dyDescent="0.25">
      <c r="A1368" s="36" t="s">
        <v>861</v>
      </c>
      <c r="B1368" s="32"/>
      <c r="C1368" s="36"/>
      <c r="D1368" s="36"/>
      <c r="E1368" s="14" t="s">
        <v>944</v>
      </c>
      <c r="F1368" s="18">
        <f t="shared" ref="F1368:K1371" si="1913">F1369</f>
        <v>8000</v>
      </c>
      <c r="G1368" s="18">
        <f t="shared" si="1913"/>
        <v>39873.699999999997</v>
      </c>
      <c r="H1368" s="18">
        <f t="shared" si="1913"/>
        <v>0</v>
      </c>
      <c r="I1368" s="18">
        <f t="shared" si="1913"/>
        <v>0</v>
      </c>
      <c r="J1368" s="18">
        <f t="shared" si="1913"/>
        <v>0</v>
      </c>
      <c r="K1368" s="18">
        <f t="shared" si="1913"/>
        <v>0</v>
      </c>
      <c r="L1368" s="18">
        <f t="shared" si="1866"/>
        <v>8000</v>
      </c>
      <c r="M1368" s="18">
        <f t="shared" si="1867"/>
        <v>39873.699999999997</v>
      </c>
      <c r="N1368" s="18">
        <f t="shared" si="1868"/>
        <v>0</v>
      </c>
      <c r="O1368" s="18">
        <f t="shared" ref="O1368:Q1371" si="1914">O1369</f>
        <v>3396.34</v>
      </c>
      <c r="P1368" s="18">
        <f t="shared" si="1914"/>
        <v>0</v>
      </c>
      <c r="Q1368" s="18">
        <f t="shared" si="1914"/>
        <v>0</v>
      </c>
      <c r="R1368" s="18">
        <f t="shared" si="1875"/>
        <v>11396.34</v>
      </c>
      <c r="S1368" s="18">
        <f t="shared" si="1876"/>
        <v>39873.699999999997</v>
      </c>
      <c r="T1368" s="18">
        <f t="shared" si="1877"/>
        <v>0</v>
      </c>
      <c r="U1368" s="18">
        <f t="shared" ref="U1368:AE1371" si="1915">U1369</f>
        <v>0</v>
      </c>
      <c r="V1368" s="18">
        <f t="shared" si="1878"/>
        <v>11396.34</v>
      </c>
      <c r="W1368" s="18">
        <f t="shared" si="1879"/>
        <v>39873.699999999997</v>
      </c>
      <c r="X1368" s="18">
        <f t="shared" si="1880"/>
        <v>0</v>
      </c>
      <c r="Y1368" s="18">
        <f t="shared" si="1915"/>
        <v>0</v>
      </c>
      <c r="Z1368" s="18">
        <f t="shared" si="1915"/>
        <v>0</v>
      </c>
      <c r="AA1368" s="18">
        <f t="shared" si="1915"/>
        <v>0</v>
      </c>
      <c r="AB1368" s="18">
        <f t="shared" si="1909"/>
        <v>11396.34</v>
      </c>
      <c r="AC1368" s="18">
        <f t="shared" si="1910"/>
        <v>39873.699999999997</v>
      </c>
      <c r="AD1368" s="18">
        <f t="shared" si="1911"/>
        <v>0</v>
      </c>
      <c r="AE1368" s="18">
        <f t="shared" si="1915"/>
        <v>0</v>
      </c>
      <c r="AF1368" s="31"/>
      <c r="AG1368" s="22"/>
      <c r="AH1368" s="2"/>
    </row>
    <row r="1369" spans="1:34" ht="63" x14ac:dyDescent="0.25">
      <c r="A1369" s="36" t="s">
        <v>862</v>
      </c>
      <c r="B1369" s="32"/>
      <c r="C1369" s="36"/>
      <c r="D1369" s="36"/>
      <c r="E1369" s="14" t="s">
        <v>1154</v>
      </c>
      <c r="F1369" s="18">
        <f t="shared" si="1913"/>
        <v>8000</v>
      </c>
      <c r="G1369" s="18">
        <f t="shared" si="1913"/>
        <v>39873.699999999997</v>
      </c>
      <c r="H1369" s="18">
        <f t="shared" si="1913"/>
        <v>0</v>
      </c>
      <c r="I1369" s="18">
        <f t="shared" si="1913"/>
        <v>0</v>
      </c>
      <c r="J1369" s="18">
        <f t="shared" si="1913"/>
        <v>0</v>
      </c>
      <c r="K1369" s="18">
        <f t="shared" si="1913"/>
        <v>0</v>
      </c>
      <c r="L1369" s="18">
        <f t="shared" si="1866"/>
        <v>8000</v>
      </c>
      <c r="M1369" s="18">
        <f t="shared" si="1867"/>
        <v>39873.699999999997</v>
      </c>
      <c r="N1369" s="18">
        <f t="shared" si="1868"/>
        <v>0</v>
      </c>
      <c r="O1369" s="18">
        <f t="shared" si="1914"/>
        <v>3396.34</v>
      </c>
      <c r="P1369" s="18">
        <f t="shared" si="1914"/>
        <v>0</v>
      </c>
      <c r="Q1369" s="18">
        <f t="shared" si="1914"/>
        <v>0</v>
      </c>
      <c r="R1369" s="18">
        <f t="shared" si="1875"/>
        <v>11396.34</v>
      </c>
      <c r="S1369" s="18">
        <f t="shared" si="1876"/>
        <v>39873.699999999997</v>
      </c>
      <c r="T1369" s="18">
        <f t="shared" si="1877"/>
        <v>0</v>
      </c>
      <c r="U1369" s="18">
        <f t="shared" si="1915"/>
        <v>0</v>
      </c>
      <c r="V1369" s="18">
        <f t="shared" si="1878"/>
        <v>11396.34</v>
      </c>
      <c r="W1369" s="18">
        <f t="shared" si="1879"/>
        <v>39873.699999999997</v>
      </c>
      <c r="X1369" s="18">
        <f t="shared" si="1880"/>
        <v>0</v>
      </c>
      <c r="Y1369" s="18">
        <f t="shared" si="1915"/>
        <v>0</v>
      </c>
      <c r="Z1369" s="18">
        <f t="shared" si="1915"/>
        <v>0</v>
      </c>
      <c r="AA1369" s="18">
        <f t="shared" si="1915"/>
        <v>0</v>
      </c>
      <c r="AB1369" s="18">
        <f t="shared" si="1909"/>
        <v>11396.34</v>
      </c>
      <c r="AC1369" s="18">
        <f t="shared" si="1910"/>
        <v>39873.699999999997</v>
      </c>
      <c r="AD1369" s="18">
        <f t="shared" si="1911"/>
        <v>0</v>
      </c>
      <c r="AE1369" s="18">
        <f t="shared" si="1915"/>
        <v>0</v>
      </c>
      <c r="AF1369" s="31"/>
      <c r="AG1369" s="22"/>
      <c r="AH1369" s="2"/>
    </row>
    <row r="1370" spans="1:34" ht="47.25" x14ac:dyDescent="0.25">
      <c r="A1370" s="36" t="s">
        <v>862</v>
      </c>
      <c r="B1370" s="32">
        <v>400</v>
      </c>
      <c r="C1370" s="36"/>
      <c r="D1370" s="36"/>
      <c r="E1370" s="14" t="s">
        <v>580</v>
      </c>
      <c r="F1370" s="18">
        <f t="shared" si="1913"/>
        <v>8000</v>
      </c>
      <c r="G1370" s="18">
        <f t="shared" si="1913"/>
        <v>39873.699999999997</v>
      </c>
      <c r="H1370" s="18">
        <f t="shared" si="1913"/>
        <v>0</v>
      </c>
      <c r="I1370" s="18">
        <f t="shared" si="1913"/>
        <v>0</v>
      </c>
      <c r="J1370" s="18">
        <f t="shared" si="1913"/>
        <v>0</v>
      </c>
      <c r="K1370" s="18">
        <f t="shared" si="1913"/>
        <v>0</v>
      </c>
      <c r="L1370" s="18">
        <f t="shared" si="1866"/>
        <v>8000</v>
      </c>
      <c r="M1370" s="18">
        <f t="shared" si="1867"/>
        <v>39873.699999999997</v>
      </c>
      <c r="N1370" s="18">
        <f t="shared" si="1868"/>
        <v>0</v>
      </c>
      <c r="O1370" s="18">
        <f t="shared" si="1914"/>
        <v>3396.34</v>
      </c>
      <c r="P1370" s="18">
        <f t="shared" si="1914"/>
        <v>0</v>
      </c>
      <c r="Q1370" s="18">
        <f t="shared" si="1914"/>
        <v>0</v>
      </c>
      <c r="R1370" s="18">
        <f t="shared" si="1875"/>
        <v>11396.34</v>
      </c>
      <c r="S1370" s="18">
        <f t="shared" si="1876"/>
        <v>39873.699999999997</v>
      </c>
      <c r="T1370" s="18">
        <f t="shared" si="1877"/>
        <v>0</v>
      </c>
      <c r="U1370" s="18">
        <f t="shared" si="1915"/>
        <v>0</v>
      </c>
      <c r="V1370" s="18">
        <f t="shared" si="1878"/>
        <v>11396.34</v>
      </c>
      <c r="W1370" s="18">
        <f t="shared" si="1879"/>
        <v>39873.699999999997</v>
      </c>
      <c r="X1370" s="18">
        <f t="shared" si="1880"/>
        <v>0</v>
      </c>
      <c r="Y1370" s="18">
        <f t="shared" si="1915"/>
        <v>0</v>
      </c>
      <c r="Z1370" s="18">
        <f t="shared" si="1915"/>
        <v>0</v>
      </c>
      <c r="AA1370" s="18">
        <f t="shared" si="1915"/>
        <v>0</v>
      </c>
      <c r="AB1370" s="18">
        <f t="shared" si="1909"/>
        <v>11396.34</v>
      </c>
      <c r="AC1370" s="18">
        <f t="shared" si="1910"/>
        <v>39873.699999999997</v>
      </c>
      <c r="AD1370" s="18">
        <f t="shared" si="1911"/>
        <v>0</v>
      </c>
      <c r="AE1370" s="18">
        <f t="shared" si="1915"/>
        <v>0</v>
      </c>
      <c r="AF1370" s="31"/>
      <c r="AG1370" s="22"/>
      <c r="AH1370" s="2"/>
    </row>
    <row r="1371" spans="1:34" x14ac:dyDescent="0.25">
      <c r="A1371" s="36" t="s">
        <v>862</v>
      </c>
      <c r="B1371" s="32">
        <v>410</v>
      </c>
      <c r="C1371" s="36"/>
      <c r="D1371" s="36"/>
      <c r="E1371" s="14" t="s">
        <v>593</v>
      </c>
      <c r="F1371" s="18">
        <f t="shared" si="1913"/>
        <v>8000</v>
      </c>
      <c r="G1371" s="18">
        <f t="shared" si="1913"/>
        <v>39873.699999999997</v>
      </c>
      <c r="H1371" s="18">
        <f t="shared" si="1913"/>
        <v>0</v>
      </c>
      <c r="I1371" s="18">
        <f t="shared" si="1913"/>
        <v>0</v>
      </c>
      <c r="J1371" s="18">
        <f t="shared" si="1913"/>
        <v>0</v>
      </c>
      <c r="K1371" s="18">
        <f t="shared" si="1913"/>
        <v>0</v>
      </c>
      <c r="L1371" s="18">
        <f t="shared" si="1866"/>
        <v>8000</v>
      </c>
      <c r="M1371" s="18">
        <f t="shared" si="1867"/>
        <v>39873.699999999997</v>
      </c>
      <c r="N1371" s="18">
        <f t="shared" si="1868"/>
        <v>0</v>
      </c>
      <c r="O1371" s="18">
        <f t="shared" si="1914"/>
        <v>3396.34</v>
      </c>
      <c r="P1371" s="18">
        <f t="shared" si="1914"/>
        <v>0</v>
      </c>
      <c r="Q1371" s="18">
        <f t="shared" si="1914"/>
        <v>0</v>
      </c>
      <c r="R1371" s="18">
        <f t="shared" si="1875"/>
        <v>11396.34</v>
      </c>
      <c r="S1371" s="18">
        <f t="shared" si="1876"/>
        <v>39873.699999999997</v>
      </c>
      <c r="T1371" s="18">
        <f t="shared" si="1877"/>
        <v>0</v>
      </c>
      <c r="U1371" s="18">
        <f t="shared" si="1915"/>
        <v>0</v>
      </c>
      <c r="V1371" s="18">
        <f t="shared" si="1878"/>
        <v>11396.34</v>
      </c>
      <c r="W1371" s="18">
        <f t="shared" si="1879"/>
        <v>39873.699999999997</v>
      </c>
      <c r="X1371" s="18">
        <f t="shared" si="1880"/>
        <v>0</v>
      </c>
      <c r="Y1371" s="18">
        <f t="shared" si="1915"/>
        <v>0</v>
      </c>
      <c r="Z1371" s="18">
        <f t="shared" si="1915"/>
        <v>0</v>
      </c>
      <c r="AA1371" s="18">
        <f t="shared" si="1915"/>
        <v>0</v>
      </c>
      <c r="AB1371" s="18">
        <f t="shared" si="1909"/>
        <v>11396.34</v>
      </c>
      <c r="AC1371" s="18">
        <f t="shared" si="1910"/>
        <v>39873.699999999997</v>
      </c>
      <c r="AD1371" s="18">
        <f t="shared" si="1911"/>
        <v>0</v>
      </c>
      <c r="AE1371" s="18">
        <f t="shared" si="1915"/>
        <v>0</v>
      </c>
      <c r="AF1371" s="31"/>
      <c r="AG1371" s="22"/>
      <c r="AH1371" s="2"/>
    </row>
    <row r="1372" spans="1:34" x14ac:dyDescent="0.25">
      <c r="A1372" s="36" t="s">
        <v>862</v>
      </c>
      <c r="B1372" s="32">
        <v>410</v>
      </c>
      <c r="C1372" s="36" t="s">
        <v>151</v>
      </c>
      <c r="D1372" s="36" t="s">
        <v>30</v>
      </c>
      <c r="E1372" s="14" t="s">
        <v>549</v>
      </c>
      <c r="F1372" s="18">
        <v>8000</v>
      </c>
      <c r="G1372" s="18">
        <v>39873.699999999997</v>
      </c>
      <c r="H1372" s="18">
        <v>0</v>
      </c>
      <c r="I1372" s="18"/>
      <c r="J1372" s="18"/>
      <c r="K1372" s="18"/>
      <c r="L1372" s="18">
        <f t="shared" si="1866"/>
        <v>8000</v>
      </c>
      <c r="M1372" s="18">
        <f t="shared" si="1867"/>
        <v>39873.699999999997</v>
      </c>
      <c r="N1372" s="18">
        <f t="shared" si="1868"/>
        <v>0</v>
      </c>
      <c r="O1372" s="18">
        <v>3396.34</v>
      </c>
      <c r="P1372" s="18"/>
      <c r="Q1372" s="18"/>
      <c r="R1372" s="18">
        <f t="shared" si="1875"/>
        <v>11396.34</v>
      </c>
      <c r="S1372" s="18">
        <f t="shared" si="1876"/>
        <v>39873.699999999997</v>
      </c>
      <c r="T1372" s="18">
        <f t="shared" si="1877"/>
        <v>0</v>
      </c>
      <c r="U1372" s="18"/>
      <c r="V1372" s="18">
        <f t="shared" si="1878"/>
        <v>11396.34</v>
      </c>
      <c r="W1372" s="18">
        <f t="shared" si="1879"/>
        <v>39873.699999999997</v>
      </c>
      <c r="X1372" s="18">
        <f t="shared" si="1880"/>
        <v>0</v>
      </c>
      <c r="Y1372" s="18"/>
      <c r="Z1372" s="18"/>
      <c r="AA1372" s="18"/>
      <c r="AB1372" s="18">
        <f t="shared" si="1909"/>
        <v>11396.34</v>
      </c>
      <c r="AC1372" s="18">
        <f t="shared" si="1910"/>
        <v>39873.699999999997</v>
      </c>
      <c r="AD1372" s="18">
        <f t="shared" si="1911"/>
        <v>0</v>
      </c>
      <c r="AE1372" s="18"/>
      <c r="AF1372" s="31"/>
      <c r="AG1372" s="22"/>
      <c r="AH1372" s="2"/>
    </row>
    <row r="1373" spans="1:34" ht="47.25" x14ac:dyDescent="0.25">
      <c r="A1373" s="36" t="s">
        <v>888</v>
      </c>
      <c r="B1373" s="32"/>
      <c r="C1373" s="36"/>
      <c r="D1373" s="36"/>
      <c r="E1373" s="14" t="s">
        <v>1155</v>
      </c>
      <c r="F1373" s="18">
        <f t="shared" ref="F1373:K1376" si="1916">F1374</f>
        <v>17026.900000000001</v>
      </c>
      <c r="G1373" s="18">
        <f t="shared" si="1916"/>
        <v>0</v>
      </c>
      <c r="H1373" s="18">
        <f t="shared" si="1916"/>
        <v>0</v>
      </c>
      <c r="I1373" s="18">
        <f t="shared" si="1916"/>
        <v>0</v>
      </c>
      <c r="J1373" s="18">
        <f t="shared" si="1916"/>
        <v>0</v>
      </c>
      <c r="K1373" s="18">
        <f t="shared" si="1916"/>
        <v>0</v>
      </c>
      <c r="L1373" s="18">
        <f t="shared" si="1866"/>
        <v>17026.900000000001</v>
      </c>
      <c r="M1373" s="18">
        <f t="shared" si="1867"/>
        <v>0</v>
      </c>
      <c r="N1373" s="18">
        <f t="shared" si="1868"/>
        <v>0</v>
      </c>
      <c r="O1373" s="18">
        <f t="shared" ref="O1373:Q1376" si="1917">O1374</f>
        <v>0</v>
      </c>
      <c r="P1373" s="18">
        <f t="shared" si="1917"/>
        <v>0</v>
      </c>
      <c r="Q1373" s="18">
        <f t="shared" si="1917"/>
        <v>0</v>
      </c>
      <c r="R1373" s="18">
        <f t="shared" si="1875"/>
        <v>17026.900000000001</v>
      </c>
      <c r="S1373" s="18">
        <f t="shared" si="1876"/>
        <v>0</v>
      </c>
      <c r="T1373" s="18">
        <f t="shared" si="1877"/>
        <v>0</v>
      </c>
      <c r="U1373" s="18">
        <f t="shared" ref="U1373:AE1376" si="1918">U1374</f>
        <v>0</v>
      </c>
      <c r="V1373" s="18">
        <f t="shared" si="1878"/>
        <v>17026.900000000001</v>
      </c>
      <c r="W1373" s="18">
        <f t="shared" si="1879"/>
        <v>0</v>
      </c>
      <c r="X1373" s="18">
        <f t="shared" si="1880"/>
        <v>0</v>
      </c>
      <c r="Y1373" s="18">
        <f t="shared" si="1918"/>
        <v>0</v>
      </c>
      <c r="Z1373" s="18">
        <f t="shared" si="1918"/>
        <v>0</v>
      </c>
      <c r="AA1373" s="18">
        <f t="shared" si="1918"/>
        <v>0</v>
      </c>
      <c r="AB1373" s="18">
        <f t="shared" si="1909"/>
        <v>17026.900000000001</v>
      </c>
      <c r="AC1373" s="18">
        <f t="shared" si="1910"/>
        <v>0</v>
      </c>
      <c r="AD1373" s="18">
        <f t="shared" si="1911"/>
        <v>0</v>
      </c>
      <c r="AE1373" s="18">
        <f t="shared" si="1918"/>
        <v>0</v>
      </c>
      <c r="AF1373" s="31"/>
      <c r="AG1373" s="22"/>
      <c r="AH1373" s="2"/>
    </row>
    <row r="1374" spans="1:34" x14ac:dyDescent="0.25">
      <c r="A1374" s="36" t="s">
        <v>889</v>
      </c>
      <c r="B1374" s="32"/>
      <c r="C1374" s="36"/>
      <c r="D1374" s="36"/>
      <c r="E1374" s="14" t="s">
        <v>1156</v>
      </c>
      <c r="F1374" s="18">
        <f t="shared" si="1916"/>
        <v>17026.900000000001</v>
      </c>
      <c r="G1374" s="18">
        <f t="shared" si="1916"/>
        <v>0</v>
      </c>
      <c r="H1374" s="18">
        <f t="shared" si="1916"/>
        <v>0</v>
      </c>
      <c r="I1374" s="18">
        <f t="shared" si="1916"/>
        <v>0</v>
      </c>
      <c r="J1374" s="18">
        <f t="shared" si="1916"/>
        <v>0</v>
      </c>
      <c r="K1374" s="18">
        <f t="shared" si="1916"/>
        <v>0</v>
      </c>
      <c r="L1374" s="18">
        <f t="shared" si="1866"/>
        <v>17026.900000000001</v>
      </c>
      <c r="M1374" s="18">
        <f t="shared" si="1867"/>
        <v>0</v>
      </c>
      <c r="N1374" s="18">
        <f t="shared" si="1868"/>
        <v>0</v>
      </c>
      <c r="O1374" s="18">
        <f t="shared" si="1917"/>
        <v>0</v>
      </c>
      <c r="P1374" s="18">
        <f t="shared" si="1917"/>
        <v>0</v>
      </c>
      <c r="Q1374" s="18">
        <f t="shared" si="1917"/>
        <v>0</v>
      </c>
      <c r="R1374" s="18">
        <f t="shared" si="1875"/>
        <v>17026.900000000001</v>
      </c>
      <c r="S1374" s="18">
        <f t="shared" si="1876"/>
        <v>0</v>
      </c>
      <c r="T1374" s="18">
        <f t="shared" si="1877"/>
        <v>0</v>
      </c>
      <c r="U1374" s="18">
        <f t="shared" si="1918"/>
        <v>0</v>
      </c>
      <c r="V1374" s="18">
        <f t="shared" si="1878"/>
        <v>17026.900000000001</v>
      </c>
      <c r="W1374" s="18">
        <f t="shared" si="1879"/>
        <v>0</v>
      </c>
      <c r="X1374" s="18">
        <f t="shared" si="1880"/>
        <v>0</v>
      </c>
      <c r="Y1374" s="18">
        <f t="shared" si="1918"/>
        <v>0</v>
      </c>
      <c r="Z1374" s="18">
        <f t="shared" si="1918"/>
        <v>0</v>
      </c>
      <c r="AA1374" s="18">
        <f t="shared" si="1918"/>
        <v>0</v>
      </c>
      <c r="AB1374" s="18">
        <f t="shared" si="1909"/>
        <v>17026.900000000001</v>
      </c>
      <c r="AC1374" s="18">
        <f t="shared" si="1910"/>
        <v>0</v>
      </c>
      <c r="AD1374" s="18">
        <f t="shared" si="1911"/>
        <v>0</v>
      </c>
      <c r="AE1374" s="18">
        <f t="shared" si="1918"/>
        <v>0</v>
      </c>
      <c r="AF1374" s="31"/>
      <c r="AG1374" s="22"/>
      <c r="AH1374" s="2"/>
    </row>
    <row r="1375" spans="1:34" ht="47.25" x14ac:dyDescent="0.25">
      <c r="A1375" s="36" t="s">
        <v>889</v>
      </c>
      <c r="B1375" s="32">
        <v>400</v>
      </c>
      <c r="C1375" s="36"/>
      <c r="D1375" s="36"/>
      <c r="E1375" s="14" t="s">
        <v>580</v>
      </c>
      <c r="F1375" s="18">
        <f t="shared" si="1916"/>
        <v>17026.900000000001</v>
      </c>
      <c r="G1375" s="18">
        <f t="shared" si="1916"/>
        <v>0</v>
      </c>
      <c r="H1375" s="18">
        <f t="shared" si="1916"/>
        <v>0</v>
      </c>
      <c r="I1375" s="18">
        <f t="shared" si="1916"/>
        <v>0</v>
      </c>
      <c r="J1375" s="18">
        <f t="shared" si="1916"/>
        <v>0</v>
      </c>
      <c r="K1375" s="18">
        <f t="shared" si="1916"/>
        <v>0</v>
      </c>
      <c r="L1375" s="18">
        <f t="shared" si="1866"/>
        <v>17026.900000000001</v>
      </c>
      <c r="M1375" s="18">
        <f t="shared" si="1867"/>
        <v>0</v>
      </c>
      <c r="N1375" s="18">
        <f t="shared" si="1868"/>
        <v>0</v>
      </c>
      <c r="O1375" s="18">
        <f t="shared" si="1917"/>
        <v>0</v>
      </c>
      <c r="P1375" s="18">
        <f t="shared" si="1917"/>
        <v>0</v>
      </c>
      <c r="Q1375" s="18">
        <f t="shared" si="1917"/>
        <v>0</v>
      </c>
      <c r="R1375" s="18">
        <f t="shared" si="1875"/>
        <v>17026.900000000001</v>
      </c>
      <c r="S1375" s="18">
        <f t="shared" si="1876"/>
        <v>0</v>
      </c>
      <c r="T1375" s="18">
        <f t="shared" si="1877"/>
        <v>0</v>
      </c>
      <c r="U1375" s="18">
        <f t="shared" si="1918"/>
        <v>0</v>
      </c>
      <c r="V1375" s="18">
        <f t="shared" si="1878"/>
        <v>17026.900000000001</v>
      </c>
      <c r="W1375" s="18">
        <f t="shared" si="1879"/>
        <v>0</v>
      </c>
      <c r="X1375" s="18">
        <f t="shared" si="1880"/>
        <v>0</v>
      </c>
      <c r="Y1375" s="18">
        <f t="shared" si="1918"/>
        <v>0</v>
      </c>
      <c r="Z1375" s="18">
        <f t="shared" si="1918"/>
        <v>0</v>
      </c>
      <c r="AA1375" s="18">
        <f t="shared" si="1918"/>
        <v>0</v>
      </c>
      <c r="AB1375" s="18">
        <f t="shared" si="1909"/>
        <v>17026.900000000001</v>
      </c>
      <c r="AC1375" s="18">
        <f t="shared" si="1910"/>
        <v>0</v>
      </c>
      <c r="AD1375" s="18">
        <f t="shared" si="1911"/>
        <v>0</v>
      </c>
      <c r="AE1375" s="18">
        <f t="shared" si="1918"/>
        <v>0</v>
      </c>
      <c r="AF1375" s="31"/>
      <c r="AG1375" s="22"/>
      <c r="AH1375" s="2"/>
    </row>
    <row r="1376" spans="1:34" x14ac:dyDescent="0.25">
      <c r="A1376" s="36" t="s">
        <v>889</v>
      </c>
      <c r="B1376" s="32">
        <v>410</v>
      </c>
      <c r="C1376" s="36"/>
      <c r="D1376" s="36"/>
      <c r="E1376" s="14" t="s">
        <v>593</v>
      </c>
      <c r="F1376" s="18">
        <f t="shared" si="1916"/>
        <v>17026.900000000001</v>
      </c>
      <c r="G1376" s="18">
        <f t="shared" si="1916"/>
        <v>0</v>
      </c>
      <c r="H1376" s="18">
        <f t="shared" si="1916"/>
        <v>0</v>
      </c>
      <c r="I1376" s="18">
        <f t="shared" si="1916"/>
        <v>0</v>
      </c>
      <c r="J1376" s="18">
        <f t="shared" si="1916"/>
        <v>0</v>
      </c>
      <c r="K1376" s="18">
        <f t="shared" si="1916"/>
        <v>0</v>
      </c>
      <c r="L1376" s="18">
        <f t="shared" si="1866"/>
        <v>17026.900000000001</v>
      </c>
      <c r="M1376" s="18">
        <f t="shared" si="1867"/>
        <v>0</v>
      </c>
      <c r="N1376" s="18">
        <f t="shared" si="1868"/>
        <v>0</v>
      </c>
      <c r="O1376" s="18">
        <f t="shared" si="1917"/>
        <v>0</v>
      </c>
      <c r="P1376" s="18">
        <f t="shared" si="1917"/>
        <v>0</v>
      </c>
      <c r="Q1376" s="18">
        <f t="shared" si="1917"/>
        <v>0</v>
      </c>
      <c r="R1376" s="18">
        <f t="shared" si="1875"/>
        <v>17026.900000000001</v>
      </c>
      <c r="S1376" s="18">
        <f t="shared" si="1876"/>
        <v>0</v>
      </c>
      <c r="T1376" s="18">
        <f t="shared" si="1877"/>
        <v>0</v>
      </c>
      <c r="U1376" s="18">
        <f t="shared" si="1918"/>
        <v>0</v>
      </c>
      <c r="V1376" s="18">
        <f t="shared" si="1878"/>
        <v>17026.900000000001</v>
      </c>
      <c r="W1376" s="18">
        <f t="shared" si="1879"/>
        <v>0</v>
      </c>
      <c r="X1376" s="18">
        <f t="shared" si="1880"/>
        <v>0</v>
      </c>
      <c r="Y1376" s="18">
        <f t="shared" si="1918"/>
        <v>0</v>
      </c>
      <c r="Z1376" s="18">
        <f t="shared" si="1918"/>
        <v>0</v>
      </c>
      <c r="AA1376" s="18">
        <f t="shared" si="1918"/>
        <v>0</v>
      </c>
      <c r="AB1376" s="18">
        <f t="shared" si="1909"/>
        <v>17026.900000000001</v>
      </c>
      <c r="AC1376" s="18">
        <f t="shared" si="1910"/>
        <v>0</v>
      </c>
      <c r="AD1376" s="18">
        <f t="shared" si="1911"/>
        <v>0</v>
      </c>
      <c r="AE1376" s="18">
        <f t="shared" si="1918"/>
        <v>0</v>
      </c>
      <c r="AF1376" s="31"/>
      <c r="AG1376" s="22"/>
      <c r="AH1376" s="2"/>
    </row>
    <row r="1377" spans="1:34" x14ac:dyDescent="0.25">
      <c r="A1377" s="36" t="s">
        <v>889</v>
      </c>
      <c r="B1377" s="32">
        <v>410</v>
      </c>
      <c r="C1377" s="36" t="s">
        <v>200</v>
      </c>
      <c r="D1377" s="36" t="s">
        <v>20</v>
      </c>
      <c r="E1377" s="14" t="s">
        <v>553</v>
      </c>
      <c r="F1377" s="18">
        <v>17026.900000000001</v>
      </c>
      <c r="G1377" s="18">
        <v>0</v>
      </c>
      <c r="H1377" s="18">
        <v>0</v>
      </c>
      <c r="I1377" s="18"/>
      <c r="J1377" s="18"/>
      <c r="K1377" s="18"/>
      <c r="L1377" s="18">
        <f t="shared" si="1866"/>
        <v>17026.900000000001</v>
      </c>
      <c r="M1377" s="18">
        <f t="shared" si="1867"/>
        <v>0</v>
      </c>
      <c r="N1377" s="18">
        <f t="shared" si="1868"/>
        <v>0</v>
      </c>
      <c r="O1377" s="18"/>
      <c r="P1377" s="18"/>
      <c r="Q1377" s="18"/>
      <c r="R1377" s="18">
        <f t="shared" si="1875"/>
        <v>17026.900000000001</v>
      </c>
      <c r="S1377" s="18">
        <f t="shared" si="1876"/>
        <v>0</v>
      </c>
      <c r="T1377" s="18">
        <f t="shared" si="1877"/>
        <v>0</v>
      </c>
      <c r="U1377" s="18"/>
      <c r="V1377" s="18">
        <f t="shared" si="1878"/>
        <v>17026.900000000001</v>
      </c>
      <c r="W1377" s="18">
        <f t="shared" si="1879"/>
        <v>0</v>
      </c>
      <c r="X1377" s="18">
        <f t="shared" si="1880"/>
        <v>0</v>
      </c>
      <c r="Y1377" s="18"/>
      <c r="Z1377" s="18"/>
      <c r="AA1377" s="18"/>
      <c r="AB1377" s="18">
        <f t="shared" si="1909"/>
        <v>17026.900000000001</v>
      </c>
      <c r="AC1377" s="18">
        <f t="shared" si="1910"/>
        <v>0</v>
      </c>
      <c r="AD1377" s="18">
        <f t="shared" si="1911"/>
        <v>0</v>
      </c>
      <c r="AE1377" s="18"/>
      <c r="AF1377" s="31"/>
      <c r="AG1377" s="22"/>
      <c r="AH1377" s="2"/>
    </row>
    <row r="1378" spans="1:34" ht="31.5" x14ac:dyDescent="0.25">
      <c r="A1378" s="19" t="s">
        <v>1372</v>
      </c>
      <c r="B1378" s="32"/>
      <c r="C1378" s="36"/>
      <c r="D1378" s="36"/>
      <c r="E1378" s="14" t="s">
        <v>1374</v>
      </c>
      <c r="F1378" s="18"/>
      <c r="G1378" s="18"/>
      <c r="H1378" s="18"/>
      <c r="I1378" s="18"/>
      <c r="J1378" s="18"/>
      <c r="K1378" s="18"/>
      <c r="L1378" s="18"/>
      <c r="M1378" s="18"/>
      <c r="N1378" s="18"/>
      <c r="O1378" s="18">
        <f>O1379</f>
        <v>194073</v>
      </c>
      <c r="P1378" s="18">
        <f t="shared" ref="P1378:AE1381" si="1919">P1379</f>
        <v>0</v>
      </c>
      <c r="Q1378" s="18">
        <f t="shared" si="1919"/>
        <v>0</v>
      </c>
      <c r="R1378" s="18">
        <f t="shared" si="1875"/>
        <v>194073</v>
      </c>
      <c r="S1378" s="18">
        <f t="shared" si="1876"/>
        <v>0</v>
      </c>
      <c r="T1378" s="18">
        <f t="shared" si="1877"/>
        <v>0</v>
      </c>
      <c r="U1378" s="18">
        <f t="shared" si="1919"/>
        <v>0</v>
      </c>
      <c r="V1378" s="18">
        <f t="shared" si="1878"/>
        <v>194073</v>
      </c>
      <c r="W1378" s="18">
        <f t="shared" si="1879"/>
        <v>0</v>
      </c>
      <c r="X1378" s="18">
        <f t="shared" si="1880"/>
        <v>0</v>
      </c>
      <c r="Y1378" s="18">
        <f t="shared" si="1919"/>
        <v>0</v>
      </c>
      <c r="Z1378" s="18">
        <f t="shared" si="1919"/>
        <v>0</v>
      </c>
      <c r="AA1378" s="18">
        <f t="shared" si="1919"/>
        <v>0</v>
      </c>
      <c r="AB1378" s="18">
        <f t="shared" si="1909"/>
        <v>194073</v>
      </c>
      <c r="AC1378" s="18">
        <f t="shared" si="1910"/>
        <v>0</v>
      </c>
      <c r="AD1378" s="18">
        <f t="shared" si="1911"/>
        <v>0</v>
      </c>
      <c r="AE1378" s="18">
        <f t="shared" si="1919"/>
        <v>0</v>
      </c>
      <c r="AF1378" s="31"/>
      <c r="AG1378" s="22"/>
      <c r="AH1378" s="2"/>
    </row>
    <row r="1379" spans="1:34" ht="63" x14ac:dyDescent="0.25">
      <c r="A1379" s="19" t="s">
        <v>1373</v>
      </c>
      <c r="B1379" s="32"/>
      <c r="C1379" s="36"/>
      <c r="D1379" s="36"/>
      <c r="E1379" s="14" t="s">
        <v>1375</v>
      </c>
      <c r="F1379" s="18"/>
      <c r="G1379" s="18"/>
      <c r="H1379" s="18"/>
      <c r="I1379" s="18"/>
      <c r="J1379" s="18"/>
      <c r="K1379" s="18"/>
      <c r="L1379" s="18"/>
      <c r="M1379" s="18"/>
      <c r="N1379" s="18"/>
      <c r="O1379" s="18">
        <f>O1380</f>
        <v>194073</v>
      </c>
      <c r="P1379" s="18">
        <f t="shared" si="1919"/>
        <v>0</v>
      </c>
      <c r="Q1379" s="18">
        <f t="shared" si="1919"/>
        <v>0</v>
      </c>
      <c r="R1379" s="18">
        <f t="shared" si="1875"/>
        <v>194073</v>
      </c>
      <c r="S1379" s="18">
        <f t="shared" si="1876"/>
        <v>0</v>
      </c>
      <c r="T1379" s="18">
        <f t="shared" si="1877"/>
        <v>0</v>
      </c>
      <c r="U1379" s="18">
        <f t="shared" si="1919"/>
        <v>0</v>
      </c>
      <c r="V1379" s="18">
        <f t="shared" si="1878"/>
        <v>194073</v>
      </c>
      <c r="W1379" s="18">
        <f t="shared" si="1879"/>
        <v>0</v>
      </c>
      <c r="X1379" s="18">
        <f t="shared" si="1880"/>
        <v>0</v>
      </c>
      <c r="Y1379" s="18">
        <f t="shared" si="1919"/>
        <v>0</v>
      </c>
      <c r="Z1379" s="18">
        <f t="shared" si="1919"/>
        <v>0</v>
      </c>
      <c r="AA1379" s="18">
        <f t="shared" si="1919"/>
        <v>0</v>
      </c>
      <c r="AB1379" s="18">
        <f t="shared" si="1909"/>
        <v>194073</v>
      </c>
      <c r="AC1379" s="18">
        <f t="shared" si="1910"/>
        <v>0</v>
      </c>
      <c r="AD1379" s="18">
        <f t="shared" si="1911"/>
        <v>0</v>
      </c>
      <c r="AE1379" s="18">
        <f t="shared" si="1919"/>
        <v>0</v>
      </c>
      <c r="AF1379" s="31"/>
      <c r="AG1379" s="22"/>
      <c r="AH1379" s="2"/>
    </row>
    <row r="1380" spans="1:34" ht="47.25" x14ac:dyDescent="0.25">
      <c r="A1380" s="19" t="s">
        <v>1373</v>
      </c>
      <c r="B1380" s="32">
        <v>400</v>
      </c>
      <c r="C1380" s="36"/>
      <c r="D1380" s="36"/>
      <c r="E1380" s="14" t="s">
        <v>580</v>
      </c>
      <c r="F1380" s="18"/>
      <c r="G1380" s="18"/>
      <c r="H1380" s="18"/>
      <c r="I1380" s="18"/>
      <c r="J1380" s="18"/>
      <c r="K1380" s="18"/>
      <c r="L1380" s="18"/>
      <c r="M1380" s="18"/>
      <c r="N1380" s="18"/>
      <c r="O1380" s="18">
        <f>O1381</f>
        <v>194073</v>
      </c>
      <c r="P1380" s="18">
        <f t="shared" si="1919"/>
        <v>0</v>
      </c>
      <c r="Q1380" s="18">
        <f t="shared" si="1919"/>
        <v>0</v>
      </c>
      <c r="R1380" s="18">
        <f t="shared" si="1875"/>
        <v>194073</v>
      </c>
      <c r="S1380" s="18">
        <f t="shared" si="1876"/>
        <v>0</v>
      </c>
      <c r="T1380" s="18">
        <f t="shared" si="1877"/>
        <v>0</v>
      </c>
      <c r="U1380" s="18">
        <f t="shared" si="1919"/>
        <v>0</v>
      </c>
      <c r="V1380" s="18">
        <f t="shared" si="1878"/>
        <v>194073</v>
      </c>
      <c r="W1380" s="18">
        <f t="shared" si="1879"/>
        <v>0</v>
      </c>
      <c r="X1380" s="18">
        <f t="shared" si="1880"/>
        <v>0</v>
      </c>
      <c r="Y1380" s="18">
        <f t="shared" si="1919"/>
        <v>0</v>
      </c>
      <c r="Z1380" s="18">
        <f t="shared" si="1919"/>
        <v>0</v>
      </c>
      <c r="AA1380" s="18">
        <f t="shared" si="1919"/>
        <v>0</v>
      </c>
      <c r="AB1380" s="18">
        <f t="shared" si="1909"/>
        <v>194073</v>
      </c>
      <c r="AC1380" s="18">
        <f t="shared" si="1910"/>
        <v>0</v>
      </c>
      <c r="AD1380" s="18">
        <f t="shared" si="1911"/>
        <v>0</v>
      </c>
      <c r="AE1380" s="18">
        <f t="shared" si="1919"/>
        <v>0</v>
      </c>
      <c r="AF1380" s="31"/>
      <c r="AG1380" s="22"/>
      <c r="AH1380" s="2"/>
    </row>
    <row r="1381" spans="1:34" x14ac:dyDescent="0.25">
      <c r="A1381" s="19" t="s">
        <v>1373</v>
      </c>
      <c r="B1381" s="32">
        <v>410</v>
      </c>
      <c r="C1381" s="36"/>
      <c r="D1381" s="36"/>
      <c r="E1381" s="14" t="s">
        <v>593</v>
      </c>
      <c r="F1381" s="18"/>
      <c r="G1381" s="18"/>
      <c r="H1381" s="18"/>
      <c r="I1381" s="18"/>
      <c r="J1381" s="18"/>
      <c r="K1381" s="18"/>
      <c r="L1381" s="18"/>
      <c r="M1381" s="18"/>
      <c r="N1381" s="18"/>
      <c r="O1381" s="18">
        <f>O1382</f>
        <v>194073</v>
      </c>
      <c r="P1381" s="18">
        <f t="shared" si="1919"/>
        <v>0</v>
      </c>
      <c r="Q1381" s="18">
        <f t="shared" si="1919"/>
        <v>0</v>
      </c>
      <c r="R1381" s="18">
        <f t="shared" si="1875"/>
        <v>194073</v>
      </c>
      <c r="S1381" s="18">
        <f t="shared" si="1876"/>
        <v>0</v>
      </c>
      <c r="T1381" s="18">
        <f t="shared" si="1877"/>
        <v>0</v>
      </c>
      <c r="U1381" s="18">
        <f t="shared" si="1919"/>
        <v>0</v>
      </c>
      <c r="V1381" s="18">
        <f t="shared" si="1878"/>
        <v>194073</v>
      </c>
      <c r="W1381" s="18">
        <f t="shared" si="1879"/>
        <v>0</v>
      </c>
      <c r="X1381" s="18">
        <f t="shared" si="1880"/>
        <v>0</v>
      </c>
      <c r="Y1381" s="18">
        <f t="shared" si="1919"/>
        <v>0</v>
      </c>
      <c r="Z1381" s="18">
        <f t="shared" si="1919"/>
        <v>0</v>
      </c>
      <c r="AA1381" s="18">
        <f t="shared" si="1919"/>
        <v>0</v>
      </c>
      <c r="AB1381" s="18">
        <f t="shared" si="1909"/>
        <v>194073</v>
      </c>
      <c r="AC1381" s="18">
        <f t="shared" si="1910"/>
        <v>0</v>
      </c>
      <c r="AD1381" s="18">
        <f t="shared" si="1911"/>
        <v>0</v>
      </c>
      <c r="AE1381" s="18">
        <f t="shared" si="1919"/>
        <v>0</v>
      </c>
      <c r="AF1381" s="31"/>
      <c r="AG1381" s="22"/>
      <c r="AH1381" s="2"/>
    </row>
    <row r="1382" spans="1:34" x14ac:dyDescent="0.25">
      <c r="A1382" s="19" t="s">
        <v>1373</v>
      </c>
      <c r="B1382" s="32">
        <v>410</v>
      </c>
      <c r="C1382" s="36" t="s">
        <v>151</v>
      </c>
      <c r="D1382" s="36" t="s">
        <v>30</v>
      </c>
      <c r="E1382" s="14" t="s">
        <v>549</v>
      </c>
      <c r="F1382" s="18"/>
      <c r="G1382" s="18"/>
      <c r="H1382" s="18"/>
      <c r="I1382" s="18"/>
      <c r="J1382" s="18"/>
      <c r="K1382" s="18"/>
      <c r="L1382" s="18"/>
      <c r="M1382" s="18"/>
      <c r="N1382" s="18"/>
      <c r="O1382" s="18">
        <f>2426+7277.7+184369.3</f>
        <v>194073</v>
      </c>
      <c r="P1382" s="18"/>
      <c r="Q1382" s="18"/>
      <c r="R1382" s="18">
        <f t="shared" si="1875"/>
        <v>194073</v>
      </c>
      <c r="S1382" s="18">
        <f t="shared" si="1876"/>
        <v>0</v>
      </c>
      <c r="T1382" s="18">
        <f t="shared" si="1877"/>
        <v>0</v>
      </c>
      <c r="U1382" s="18"/>
      <c r="V1382" s="18">
        <f t="shared" si="1878"/>
        <v>194073</v>
      </c>
      <c r="W1382" s="18">
        <f t="shared" si="1879"/>
        <v>0</v>
      </c>
      <c r="X1382" s="18">
        <f t="shared" si="1880"/>
        <v>0</v>
      </c>
      <c r="Y1382" s="18"/>
      <c r="Z1382" s="18"/>
      <c r="AA1382" s="18"/>
      <c r="AB1382" s="18">
        <f t="shared" si="1909"/>
        <v>194073</v>
      </c>
      <c r="AC1382" s="18">
        <f t="shared" si="1910"/>
        <v>0</v>
      </c>
      <c r="AD1382" s="18">
        <f t="shared" si="1911"/>
        <v>0</v>
      </c>
      <c r="AE1382" s="18"/>
      <c r="AF1382" s="31"/>
      <c r="AG1382" s="22"/>
      <c r="AH1382" s="2"/>
    </row>
    <row r="1383" spans="1:34" s="10" customFormat="1" ht="31.5" x14ac:dyDescent="0.25">
      <c r="A1383" s="9" t="s">
        <v>290</v>
      </c>
      <c r="B1383" s="16"/>
      <c r="C1383" s="9"/>
      <c r="D1383" s="9"/>
      <c r="E1383" s="15" t="s">
        <v>1157</v>
      </c>
      <c r="F1383" s="17">
        <f t="shared" ref="F1383:K1384" si="1920">F1384</f>
        <v>440400.40000000008</v>
      </c>
      <c r="G1383" s="17">
        <f t="shared" si="1920"/>
        <v>434136.90000000008</v>
      </c>
      <c r="H1383" s="17">
        <f t="shared" si="1920"/>
        <v>434136.90000000008</v>
      </c>
      <c r="I1383" s="17">
        <f t="shared" si="1920"/>
        <v>0</v>
      </c>
      <c r="J1383" s="17">
        <f t="shared" si="1920"/>
        <v>0</v>
      </c>
      <c r="K1383" s="17">
        <f t="shared" si="1920"/>
        <v>0</v>
      </c>
      <c r="L1383" s="17">
        <f t="shared" si="1866"/>
        <v>440400.40000000008</v>
      </c>
      <c r="M1383" s="17">
        <f t="shared" si="1867"/>
        <v>434136.90000000008</v>
      </c>
      <c r="N1383" s="17">
        <f t="shared" si="1868"/>
        <v>434136.90000000008</v>
      </c>
      <c r="O1383" s="17">
        <f t="shared" ref="O1383:Q1384" si="1921">O1384</f>
        <v>9450.9999999999982</v>
      </c>
      <c r="P1383" s="17">
        <f t="shared" si="1921"/>
        <v>0</v>
      </c>
      <c r="Q1383" s="17">
        <f t="shared" si="1921"/>
        <v>0</v>
      </c>
      <c r="R1383" s="17">
        <f t="shared" si="1875"/>
        <v>449851.40000000008</v>
      </c>
      <c r="S1383" s="17">
        <f t="shared" si="1876"/>
        <v>434136.90000000008</v>
      </c>
      <c r="T1383" s="17">
        <f t="shared" si="1877"/>
        <v>434136.90000000008</v>
      </c>
      <c r="U1383" s="17">
        <f t="shared" ref="U1383:AE1384" si="1922">U1384</f>
        <v>0</v>
      </c>
      <c r="V1383" s="17">
        <f t="shared" si="1878"/>
        <v>449851.40000000008</v>
      </c>
      <c r="W1383" s="17">
        <f t="shared" si="1879"/>
        <v>434136.90000000008</v>
      </c>
      <c r="X1383" s="17">
        <f t="shared" si="1880"/>
        <v>434136.90000000008</v>
      </c>
      <c r="Y1383" s="17">
        <f t="shared" si="1922"/>
        <v>0</v>
      </c>
      <c r="Z1383" s="17">
        <f t="shared" si="1922"/>
        <v>0</v>
      </c>
      <c r="AA1383" s="17">
        <f t="shared" si="1922"/>
        <v>0</v>
      </c>
      <c r="AB1383" s="17">
        <f t="shared" si="1909"/>
        <v>449851.40000000008</v>
      </c>
      <c r="AC1383" s="17">
        <f t="shared" si="1910"/>
        <v>434136.90000000008</v>
      </c>
      <c r="AD1383" s="17">
        <f t="shared" si="1911"/>
        <v>434136.90000000008</v>
      </c>
      <c r="AE1383" s="17">
        <f t="shared" si="1922"/>
        <v>0</v>
      </c>
      <c r="AF1383" s="30"/>
      <c r="AG1383" s="25"/>
    </row>
    <row r="1384" spans="1:34" ht="31.5" x14ac:dyDescent="0.25">
      <c r="A1384" s="36" t="s">
        <v>291</v>
      </c>
      <c r="B1384" s="32"/>
      <c r="C1384" s="36"/>
      <c r="D1384" s="36"/>
      <c r="E1384" s="14" t="s">
        <v>1158</v>
      </c>
      <c r="F1384" s="18">
        <f t="shared" si="1920"/>
        <v>440400.40000000008</v>
      </c>
      <c r="G1384" s="18">
        <f t="shared" si="1920"/>
        <v>434136.90000000008</v>
      </c>
      <c r="H1384" s="18">
        <f t="shared" si="1920"/>
        <v>434136.90000000008</v>
      </c>
      <c r="I1384" s="18">
        <f t="shared" si="1920"/>
        <v>0</v>
      </c>
      <c r="J1384" s="18">
        <f t="shared" si="1920"/>
        <v>0</v>
      </c>
      <c r="K1384" s="18">
        <f t="shared" si="1920"/>
        <v>0</v>
      </c>
      <c r="L1384" s="18">
        <f t="shared" si="1866"/>
        <v>440400.40000000008</v>
      </c>
      <c r="M1384" s="18">
        <f t="shared" si="1867"/>
        <v>434136.90000000008</v>
      </c>
      <c r="N1384" s="18">
        <f t="shared" si="1868"/>
        <v>434136.90000000008</v>
      </c>
      <c r="O1384" s="18">
        <f t="shared" si="1921"/>
        <v>9450.9999999999982</v>
      </c>
      <c r="P1384" s="18">
        <f t="shared" si="1921"/>
        <v>0</v>
      </c>
      <c r="Q1384" s="18">
        <f t="shared" si="1921"/>
        <v>0</v>
      </c>
      <c r="R1384" s="18">
        <f t="shared" si="1875"/>
        <v>449851.40000000008</v>
      </c>
      <c r="S1384" s="18">
        <f t="shared" si="1876"/>
        <v>434136.90000000008</v>
      </c>
      <c r="T1384" s="18">
        <f t="shared" si="1877"/>
        <v>434136.90000000008</v>
      </c>
      <c r="U1384" s="18">
        <f t="shared" si="1922"/>
        <v>0</v>
      </c>
      <c r="V1384" s="18">
        <f t="shared" si="1878"/>
        <v>449851.40000000008</v>
      </c>
      <c r="W1384" s="18">
        <f t="shared" si="1879"/>
        <v>434136.90000000008</v>
      </c>
      <c r="X1384" s="18">
        <f t="shared" si="1880"/>
        <v>434136.90000000008</v>
      </c>
      <c r="Y1384" s="18">
        <f t="shared" si="1922"/>
        <v>0</v>
      </c>
      <c r="Z1384" s="18">
        <f t="shared" si="1922"/>
        <v>0</v>
      </c>
      <c r="AA1384" s="18">
        <f t="shared" si="1922"/>
        <v>0</v>
      </c>
      <c r="AB1384" s="18">
        <f t="shared" si="1909"/>
        <v>449851.40000000008</v>
      </c>
      <c r="AC1384" s="18">
        <f t="shared" si="1910"/>
        <v>434136.90000000008</v>
      </c>
      <c r="AD1384" s="18">
        <f t="shared" si="1911"/>
        <v>434136.90000000008</v>
      </c>
      <c r="AE1384" s="18">
        <f t="shared" si="1922"/>
        <v>0</v>
      </c>
      <c r="AF1384" s="31"/>
      <c r="AG1384" s="22"/>
      <c r="AH1384" s="2"/>
    </row>
    <row r="1385" spans="1:34" ht="47.25" x14ac:dyDescent="0.25">
      <c r="A1385" s="36" t="s">
        <v>289</v>
      </c>
      <c r="B1385" s="32"/>
      <c r="C1385" s="36"/>
      <c r="D1385" s="36"/>
      <c r="E1385" s="14" t="s">
        <v>627</v>
      </c>
      <c r="F1385" s="18">
        <f t="shared" ref="F1385:K1385" si="1923">F1386+F1390+F1394</f>
        <v>440400.40000000008</v>
      </c>
      <c r="G1385" s="18">
        <f t="shared" si="1923"/>
        <v>434136.90000000008</v>
      </c>
      <c r="H1385" s="18">
        <f t="shared" si="1923"/>
        <v>434136.90000000008</v>
      </c>
      <c r="I1385" s="18">
        <f t="shared" si="1923"/>
        <v>0</v>
      </c>
      <c r="J1385" s="18">
        <f t="shared" si="1923"/>
        <v>0</v>
      </c>
      <c r="K1385" s="18">
        <f t="shared" si="1923"/>
        <v>0</v>
      </c>
      <c r="L1385" s="18">
        <f t="shared" si="1866"/>
        <v>440400.40000000008</v>
      </c>
      <c r="M1385" s="18">
        <f t="shared" si="1867"/>
        <v>434136.90000000008</v>
      </c>
      <c r="N1385" s="18">
        <f t="shared" si="1868"/>
        <v>434136.90000000008</v>
      </c>
      <c r="O1385" s="18">
        <f t="shared" ref="O1385:Q1385" si="1924">O1386+O1390+O1394</f>
        <v>9450.9999999999982</v>
      </c>
      <c r="P1385" s="18">
        <f t="shared" si="1924"/>
        <v>0</v>
      </c>
      <c r="Q1385" s="18">
        <f t="shared" si="1924"/>
        <v>0</v>
      </c>
      <c r="R1385" s="18">
        <f t="shared" si="1875"/>
        <v>449851.40000000008</v>
      </c>
      <c r="S1385" s="18">
        <f t="shared" si="1876"/>
        <v>434136.90000000008</v>
      </c>
      <c r="T1385" s="18">
        <f t="shared" si="1877"/>
        <v>434136.90000000008</v>
      </c>
      <c r="U1385" s="18">
        <f t="shared" ref="U1385:AE1385" si="1925">U1386+U1390+U1394</f>
        <v>0</v>
      </c>
      <c r="V1385" s="18">
        <f t="shared" si="1878"/>
        <v>449851.40000000008</v>
      </c>
      <c r="W1385" s="18">
        <f t="shared" si="1879"/>
        <v>434136.90000000008</v>
      </c>
      <c r="X1385" s="18">
        <f t="shared" si="1880"/>
        <v>434136.90000000008</v>
      </c>
      <c r="Y1385" s="18">
        <f t="shared" ref="Y1385:AA1385" si="1926">Y1386+Y1390+Y1394</f>
        <v>0</v>
      </c>
      <c r="Z1385" s="18">
        <f t="shared" si="1926"/>
        <v>0</v>
      </c>
      <c r="AA1385" s="18">
        <f t="shared" si="1926"/>
        <v>0</v>
      </c>
      <c r="AB1385" s="18">
        <f t="shared" si="1909"/>
        <v>449851.40000000008</v>
      </c>
      <c r="AC1385" s="18">
        <f t="shared" si="1910"/>
        <v>434136.90000000008</v>
      </c>
      <c r="AD1385" s="18">
        <f t="shared" si="1911"/>
        <v>434136.90000000008</v>
      </c>
      <c r="AE1385" s="18">
        <f t="shared" si="1925"/>
        <v>0</v>
      </c>
      <c r="AF1385" s="31"/>
      <c r="AG1385" s="22"/>
      <c r="AH1385" s="2"/>
    </row>
    <row r="1386" spans="1:34" ht="94.5" x14ac:dyDescent="0.25">
      <c r="A1386" s="36" t="s">
        <v>289</v>
      </c>
      <c r="B1386" s="32">
        <v>100</v>
      </c>
      <c r="C1386" s="36"/>
      <c r="D1386" s="36"/>
      <c r="E1386" s="14" t="s">
        <v>577</v>
      </c>
      <c r="F1386" s="18">
        <f t="shared" ref="F1386:K1386" si="1927">F1387</f>
        <v>132472.40000000002</v>
      </c>
      <c r="G1386" s="18">
        <f t="shared" si="1927"/>
        <v>120636.5</v>
      </c>
      <c r="H1386" s="18">
        <f t="shared" si="1927"/>
        <v>120636.5</v>
      </c>
      <c r="I1386" s="18">
        <f t="shared" si="1927"/>
        <v>0</v>
      </c>
      <c r="J1386" s="18">
        <f t="shared" si="1927"/>
        <v>0</v>
      </c>
      <c r="K1386" s="18">
        <f t="shared" si="1927"/>
        <v>0</v>
      </c>
      <c r="L1386" s="18">
        <f t="shared" si="1866"/>
        <v>132472.40000000002</v>
      </c>
      <c r="M1386" s="18">
        <f t="shared" si="1867"/>
        <v>120636.5</v>
      </c>
      <c r="N1386" s="18">
        <f t="shared" si="1868"/>
        <v>120636.5</v>
      </c>
      <c r="O1386" s="18">
        <f t="shared" ref="O1386:Q1386" si="1928">O1387</f>
        <v>9382.6999999999989</v>
      </c>
      <c r="P1386" s="18">
        <f t="shared" si="1928"/>
        <v>0</v>
      </c>
      <c r="Q1386" s="18">
        <f t="shared" si="1928"/>
        <v>0</v>
      </c>
      <c r="R1386" s="18">
        <f t="shared" si="1875"/>
        <v>141855.10000000003</v>
      </c>
      <c r="S1386" s="18">
        <f t="shared" si="1876"/>
        <v>120636.5</v>
      </c>
      <c r="T1386" s="18">
        <f t="shared" si="1877"/>
        <v>120636.5</v>
      </c>
      <c r="U1386" s="18">
        <f t="shared" ref="U1386:AE1386" si="1929">U1387</f>
        <v>0</v>
      </c>
      <c r="V1386" s="18">
        <f t="shared" si="1878"/>
        <v>141855.10000000003</v>
      </c>
      <c r="W1386" s="18">
        <f t="shared" si="1879"/>
        <v>120636.5</v>
      </c>
      <c r="X1386" s="18">
        <f t="shared" si="1880"/>
        <v>120636.5</v>
      </c>
      <c r="Y1386" s="18">
        <f t="shared" si="1929"/>
        <v>0</v>
      </c>
      <c r="Z1386" s="18">
        <f t="shared" si="1929"/>
        <v>0</v>
      </c>
      <c r="AA1386" s="18">
        <f t="shared" si="1929"/>
        <v>0</v>
      </c>
      <c r="AB1386" s="18">
        <f t="shared" si="1909"/>
        <v>141855.10000000003</v>
      </c>
      <c r="AC1386" s="18">
        <f t="shared" si="1910"/>
        <v>120636.5</v>
      </c>
      <c r="AD1386" s="18">
        <f t="shared" si="1911"/>
        <v>120636.5</v>
      </c>
      <c r="AE1386" s="18">
        <f t="shared" si="1929"/>
        <v>0</v>
      </c>
      <c r="AF1386" s="31"/>
      <c r="AG1386" s="22"/>
      <c r="AH1386" s="2"/>
    </row>
    <row r="1387" spans="1:34" ht="31.5" x14ac:dyDescent="0.25">
      <c r="A1387" s="36" t="s">
        <v>289</v>
      </c>
      <c r="B1387" s="32">
        <v>110</v>
      </c>
      <c r="C1387" s="36"/>
      <c r="D1387" s="36"/>
      <c r="E1387" s="14" t="s">
        <v>584</v>
      </c>
      <c r="F1387" s="18">
        <f>F1389+F1388</f>
        <v>132472.40000000002</v>
      </c>
      <c r="G1387" s="18">
        <f t="shared" ref="G1387:AE1387" si="1930">G1389+G1388</f>
        <v>120636.5</v>
      </c>
      <c r="H1387" s="18">
        <f t="shared" si="1930"/>
        <v>120636.5</v>
      </c>
      <c r="I1387" s="18">
        <f t="shared" ref="I1387:K1387" si="1931">I1389+I1388</f>
        <v>0</v>
      </c>
      <c r="J1387" s="18">
        <f t="shared" si="1931"/>
        <v>0</v>
      </c>
      <c r="K1387" s="18">
        <f t="shared" si="1931"/>
        <v>0</v>
      </c>
      <c r="L1387" s="18">
        <f t="shared" si="1866"/>
        <v>132472.40000000002</v>
      </c>
      <c r="M1387" s="18">
        <f t="shared" si="1867"/>
        <v>120636.5</v>
      </c>
      <c r="N1387" s="18">
        <f t="shared" si="1868"/>
        <v>120636.5</v>
      </c>
      <c r="O1387" s="18">
        <f t="shared" ref="O1387:Q1387" si="1932">O1389+O1388</f>
        <v>9382.6999999999989</v>
      </c>
      <c r="P1387" s="18">
        <f t="shared" si="1932"/>
        <v>0</v>
      </c>
      <c r="Q1387" s="18">
        <f t="shared" si="1932"/>
        <v>0</v>
      </c>
      <c r="R1387" s="18">
        <f t="shared" si="1875"/>
        <v>141855.10000000003</v>
      </c>
      <c r="S1387" s="18">
        <f t="shared" si="1876"/>
        <v>120636.5</v>
      </c>
      <c r="T1387" s="18">
        <f t="shared" si="1877"/>
        <v>120636.5</v>
      </c>
      <c r="U1387" s="18">
        <f t="shared" ref="U1387" si="1933">U1389+U1388</f>
        <v>0</v>
      </c>
      <c r="V1387" s="18">
        <f t="shared" si="1878"/>
        <v>141855.10000000003</v>
      </c>
      <c r="W1387" s="18">
        <f t="shared" si="1879"/>
        <v>120636.5</v>
      </c>
      <c r="X1387" s="18">
        <f t="shared" si="1880"/>
        <v>120636.5</v>
      </c>
      <c r="Y1387" s="18">
        <f t="shared" ref="Y1387:AA1387" si="1934">Y1389+Y1388</f>
        <v>0</v>
      </c>
      <c r="Z1387" s="18">
        <f t="shared" si="1934"/>
        <v>0</v>
      </c>
      <c r="AA1387" s="18">
        <f t="shared" si="1934"/>
        <v>0</v>
      </c>
      <c r="AB1387" s="18">
        <f t="shared" si="1909"/>
        <v>141855.10000000003</v>
      </c>
      <c r="AC1387" s="18">
        <f t="shared" si="1910"/>
        <v>120636.5</v>
      </c>
      <c r="AD1387" s="18">
        <f t="shared" si="1911"/>
        <v>120636.5</v>
      </c>
      <c r="AE1387" s="18">
        <f t="shared" si="1930"/>
        <v>0</v>
      </c>
      <c r="AF1387" s="31"/>
      <c r="AG1387" s="22"/>
      <c r="AH1387" s="2"/>
    </row>
    <row r="1388" spans="1:34" x14ac:dyDescent="0.25">
      <c r="A1388" s="36" t="s">
        <v>289</v>
      </c>
      <c r="B1388" s="32">
        <v>110</v>
      </c>
      <c r="C1388" s="36" t="s">
        <v>151</v>
      </c>
      <c r="D1388" s="36" t="s">
        <v>30</v>
      </c>
      <c r="E1388" s="14" t="s">
        <v>549</v>
      </c>
      <c r="F1388" s="18">
        <v>33516.9</v>
      </c>
      <c r="G1388" s="18">
        <v>30391.100000000002</v>
      </c>
      <c r="H1388" s="18">
        <v>30391.100000000002</v>
      </c>
      <c r="I1388" s="18"/>
      <c r="J1388" s="18"/>
      <c r="K1388" s="18"/>
      <c r="L1388" s="18">
        <f t="shared" si="1866"/>
        <v>33516.9</v>
      </c>
      <c r="M1388" s="18">
        <f t="shared" si="1867"/>
        <v>30391.100000000002</v>
      </c>
      <c r="N1388" s="18">
        <f t="shared" si="1868"/>
        <v>30391.100000000002</v>
      </c>
      <c r="O1388" s="18">
        <v>989.4</v>
      </c>
      <c r="P1388" s="18"/>
      <c r="Q1388" s="18"/>
      <c r="R1388" s="18">
        <f t="shared" si="1875"/>
        <v>34506.300000000003</v>
      </c>
      <c r="S1388" s="18">
        <f t="shared" si="1876"/>
        <v>30391.100000000002</v>
      </c>
      <c r="T1388" s="18">
        <f t="shared" si="1877"/>
        <v>30391.100000000002</v>
      </c>
      <c r="U1388" s="18"/>
      <c r="V1388" s="18">
        <f t="shared" si="1878"/>
        <v>34506.300000000003</v>
      </c>
      <c r="W1388" s="18">
        <f t="shared" si="1879"/>
        <v>30391.100000000002</v>
      </c>
      <c r="X1388" s="18">
        <f t="shared" si="1880"/>
        <v>30391.100000000002</v>
      </c>
      <c r="Y1388" s="18"/>
      <c r="Z1388" s="18"/>
      <c r="AA1388" s="18"/>
      <c r="AB1388" s="18">
        <f t="shared" si="1909"/>
        <v>34506.300000000003</v>
      </c>
      <c r="AC1388" s="18">
        <f t="shared" si="1910"/>
        <v>30391.100000000002</v>
      </c>
      <c r="AD1388" s="18">
        <f t="shared" si="1911"/>
        <v>30391.100000000002</v>
      </c>
      <c r="AE1388" s="18"/>
      <c r="AF1388" s="31"/>
      <c r="AG1388" s="22"/>
      <c r="AH1388" s="2"/>
    </row>
    <row r="1389" spans="1:34" ht="31.5" x14ac:dyDescent="0.25">
      <c r="A1389" s="36" t="s">
        <v>289</v>
      </c>
      <c r="B1389" s="32">
        <v>110</v>
      </c>
      <c r="C1389" s="36" t="s">
        <v>200</v>
      </c>
      <c r="D1389" s="36" t="s">
        <v>200</v>
      </c>
      <c r="E1389" s="14" t="s">
        <v>554</v>
      </c>
      <c r="F1389" s="18">
        <v>98955.500000000015</v>
      </c>
      <c r="G1389" s="18">
        <v>90245.4</v>
      </c>
      <c r="H1389" s="18">
        <v>90245.4</v>
      </c>
      <c r="I1389" s="18"/>
      <c r="J1389" s="18"/>
      <c r="K1389" s="18"/>
      <c r="L1389" s="18">
        <f t="shared" si="1866"/>
        <v>98955.500000000015</v>
      </c>
      <c r="M1389" s="18">
        <f t="shared" si="1867"/>
        <v>90245.4</v>
      </c>
      <c r="N1389" s="18">
        <f t="shared" si="1868"/>
        <v>90245.4</v>
      </c>
      <c r="O1389" s="18">
        <v>8393.2999999999993</v>
      </c>
      <c r="P1389" s="18"/>
      <c r="Q1389" s="18"/>
      <c r="R1389" s="18">
        <f t="shared" ref="R1389:R1464" si="1935">L1389+O1389</f>
        <v>107348.80000000002</v>
      </c>
      <c r="S1389" s="18">
        <f t="shared" ref="S1389:S1464" si="1936">M1389+P1389</f>
        <v>90245.4</v>
      </c>
      <c r="T1389" s="18">
        <f t="shared" ref="T1389:T1464" si="1937">N1389+Q1389</f>
        <v>90245.4</v>
      </c>
      <c r="U1389" s="18"/>
      <c r="V1389" s="18">
        <f t="shared" ref="V1389:V1464" si="1938">R1389+U1389</f>
        <v>107348.80000000002</v>
      </c>
      <c r="W1389" s="18">
        <f t="shared" ref="W1389:W1464" si="1939">S1389</f>
        <v>90245.4</v>
      </c>
      <c r="X1389" s="18">
        <f t="shared" ref="X1389:X1464" si="1940">T1389</f>
        <v>90245.4</v>
      </c>
      <c r="Y1389" s="18"/>
      <c r="Z1389" s="18"/>
      <c r="AA1389" s="18"/>
      <c r="AB1389" s="18">
        <f t="shared" si="1909"/>
        <v>107348.80000000002</v>
      </c>
      <c r="AC1389" s="18">
        <f t="shared" si="1910"/>
        <v>90245.4</v>
      </c>
      <c r="AD1389" s="18">
        <f t="shared" si="1911"/>
        <v>90245.4</v>
      </c>
      <c r="AE1389" s="18"/>
      <c r="AF1389" s="31"/>
      <c r="AG1389" s="22"/>
      <c r="AH1389" s="2"/>
    </row>
    <row r="1390" spans="1:34" ht="47.25" x14ac:dyDescent="0.25">
      <c r="A1390" s="36" t="s">
        <v>289</v>
      </c>
      <c r="B1390" s="32">
        <v>200</v>
      </c>
      <c r="C1390" s="36"/>
      <c r="D1390" s="36"/>
      <c r="E1390" s="14" t="s">
        <v>578</v>
      </c>
      <c r="F1390" s="18">
        <f t="shared" ref="F1390:K1390" si="1941">F1391</f>
        <v>33834.699999999997</v>
      </c>
      <c r="G1390" s="18">
        <f t="shared" si="1941"/>
        <v>33850.700000000004</v>
      </c>
      <c r="H1390" s="18">
        <f t="shared" si="1941"/>
        <v>33850.700000000004</v>
      </c>
      <c r="I1390" s="18">
        <f t="shared" si="1941"/>
        <v>0</v>
      </c>
      <c r="J1390" s="18">
        <f t="shared" si="1941"/>
        <v>0</v>
      </c>
      <c r="K1390" s="18">
        <f t="shared" si="1941"/>
        <v>0</v>
      </c>
      <c r="L1390" s="18">
        <f t="shared" si="1866"/>
        <v>33834.699999999997</v>
      </c>
      <c r="M1390" s="18">
        <f t="shared" si="1867"/>
        <v>33850.700000000004</v>
      </c>
      <c r="N1390" s="18">
        <f t="shared" si="1868"/>
        <v>33850.700000000004</v>
      </c>
      <c r="O1390" s="18">
        <f t="shared" ref="O1390:Q1390" si="1942">O1391</f>
        <v>68.3</v>
      </c>
      <c r="P1390" s="18">
        <f t="shared" si="1942"/>
        <v>0</v>
      </c>
      <c r="Q1390" s="18">
        <f t="shared" si="1942"/>
        <v>0</v>
      </c>
      <c r="R1390" s="18">
        <f t="shared" si="1935"/>
        <v>33903</v>
      </c>
      <c r="S1390" s="18">
        <f t="shared" si="1936"/>
        <v>33850.700000000004</v>
      </c>
      <c r="T1390" s="18">
        <f t="shared" si="1937"/>
        <v>33850.700000000004</v>
      </c>
      <c r="U1390" s="18">
        <f t="shared" ref="U1390:AE1390" si="1943">U1391</f>
        <v>0</v>
      </c>
      <c r="V1390" s="18">
        <f t="shared" si="1938"/>
        <v>33903</v>
      </c>
      <c r="W1390" s="18">
        <f t="shared" si="1939"/>
        <v>33850.700000000004</v>
      </c>
      <c r="X1390" s="18">
        <f t="shared" si="1940"/>
        <v>33850.700000000004</v>
      </c>
      <c r="Y1390" s="18">
        <f t="shared" si="1943"/>
        <v>0</v>
      </c>
      <c r="Z1390" s="18">
        <f t="shared" si="1943"/>
        <v>0</v>
      </c>
      <c r="AA1390" s="18">
        <f t="shared" si="1943"/>
        <v>0</v>
      </c>
      <c r="AB1390" s="18">
        <f t="shared" si="1909"/>
        <v>33903</v>
      </c>
      <c r="AC1390" s="18">
        <f t="shared" si="1910"/>
        <v>33850.700000000004</v>
      </c>
      <c r="AD1390" s="18">
        <f t="shared" si="1911"/>
        <v>33850.700000000004</v>
      </c>
      <c r="AE1390" s="18">
        <f t="shared" si="1943"/>
        <v>0</v>
      </c>
      <c r="AF1390" s="31"/>
      <c r="AG1390" s="22"/>
      <c r="AH1390" s="2"/>
    </row>
    <row r="1391" spans="1:34" ht="47.25" x14ac:dyDescent="0.25">
      <c r="A1391" s="36" t="s">
        <v>289</v>
      </c>
      <c r="B1391" s="32">
        <v>240</v>
      </c>
      <c r="C1391" s="36"/>
      <c r="D1391" s="36"/>
      <c r="E1391" s="14" t="s">
        <v>586</v>
      </c>
      <c r="F1391" s="18">
        <f>F1393+F1392</f>
        <v>33834.699999999997</v>
      </c>
      <c r="G1391" s="18">
        <f t="shared" ref="G1391:AE1391" si="1944">G1393+G1392</f>
        <v>33850.700000000004</v>
      </c>
      <c r="H1391" s="18">
        <f t="shared" si="1944"/>
        <v>33850.700000000004</v>
      </c>
      <c r="I1391" s="18">
        <f t="shared" ref="I1391:K1391" si="1945">I1393+I1392</f>
        <v>0</v>
      </c>
      <c r="J1391" s="18">
        <f t="shared" si="1945"/>
        <v>0</v>
      </c>
      <c r="K1391" s="18">
        <f t="shared" si="1945"/>
        <v>0</v>
      </c>
      <c r="L1391" s="18">
        <f t="shared" si="1866"/>
        <v>33834.699999999997</v>
      </c>
      <c r="M1391" s="18">
        <f t="shared" si="1867"/>
        <v>33850.700000000004</v>
      </c>
      <c r="N1391" s="18">
        <f t="shared" si="1868"/>
        <v>33850.700000000004</v>
      </c>
      <c r="O1391" s="18">
        <f t="shared" ref="O1391:Q1391" si="1946">O1393+O1392</f>
        <v>68.3</v>
      </c>
      <c r="P1391" s="18">
        <f t="shared" si="1946"/>
        <v>0</v>
      </c>
      <c r="Q1391" s="18">
        <f t="shared" si="1946"/>
        <v>0</v>
      </c>
      <c r="R1391" s="18">
        <f t="shared" si="1935"/>
        <v>33903</v>
      </c>
      <c r="S1391" s="18">
        <f t="shared" si="1936"/>
        <v>33850.700000000004</v>
      </c>
      <c r="T1391" s="18">
        <f t="shared" si="1937"/>
        <v>33850.700000000004</v>
      </c>
      <c r="U1391" s="18">
        <f t="shared" ref="U1391" si="1947">U1393+U1392</f>
        <v>0</v>
      </c>
      <c r="V1391" s="18">
        <f t="shared" si="1938"/>
        <v>33903</v>
      </c>
      <c r="W1391" s="18">
        <f t="shared" si="1939"/>
        <v>33850.700000000004</v>
      </c>
      <c r="X1391" s="18">
        <f t="shared" si="1940"/>
        <v>33850.700000000004</v>
      </c>
      <c r="Y1391" s="18">
        <f t="shared" ref="Y1391:AA1391" si="1948">Y1393+Y1392</f>
        <v>0</v>
      </c>
      <c r="Z1391" s="18">
        <f t="shared" si="1948"/>
        <v>0</v>
      </c>
      <c r="AA1391" s="18">
        <f t="shared" si="1948"/>
        <v>0</v>
      </c>
      <c r="AB1391" s="18">
        <f t="shared" si="1909"/>
        <v>33903</v>
      </c>
      <c r="AC1391" s="18">
        <f t="shared" si="1910"/>
        <v>33850.700000000004</v>
      </c>
      <c r="AD1391" s="18">
        <f t="shared" si="1911"/>
        <v>33850.700000000004</v>
      </c>
      <c r="AE1391" s="18">
        <f t="shared" si="1944"/>
        <v>0</v>
      </c>
      <c r="AF1391" s="31"/>
      <c r="AG1391" s="22"/>
      <c r="AH1391" s="2"/>
    </row>
    <row r="1392" spans="1:34" x14ac:dyDescent="0.25">
      <c r="A1392" s="36" t="s">
        <v>289</v>
      </c>
      <c r="B1392" s="32">
        <v>240</v>
      </c>
      <c r="C1392" s="36" t="s">
        <v>151</v>
      </c>
      <c r="D1392" s="36" t="s">
        <v>30</v>
      </c>
      <c r="E1392" s="14" t="s">
        <v>549</v>
      </c>
      <c r="F1392" s="18">
        <v>5356.2000000000007</v>
      </c>
      <c r="G1392" s="18">
        <v>5372.9000000000005</v>
      </c>
      <c r="H1392" s="18">
        <v>5372.9000000000005</v>
      </c>
      <c r="I1392" s="18"/>
      <c r="J1392" s="18"/>
      <c r="K1392" s="18"/>
      <c r="L1392" s="18">
        <f t="shared" si="1866"/>
        <v>5356.2000000000007</v>
      </c>
      <c r="M1392" s="18">
        <f t="shared" si="1867"/>
        <v>5372.9000000000005</v>
      </c>
      <c r="N1392" s="18">
        <f t="shared" si="1868"/>
        <v>5372.9000000000005</v>
      </c>
      <c r="O1392" s="18">
        <v>68.3</v>
      </c>
      <c r="P1392" s="18"/>
      <c r="Q1392" s="18"/>
      <c r="R1392" s="18">
        <f t="shared" si="1935"/>
        <v>5424.5000000000009</v>
      </c>
      <c r="S1392" s="18">
        <f t="shared" si="1936"/>
        <v>5372.9000000000005</v>
      </c>
      <c r="T1392" s="18">
        <f t="shared" si="1937"/>
        <v>5372.9000000000005</v>
      </c>
      <c r="U1392" s="18"/>
      <c r="V1392" s="18">
        <f t="shared" si="1938"/>
        <v>5424.5000000000009</v>
      </c>
      <c r="W1392" s="18">
        <f t="shared" si="1939"/>
        <v>5372.9000000000005</v>
      </c>
      <c r="X1392" s="18">
        <f t="shared" si="1940"/>
        <v>5372.9000000000005</v>
      </c>
      <c r="Y1392" s="18"/>
      <c r="Z1392" s="18"/>
      <c r="AA1392" s="18"/>
      <c r="AB1392" s="18">
        <f t="shared" si="1909"/>
        <v>5424.5000000000009</v>
      </c>
      <c r="AC1392" s="18">
        <f t="shared" si="1910"/>
        <v>5372.9000000000005</v>
      </c>
      <c r="AD1392" s="18">
        <f t="shared" si="1911"/>
        <v>5372.9000000000005</v>
      </c>
      <c r="AE1392" s="18"/>
      <c r="AF1392" s="31"/>
      <c r="AG1392" s="22"/>
      <c r="AH1392" s="2"/>
    </row>
    <row r="1393" spans="1:34" ht="31.5" x14ac:dyDescent="0.25">
      <c r="A1393" s="36" t="s">
        <v>289</v>
      </c>
      <c r="B1393" s="32">
        <v>240</v>
      </c>
      <c r="C1393" s="36" t="s">
        <v>200</v>
      </c>
      <c r="D1393" s="36" t="s">
        <v>200</v>
      </c>
      <c r="E1393" s="14" t="s">
        <v>554</v>
      </c>
      <c r="F1393" s="18">
        <v>28478.5</v>
      </c>
      <c r="G1393" s="18">
        <v>28477.800000000003</v>
      </c>
      <c r="H1393" s="18">
        <v>28477.800000000003</v>
      </c>
      <c r="I1393" s="18"/>
      <c r="J1393" s="18"/>
      <c r="K1393" s="18"/>
      <c r="L1393" s="18">
        <f t="shared" si="1866"/>
        <v>28478.5</v>
      </c>
      <c r="M1393" s="18">
        <f t="shared" si="1867"/>
        <v>28477.800000000003</v>
      </c>
      <c r="N1393" s="18">
        <f t="shared" si="1868"/>
        <v>28477.800000000003</v>
      </c>
      <c r="O1393" s="18"/>
      <c r="P1393" s="18"/>
      <c r="Q1393" s="18"/>
      <c r="R1393" s="18">
        <f t="shared" si="1935"/>
        <v>28478.5</v>
      </c>
      <c r="S1393" s="18">
        <f t="shared" si="1936"/>
        <v>28477.800000000003</v>
      </c>
      <c r="T1393" s="18">
        <f t="shared" si="1937"/>
        <v>28477.800000000003</v>
      </c>
      <c r="U1393" s="18"/>
      <c r="V1393" s="18">
        <f t="shared" si="1938"/>
        <v>28478.5</v>
      </c>
      <c r="W1393" s="18">
        <f t="shared" si="1939"/>
        <v>28477.800000000003</v>
      </c>
      <c r="X1393" s="18">
        <f t="shared" si="1940"/>
        <v>28477.800000000003</v>
      </c>
      <c r="Y1393" s="18"/>
      <c r="Z1393" s="18"/>
      <c r="AA1393" s="18"/>
      <c r="AB1393" s="18">
        <f t="shared" si="1909"/>
        <v>28478.5</v>
      </c>
      <c r="AC1393" s="18">
        <f t="shared" si="1910"/>
        <v>28477.800000000003</v>
      </c>
      <c r="AD1393" s="18">
        <f t="shared" si="1911"/>
        <v>28477.800000000003</v>
      </c>
      <c r="AE1393" s="18"/>
      <c r="AF1393" s="31"/>
      <c r="AG1393" s="22"/>
      <c r="AH1393" s="2"/>
    </row>
    <row r="1394" spans="1:34" x14ac:dyDescent="0.25">
      <c r="A1394" s="36" t="s">
        <v>289</v>
      </c>
      <c r="B1394" s="32">
        <v>800</v>
      </c>
      <c r="C1394" s="36"/>
      <c r="D1394" s="36"/>
      <c r="E1394" s="14" t="s">
        <v>583</v>
      </c>
      <c r="F1394" s="18">
        <f>F1395</f>
        <v>274093.30000000005</v>
      </c>
      <c r="G1394" s="18">
        <f t="shared" ref="G1394:AE1394" si="1949">G1395</f>
        <v>279649.70000000007</v>
      </c>
      <c r="H1394" s="18">
        <f t="shared" si="1949"/>
        <v>279649.70000000007</v>
      </c>
      <c r="I1394" s="18">
        <f t="shared" si="1949"/>
        <v>0</v>
      </c>
      <c r="J1394" s="18">
        <f t="shared" si="1949"/>
        <v>0</v>
      </c>
      <c r="K1394" s="18">
        <f t="shared" si="1949"/>
        <v>0</v>
      </c>
      <c r="L1394" s="18">
        <f t="shared" ref="L1394:L1481" si="1950">F1394+I1394</f>
        <v>274093.30000000005</v>
      </c>
      <c r="M1394" s="18">
        <f t="shared" ref="M1394:M1481" si="1951">G1394+J1394</f>
        <v>279649.70000000007</v>
      </c>
      <c r="N1394" s="18">
        <f t="shared" ref="N1394:N1481" si="1952">H1394+K1394</f>
        <v>279649.70000000007</v>
      </c>
      <c r="O1394" s="18">
        <f t="shared" si="1949"/>
        <v>0</v>
      </c>
      <c r="P1394" s="18">
        <f t="shared" si="1949"/>
        <v>0</v>
      </c>
      <c r="Q1394" s="18">
        <f t="shared" si="1949"/>
        <v>0</v>
      </c>
      <c r="R1394" s="18">
        <f t="shared" si="1935"/>
        <v>274093.30000000005</v>
      </c>
      <c r="S1394" s="18">
        <f t="shared" si="1936"/>
        <v>279649.70000000007</v>
      </c>
      <c r="T1394" s="18">
        <f t="shared" si="1937"/>
        <v>279649.70000000007</v>
      </c>
      <c r="U1394" s="18">
        <f t="shared" si="1949"/>
        <v>0</v>
      </c>
      <c r="V1394" s="18">
        <f t="shared" si="1938"/>
        <v>274093.30000000005</v>
      </c>
      <c r="W1394" s="18">
        <f t="shared" si="1939"/>
        <v>279649.70000000007</v>
      </c>
      <c r="X1394" s="18">
        <f t="shared" si="1940"/>
        <v>279649.70000000007</v>
      </c>
      <c r="Y1394" s="18">
        <f t="shared" si="1949"/>
        <v>0</v>
      </c>
      <c r="Z1394" s="18">
        <f t="shared" si="1949"/>
        <v>0</v>
      </c>
      <c r="AA1394" s="18">
        <f t="shared" si="1949"/>
        <v>0</v>
      </c>
      <c r="AB1394" s="18">
        <f t="shared" si="1909"/>
        <v>274093.30000000005</v>
      </c>
      <c r="AC1394" s="18">
        <f t="shared" si="1910"/>
        <v>279649.70000000007</v>
      </c>
      <c r="AD1394" s="18">
        <f t="shared" si="1911"/>
        <v>279649.70000000007</v>
      </c>
      <c r="AE1394" s="18">
        <f t="shared" si="1949"/>
        <v>0</v>
      </c>
      <c r="AF1394" s="31"/>
      <c r="AG1394" s="22"/>
      <c r="AH1394" s="2"/>
    </row>
    <row r="1395" spans="1:34" x14ac:dyDescent="0.25">
      <c r="A1395" s="36" t="s">
        <v>289</v>
      </c>
      <c r="B1395" s="32">
        <v>850</v>
      </c>
      <c r="C1395" s="36"/>
      <c r="D1395" s="36"/>
      <c r="E1395" s="14" t="s">
        <v>601</v>
      </c>
      <c r="F1395" s="18">
        <f>F1397+F1396</f>
        <v>274093.30000000005</v>
      </c>
      <c r="G1395" s="18">
        <f t="shared" ref="G1395:AE1395" si="1953">G1397+G1396</f>
        <v>279649.70000000007</v>
      </c>
      <c r="H1395" s="18">
        <f t="shared" si="1953"/>
        <v>279649.70000000007</v>
      </c>
      <c r="I1395" s="18">
        <f t="shared" ref="I1395:K1395" si="1954">I1397+I1396</f>
        <v>0</v>
      </c>
      <c r="J1395" s="18">
        <f t="shared" si="1954"/>
        <v>0</v>
      </c>
      <c r="K1395" s="18">
        <f t="shared" si="1954"/>
        <v>0</v>
      </c>
      <c r="L1395" s="18">
        <f t="shared" si="1950"/>
        <v>274093.30000000005</v>
      </c>
      <c r="M1395" s="18">
        <f t="shared" si="1951"/>
        <v>279649.70000000007</v>
      </c>
      <c r="N1395" s="18">
        <f t="shared" si="1952"/>
        <v>279649.70000000007</v>
      </c>
      <c r="O1395" s="18">
        <f t="shared" ref="O1395:Q1395" si="1955">O1397+O1396</f>
        <v>0</v>
      </c>
      <c r="P1395" s="18">
        <f t="shared" si="1955"/>
        <v>0</v>
      </c>
      <c r="Q1395" s="18">
        <f t="shared" si="1955"/>
        <v>0</v>
      </c>
      <c r="R1395" s="18">
        <f t="shared" si="1935"/>
        <v>274093.30000000005</v>
      </c>
      <c r="S1395" s="18">
        <f t="shared" si="1936"/>
        <v>279649.70000000007</v>
      </c>
      <c r="T1395" s="18">
        <f t="shared" si="1937"/>
        <v>279649.70000000007</v>
      </c>
      <c r="U1395" s="18">
        <f t="shared" ref="U1395" si="1956">U1397+U1396</f>
        <v>0</v>
      </c>
      <c r="V1395" s="18">
        <f t="shared" si="1938"/>
        <v>274093.30000000005</v>
      </c>
      <c r="W1395" s="18">
        <f t="shared" si="1939"/>
        <v>279649.70000000007</v>
      </c>
      <c r="X1395" s="18">
        <f t="shared" si="1940"/>
        <v>279649.70000000007</v>
      </c>
      <c r="Y1395" s="18">
        <f t="shared" ref="Y1395:AA1395" si="1957">Y1397+Y1396</f>
        <v>0</v>
      </c>
      <c r="Z1395" s="18">
        <f t="shared" si="1957"/>
        <v>0</v>
      </c>
      <c r="AA1395" s="18">
        <f t="shared" si="1957"/>
        <v>0</v>
      </c>
      <c r="AB1395" s="18">
        <f t="shared" si="1909"/>
        <v>274093.30000000005</v>
      </c>
      <c r="AC1395" s="18">
        <f t="shared" si="1910"/>
        <v>279649.70000000007</v>
      </c>
      <c r="AD1395" s="18">
        <f t="shared" si="1911"/>
        <v>279649.70000000007</v>
      </c>
      <c r="AE1395" s="18">
        <f t="shared" si="1953"/>
        <v>0</v>
      </c>
      <c r="AF1395" s="31"/>
      <c r="AG1395" s="22"/>
      <c r="AH1395" s="2"/>
    </row>
    <row r="1396" spans="1:34" x14ac:dyDescent="0.25">
      <c r="A1396" s="36" t="s">
        <v>289</v>
      </c>
      <c r="B1396" s="32">
        <v>850</v>
      </c>
      <c r="C1396" s="36" t="s">
        <v>151</v>
      </c>
      <c r="D1396" s="36" t="s">
        <v>30</v>
      </c>
      <c r="E1396" s="14" t="s">
        <v>549</v>
      </c>
      <c r="F1396" s="18">
        <v>2148.6999999999998</v>
      </c>
      <c r="G1396" s="18">
        <v>2154.9</v>
      </c>
      <c r="H1396" s="18">
        <v>2154.9</v>
      </c>
      <c r="I1396" s="18"/>
      <c r="J1396" s="18"/>
      <c r="K1396" s="18"/>
      <c r="L1396" s="18">
        <f t="shared" si="1950"/>
        <v>2148.6999999999998</v>
      </c>
      <c r="M1396" s="18">
        <f t="shared" si="1951"/>
        <v>2154.9</v>
      </c>
      <c r="N1396" s="18">
        <f t="shared" si="1952"/>
        <v>2154.9</v>
      </c>
      <c r="O1396" s="18"/>
      <c r="P1396" s="18"/>
      <c r="Q1396" s="18"/>
      <c r="R1396" s="18">
        <f t="shared" si="1935"/>
        <v>2148.6999999999998</v>
      </c>
      <c r="S1396" s="18">
        <f t="shared" si="1936"/>
        <v>2154.9</v>
      </c>
      <c r="T1396" s="18">
        <f t="shared" si="1937"/>
        <v>2154.9</v>
      </c>
      <c r="U1396" s="18"/>
      <c r="V1396" s="18">
        <f t="shared" si="1938"/>
        <v>2148.6999999999998</v>
      </c>
      <c r="W1396" s="18">
        <f t="shared" si="1939"/>
        <v>2154.9</v>
      </c>
      <c r="X1396" s="18">
        <f t="shared" si="1940"/>
        <v>2154.9</v>
      </c>
      <c r="Y1396" s="18"/>
      <c r="Z1396" s="18"/>
      <c r="AA1396" s="18"/>
      <c r="AB1396" s="18">
        <f t="shared" si="1909"/>
        <v>2148.6999999999998</v>
      </c>
      <c r="AC1396" s="18">
        <f t="shared" si="1910"/>
        <v>2154.9</v>
      </c>
      <c r="AD1396" s="18">
        <f t="shared" si="1911"/>
        <v>2154.9</v>
      </c>
      <c r="AE1396" s="18"/>
      <c r="AF1396" s="31"/>
      <c r="AG1396" s="22"/>
      <c r="AH1396" s="2"/>
    </row>
    <row r="1397" spans="1:34" ht="31.5" x14ac:dyDescent="0.25">
      <c r="A1397" s="36" t="s">
        <v>289</v>
      </c>
      <c r="B1397" s="32">
        <v>850</v>
      </c>
      <c r="C1397" s="36" t="s">
        <v>200</v>
      </c>
      <c r="D1397" s="36" t="s">
        <v>200</v>
      </c>
      <c r="E1397" s="14" t="s">
        <v>554</v>
      </c>
      <c r="F1397" s="18">
        <v>271944.60000000003</v>
      </c>
      <c r="G1397" s="18">
        <v>277494.80000000005</v>
      </c>
      <c r="H1397" s="18">
        <v>277494.80000000005</v>
      </c>
      <c r="I1397" s="18"/>
      <c r="J1397" s="18"/>
      <c r="K1397" s="18"/>
      <c r="L1397" s="18">
        <f t="shared" si="1950"/>
        <v>271944.60000000003</v>
      </c>
      <c r="M1397" s="18">
        <f t="shared" si="1951"/>
        <v>277494.80000000005</v>
      </c>
      <c r="N1397" s="18">
        <f t="shared" si="1952"/>
        <v>277494.80000000005</v>
      </c>
      <c r="O1397" s="18"/>
      <c r="P1397" s="18"/>
      <c r="Q1397" s="18"/>
      <c r="R1397" s="18">
        <f t="shared" si="1935"/>
        <v>271944.60000000003</v>
      </c>
      <c r="S1397" s="18">
        <f t="shared" si="1936"/>
        <v>277494.80000000005</v>
      </c>
      <c r="T1397" s="18">
        <f t="shared" si="1937"/>
        <v>277494.80000000005</v>
      </c>
      <c r="U1397" s="18"/>
      <c r="V1397" s="18">
        <f t="shared" si="1938"/>
        <v>271944.60000000003</v>
      </c>
      <c r="W1397" s="18">
        <f t="shared" si="1939"/>
        <v>277494.80000000005</v>
      </c>
      <c r="X1397" s="18">
        <f t="shared" si="1940"/>
        <v>277494.80000000005</v>
      </c>
      <c r="Y1397" s="18"/>
      <c r="Z1397" s="18"/>
      <c r="AA1397" s="18"/>
      <c r="AB1397" s="18">
        <f t="shared" si="1909"/>
        <v>271944.60000000003</v>
      </c>
      <c r="AC1397" s="18">
        <f t="shared" si="1910"/>
        <v>277494.80000000005</v>
      </c>
      <c r="AD1397" s="18">
        <f t="shared" si="1911"/>
        <v>277494.80000000005</v>
      </c>
      <c r="AE1397" s="18"/>
      <c r="AF1397" s="31"/>
      <c r="AG1397" s="22"/>
      <c r="AH1397" s="2"/>
    </row>
    <row r="1398" spans="1:34" ht="47.25" x14ac:dyDescent="0.25">
      <c r="A1398" s="36" t="s">
        <v>999</v>
      </c>
      <c r="B1398" s="32"/>
      <c r="C1398" s="36"/>
      <c r="D1398" s="36"/>
      <c r="E1398" s="14" t="s">
        <v>1000</v>
      </c>
      <c r="F1398" s="18">
        <f>F1399+F1404+F1417</f>
        <v>229059.5</v>
      </c>
      <c r="G1398" s="18">
        <f t="shared" ref="G1398:AE1398" si="1958">G1399+G1404+G1417</f>
        <v>225246.8</v>
      </c>
      <c r="H1398" s="18">
        <f t="shared" si="1958"/>
        <v>213214.59999999998</v>
      </c>
      <c r="I1398" s="18">
        <f t="shared" ref="I1398:K1398" si="1959">I1399+I1404+I1417</f>
        <v>0</v>
      </c>
      <c r="J1398" s="18">
        <f t="shared" si="1959"/>
        <v>0</v>
      </c>
      <c r="K1398" s="18">
        <f t="shared" si="1959"/>
        <v>0</v>
      </c>
      <c r="L1398" s="18">
        <f t="shared" si="1950"/>
        <v>229059.5</v>
      </c>
      <c r="M1398" s="18">
        <f t="shared" si="1951"/>
        <v>225246.8</v>
      </c>
      <c r="N1398" s="18">
        <f t="shared" si="1952"/>
        <v>213214.59999999998</v>
      </c>
      <c r="O1398" s="18">
        <f t="shared" ref="O1398:Q1398" si="1960">O1399+O1404+O1417</f>
        <v>8292.098</v>
      </c>
      <c r="P1398" s="18">
        <f t="shared" si="1960"/>
        <v>0</v>
      </c>
      <c r="Q1398" s="18">
        <f t="shared" si="1960"/>
        <v>0</v>
      </c>
      <c r="R1398" s="18">
        <f t="shared" si="1935"/>
        <v>237351.598</v>
      </c>
      <c r="S1398" s="18">
        <f t="shared" si="1936"/>
        <v>225246.8</v>
      </c>
      <c r="T1398" s="18">
        <f t="shared" si="1937"/>
        <v>213214.59999999998</v>
      </c>
      <c r="U1398" s="18">
        <f t="shared" ref="U1398" si="1961">U1399+U1404+U1417</f>
        <v>-3336</v>
      </c>
      <c r="V1398" s="17">
        <f t="shared" si="1938"/>
        <v>234015.598</v>
      </c>
      <c r="W1398" s="17">
        <f t="shared" si="1939"/>
        <v>225246.8</v>
      </c>
      <c r="X1398" s="17">
        <f t="shared" si="1940"/>
        <v>213214.59999999998</v>
      </c>
      <c r="Y1398" s="17">
        <f t="shared" ref="Y1398:AA1398" si="1962">Y1399+Y1404+Y1417</f>
        <v>90836</v>
      </c>
      <c r="Z1398" s="17">
        <f t="shared" si="1962"/>
        <v>70000</v>
      </c>
      <c r="AA1398" s="17">
        <f t="shared" si="1962"/>
        <v>70000</v>
      </c>
      <c r="AB1398" s="17">
        <f t="shared" si="1909"/>
        <v>324851.598</v>
      </c>
      <c r="AC1398" s="17">
        <f t="shared" si="1910"/>
        <v>295246.8</v>
      </c>
      <c r="AD1398" s="17">
        <f t="shared" si="1911"/>
        <v>283214.59999999998</v>
      </c>
      <c r="AE1398" s="17">
        <f t="shared" si="1958"/>
        <v>0</v>
      </c>
      <c r="AF1398" s="31"/>
      <c r="AG1398" s="22"/>
      <c r="AH1398" s="2"/>
    </row>
    <row r="1399" spans="1:34" ht="78.75" x14ac:dyDescent="0.25">
      <c r="A1399" s="19" t="s">
        <v>1001</v>
      </c>
      <c r="B1399" s="32"/>
      <c r="C1399" s="36"/>
      <c r="D1399" s="36"/>
      <c r="E1399" s="14" t="s">
        <v>1003</v>
      </c>
      <c r="F1399" s="18">
        <f>F1400</f>
        <v>132363.79999999999</v>
      </c>
      <c r="G1399" s="18">
        <f t="shared" ref="G1399:AE1402" si="1963">G1400</f>
        <v>133610.6</v>
      </c>
      <c r="H1399" s="18">
        <f t="shared" si="1963"/>
        <v>129857.4</v>
      </c>
      <c r="I1399" s="18">
        <f t="shared" si="1963"/>
        <v>0</v>
      </c>
      <c r="J1399" s="18">
        <f t="shared" si="1963"/>
        <v>0</v>
      </c>
      <c r="K1399" s="18">
        <f t="shared" si="1963"/>
        <v>0</v>
      </c>
      <c r="L1399" s="18">
        <f t="shared" si="1950"/>
        <v>132363.79999999999</v>
      </c>
      <c r="M1399" s="18">
        <f t="shared" si="1951"/>
        <v>133610.6</v>
      </c>
      <c r="N1399" s="18">
        <f t="shared" si="1952"/>
        <v>129857.4</v>
      </c>
      <c r="O1399" s="18">
        <f t="shared" si="1963"/>
        <v>4832.13</v>
      </c>
      <c r="P1399" s="18">
        <f t="shared" si="1963"/>
        <v>0</v>
      </c>
      <c r="Q1399" s="18">
        <f t="shared" si="1963"/>
        <v>0</v>
      </c>
      <c r="R1399" s="18">
        <f t="shared" si="1935"/>
        <v>137195.93</v>
      </c>
      <c r="S1399" s="18">
        <f t="shared" si="1936"/>
        <v>133610.6</v>
      </c>
      <c r="T1399" s="18">
        <f t="shared" si="1937"/>
        <v>129857.4</v>
      </c>
      <c r="U1399" s="18">
        <f t="shared" si="1963"/>
        <v>0</v>
      </c>
      <c r="V1399" s="18">
        <f t="shared" si="1938"/>
        <v>137195.93</v>
      </c>
      <c r="W1399" s="18">
        <f t="shared" si="1939"/>
        <v>133610.6</v>
      </c>
      <c r="X1399" s="18">
        <f t="shared" si="1940"/>
        <v>129857.4</v>
      </c>
      <c r="Y1399" s="18">
        <f t="shared" si="1963"/>
        <v>0</v>
      </c>
      <c r="Z1399" s="18">
        <f t="shared" si="1963"/>
        <v>0</v>
      </c>
      <c r="AA1399" s="18">
        <f t="shared" si="1963"/>
        <v>0</v>
      </c>
      <c r="AB1399" s="18">
        <f t="shared" si="1909"/>
        <v>137195.93</v>
      </c>
      <c r="AC1399" s="18">
        <f t="shared" si="1910"/>
        <v>133610.6</v>
      </c>
      <c r="AD1399" s="18">
        <f t="shared" si="1911"/>
        <v>129857.4</v>
      </c>
      <c r="AE1399" s="18">
        <f t="shared" si="1963"/>
        <v>0</v>
      </c>
      <c r="AF1399" s="31"/>
      <c r="AG1399" s="22"/>
      <c r="AH1399" s="2"/>
    </row>
    <row r="1400" spans="1:34" ht="63" x14ac:dyDescent="0.25">
      <c r="A1400" s="19" t="s">
        <v>1002</v>
      </c>
      <c r="B1400" s="32"/>
      <c r="C1400" s="36"/>
      <c r="D1400" s="36"/>
      <c r="E1400" s="14" t="s">
        <v>1004</v>
      </c>
      <c r="F1400" s="18">
        <f>F1401</f>
        <v>132363.79999999999</v>
      </c>
      <c r="G1400" s="18">
        <f t="shared" si="1963"/>
        <v>133610.6</v>
      </c>
      <c r="H1400" s="18">
        <f t="shared" si="1963"/>
        <v>129857.4</v>
      </c>
      <c r="I1400" s="18">
        <f t="shared" si="1963"/>
        <v>0</v>
      </c>
      <c r="J1400" s="18">
        <f t="shared" si="1963"/>
        <v>0</v>
      </c>
      <c r="K1400" s="18">
        <f t="shared" si="1963"/>
        <v>0</v>
      </c>
      <c r="L1400" s="18">
        <f t="shared" si="1950"/>
        <v>132363.79999999999</v>
      </c>
      <c r="M1400" s="18">
        <f t="shared" si="1951"/>
        <v>133610.6</v>
      </c>
      <c r="N1400" s="18">
        <f t="shared" si="1952"/>
        <v>129857.4</v>
      </c>
      <c r="O1400" s="18">
        <f t="shared" si="1963"/>
        <v>4832.13</v>
      </c>
      <c r="P1400" s="18">
        <f t="shared" si="1963"/>
        <v>0</v>
      </c>
      <c r="Q1400" s="18">
        <f t="shared" si="1963"/>
        <v>0</v>
      </c>
      <c r="R1400" s="18">
        <f t="shared" si="1935"/>
        <v>137195.93</v>
      </c>
      <c r="S1400" s="18">
        <f t="shared" si="1936"/>
        <v>133610.6</v>
      </c>
      <c r="T1400" s="18">
        <f t="shared" si="1937"/>
        <v>129857.4</v>
      </c>
      <c r="U1400" s="18">
        <f t="shared" si="1963"/>
        <v>0</v>
      </c>
      <c r="V1400" s="18">
        <f t="shared" si="1938"/>
        <v>137195.93</v>
      </c>
      <c r="W1400" s="18">
        <f t="shared" si="1939"/>
        <v>133610.6</v>
      </c>
      <c r="X1400" s="18">
        <f t="shared" si="1940"/>
        <v>129857.4</v>
      </c>
      <c r="Y1400" s="18">
        <f t="shared" si="1963"/>
        <v>0</v>
      </c>
      <c r="Z1400" s="18">
        <f t="shared" si="1963"/>
        <v>0</v>
      </c>
      <c r="AA1400" s="18">
        <f t="shared" si="1963"/>
        <v>0</v>
      </c>
      <c r="AB1400" s="18">
        <f t="shared" si="1909"/>
        <v>137195.93</v>
      </c>
      <c r="AC1400" s="18">
        <f t="shared" si="1910"/>
        <v>133610.6</v>
      </c>
      <c r="AD1400" s="18">
        <f t="shared" si="1911"/>
        <v>129857.4</v>
      </c>
      <c r="AE1400" s="18">
        <f t="shared" si="1963"/>
        <v>0</v>
      </c>
      <c r="AF1400" s="31"/>
      <c r="AG1400" s="22"/>
      <c r="AH1400" s="2"/>
    </row>
    <row r="1401" spans="1:34" ht="47.25" x14ac:dyDescent="0.25">
      <c r="A1401" s="19" t="s">
        <v>1002</v>
      </c>
      <c r="B1401" s="32">
        <v>200</v>
      </c>
      <c r="C1401" s="36"/>
      <c r="D1401" s="36"/>
      <c r="E1401" s="14" t="s">
        <v>578</v>
      </c>
      <c r="F1401" s="18">
        <f>F1402</f>
        <v>132363.79999999999</v>
      </c>
      <c r="G1401" s="18">
        <f t="shared" si="1963"/>
        <v>133610.6</v>
      </c>
      <c r="H1401" s="18">
        <f t="shared" si="1963"/>
        <v>129857.4</v>
      </c>
      <c r="I1401" s="18">
        <f t="shared" si="1963"/>
        <v>0</v>
      </c>
      <c r="J1401" s="18">
        <f t="shared" si="1963"/>
        <v>0</v>
      </c>
      <c r="K1401" s="18">
        <f t="shared" si="1963"/>
        <v>0</v>
      </c>
      <c r="L1401" s="18">
        <f t="shared" si="1950"/>
        <v>132363.79999999999</v>
      </c>
      <c r="M1401" s="18">
        <f t="shared" si="1951"/>
        <v>133610.6</v>
      </c>
      <c r="N1401" s="18">
        <f t="shared" si="1952"/>
        <v>129857.4</v>
      </c>
      <c r="O1401" s="18">
        <f t="shared" si="1963"/>
        <v>4832.13</v>
      </c>
      <c r="P1401" s="18">
        <f t="shared" si="1963"/>
        <v>0</v>
      </c>
      <c r="Q1401" s="18">
        <f t="shared" si="1963"/>
        <v>0</v>
      </c>
      <c r="R1401" s="18">
        <f t="shared" si="1935"/>
        <v>137195.93</v>
      </c>
      <c r="S1401" s="18">
        <f t="shared" si="1936"/>
        <v>133610.6</v>
      </c>
      <c r="T1401" s="18">
        <f t="shared" si="1937"/>
        <v>129857.4</v>
      </c>
      <c r="U1401" s="18">
        <f t="shared" si="1963"/>
        <v>0</v>
      </c>
      <c r="V1401" s="18">
        <f t="shared" si="1938"/>
        <v>137195.93</v>
      </c>
      <c r="W1401" s="18">
        <f t="shared" si="1939"/>
        <v>133610.6</v>
      </c>
      <c r="X1401" s="18">
        <f t="shared" si="1940"/>
        <v>129857.4</v>
      </c>
      <c r="Y1401" s="18">
        <f t="shared" si="1963"/>
        <v>0</v>
      </c>
      <c r="Z1401" s="18">
        <f t="shared" si="1963"/>
        <v>0</v>
      </c>
      <c r="AA1401" s="18">
        <f t="shared" si="1963"/>
        <v>0</v>
      </c>
      <c r="AB1401" s="18">
        <f t="shared" si="1909"/>
        <v>137195.93</v>
      </c>
      <c r="AC1401" s="18">
        <f t="shared" si="1910"/>
        <v>133610.6</v>
      </c>
      <c r="AD1401" s="18">
        <f t="shared" si="1911"/>
        <v>129857.4</v>
      </c>
      <c r="AE1401" s="18">
        <f t="shared" si="1963"/>
        <v>0</v>
      </c>
      <c r="AF1401" s="31"/>
      <c r="AG1401" s="22"/>
      <c r="AH1401" s="2"/>
    </row>
    <row r="1402" spans="1:34" ht="47.25" x14ac:dyDescent="0.25">
      <c r="A1402" s="19" t="s">
        <v>1002</v>
      </c>
      <c r="B1402" s="32">
        <v>240</v>
      </c>
      <c r="C1402" s="36"/>
      <c r="D1402" s="36"/>
      <c r="E1402" s="14" t="s">
        <v>586</v>
      </c>
      <c r="F1402" s="18">
        <f>F1403</f>
        <v>132363.79999999999</v>
      </c>
      <c r="G1402" s="18">
        <f t="shared" si="1963"/>
        <v>133610.6</v>
      </c>
      <c r="H1402" s="18">
        <f t="shared" si="1963"/>
        <v>129857.4</v>
      </c>
      <c r="I1402" s="18">
        <f t="shared" si="1963"/>
        <v>0</v>
      </c>
      <c r="J1402" s="18">
        <f t="shared" si="1963"/>
        <v>0</v>
      </c>
      <c r="K1402" s="18">
        <f t="shared" si="1963"/>
        <v>0</v>
      </c>
      <c r="L1402" s="18">
        <f t="shared" si="1950"/>
        <v>132363.79999999999</v>
      </c>
      <c r="M1402" s="18">
        <f t="shared" si="1951"/>
        <v>133610.6</v>
      </c>
      <c r="N1402" s="18">
        <f t="shared" si="1952"/>
        <v>129857.4</v>
      </c>
      <c r="O1402" s="18">
        <f t="shared" si="1963"/>
        <v>4832.13</v>
      </c>
      <c r="P1402" s="18">
        <f t="shared" si="1963"/>
        <v>0</v>
      </c>
      <c r="Q1402" s="18">
        <f t="shared" si="1963"/>
        <v>0</v>
      </c>
      <c r="R1402" s="18">
        <f t="shared" si="1935"/>
        <v>137195.93</v>
      </c>
      <c r="S1402" s="18">
        <f t="shared" si="1936"/>
        <v>133610.6</v>
      </c>
      <c r="T1402" s="18">
        <f t="shared" si="1937"/>
        <v>129857.4</v>
      </c>
      <c r="U1402" s="18">
        <f t="shared" si="1963"/>
        <v>0</v>
      </c>
      <c r="V1402" s="18">
        <f t="shared" si="1938"/>
        <v>137195.93</v>
      </c>
      <c r="W1402" s="18">
        <f t="shared" si="1939"/>
        <v>133610.6</v>
      </c>
      <c r="X1402" s="18">
        <f t="shared" si="1940"/>
        <v>129857.4</v>
      </c>
      <c r="Y1402" s="18">
        <f t="shared" si="1963"/>
        <v>0</v>
      </c>
      <c r="Z1402" s="18">
        <f t="shared" si="1963"/>
        <v>0</v>
      </c>
      <c r="AA1402" s="18">
        <f t="shared" si="1963"/>
        <v>0</v>
      </c>
      <c r="AB1402" s="18">
        <f t="shared" si="1909"/>
        <v>137195.93</v>
      </c>
      <c r="AC1402" s="18">
        <f t="shared" si="1910"/>
        <v>133610.6</v>
      </c>
      <c r="AD1402" s="18">
        <f t="shared" si="1911"/>
        <v>129857.4</v>
      </c>
      <c r="AE1402" s="18">
        <f t="shared" si="1963"/>
        <v>0</v>
      </c>
      <c r="AF1402" s="31"/>
      <c r="AG1402" s="22"/>
      <c r="AH1402" s="2"/>
    </row>
    <row r="1403" spans="1:34" x14ac:dyDescent="0.25">
      <c r="A1403" s="19" t="s">
        <v>1002</v>
      </c>
      <c r="B1403" s="32">
        <v>240</v>
      </c>
      <c r="C1403" s="36" t="s">
        <v>151</v>
      </c>
      <c r="D1403" s="36" t="s">
        <v>30</v>
      </c>
      <c r="E1403" s="14" t="s">
        <v>549</v>
      </c>
      <c r="F1403" s="18">
        <v>132363.79999999999</v>
      </c>
      <c r="G1403" s="18">
        <v>133610.6</v>
      </c>
      <c r="H1403" s="18">
        <v>129857.4</v>
      </c>
      <c r="I1403" s="18"/>
      <c r="J1403" s="18"/>
      <c r="K1403" s="18"/>
      <c r="L1403" s="18">
        <f t="shared" si="1950"/>
        <v>132363.79999999999</v>
      </c>
      <c r="M1403" s="18">
        <f t="shared" si="1951"/>
        <v>133610.6</v>
      </c>
      <c r="N1403" s="18">
        <f t="shared" si="1952"/>
        <v>129857.4</v>
      </c>
      <c r="O1403" s="18">
        <v>4832.13</v>
      </c>
      <c r="P1403" s="18"/>
      <c r="Q1403" s="18"/>
      <c r="R1403" s="18">
        <f t="shared" si="1935"/>
        <v>137195.93</v>
      </c>
      <c r="S1403" s="18">
        <f t="shared" si="1936"/>
        <v>133610.6</v>
      </c>
      <c r="T1403" s="18">
        <f t="shared" si="1937"/>
        <v>129857.4</v>
      </c>
      <c r="U1403" s="18"/>
      <c r="V1403" s="18">
        <f t="shared" si="1938"/>
        <v>137195.93</v>
      </c>
      <c r="W1403" s="18">
        <f t="shared" si="1939"/>
        <v>133610.6</v>
      </c>
      <c r="X1403" s="18">
        <f t="shared" si="1940"/>
        <v>129857.4</v>
      </c>
      <c r="Y1403" s="18"/>
      <c r="Z1403" s="18"/>
      <c r="AA1403" s="18"/>
      <c r="AB1403" s="18">
        <f t="shared" si="1909"/>
        <v>137195.93</v>
      </c>
      <c r="AC1403" s="18">
        <f t="shared" si="1910"/>
        <v>133610.6</v>
      </c>
      <c r="AD1403" s="18">
        <f t="shared" si="1911"/>
        <v>129857.4</v>
      </c>
      <c r="AE1403" s="18"/>
      <c r="AF1403" s="31"/>
      <c r="AG1403" s="22"/>
      <c r="AH1403" s="2"/>
    </row>
    <row r="1404" spans="1:34" ht="47.25" x14ac:dyDescent="0.25">
      <c r="A1404" s="19" t="s">
        <v>1005</v>
      </c>
      <c r="B1404" s="32"/>
      <c r="C1404" s="36"/>
      <c r="D1404" s="36"/>
      <c r="E1404" s="14" t="s">
        <v>1007</v>
      </c>
      <c r="F1404" s="18">
        <f>F1405+F1409</f>
        <v>54760.7</v>
      </c>
      <c r="G1404" s="18">
        <f t="shared" ref="G1404:H1404" si="1964">G1405+G1409</f>
        <v>58563.5</v>
      </c>
      <c r="H1404" s="18">
        <f t="shared" si="1964"/>
        <v>54703.4</v>
      </c>
      <c r="I1404" s="18">
        <f t="shared" ref="I1404:K1404" si="1965">I1405+I1409</f>
        <v>0</v>
      </c>
      <c r="J1404" s="18">
        <f t="shared" si="1965"/>
        <v>0</v>
      </c>
      <c r="K1404" s="18">
        <f t="shared" si="1965"/>
        <v>0</v>
      </c>
      <c r="L1404" s="18">
        <f t="shared" si="1950"/>
        <v>54760.7</v>
      </c>
      <c r="M1404" s="18">
        <f t="shared" si="1951"/>
        <v>58563.5</v>
      </c>
      <c r="N1404" s="18">
        <f t="shared" si="1952"/>
        <v>54703.4</v>
      </c>
      <c r="O1404" s="18">
        <f t="shared" ref="O1404:Q1404" si="1966">O1405+O1409</f>
        <v>123.968</v>
      </c>
      <c r="P1404" s="18">
        <f t="shared" si="1966"/>
        <v>0</v>
      </c>
      <c r="Q1404" s="18">
        <f t="shared" si="1966"/>
        <v>0</v>
      </c>
      <c r="R1404" s="18">
        <f t="shared" si="1935"/>
        <v>54884.667999999998</v>
      </c>
      <c r="S1404" s="18">
        <f t="shared" si="1936"/>
        <v>58563.5</v>
      </c>
      <c r="T1404" s="18">
        <f t="shared" si="1937"/>
        <v>54703.4</v>
      </c>
      <c r="U1404" s="18">
        <f t="shared" ref="U1404" si="1967">U1405+U1409</f>
        <v>0</v>
      </c>
      <c r="V1404" s="18">
        <f t="shared" si="1938"/>
        <v>54884.667999999998</v>
      </c>
      <c r="W1404" s="18">
        <f t="shared" si="1939"/>
        <v>58563.5</v>
      </c>
      <c r="X1404" s="18">
        <f t="shared" si="1940"/>
        <v>54703.4</v>
      </c>
      <c r="Y1404" s="18">
        <f>Y1405+Y1409+Y1413</f>
        <v>87500</v>
      </c>
      <c r="Z1404" s="18">
        <f t="shared" ref="Z1404:AE1404" si="1968">Z1405+Z1409+Z1413</f>
        <v>70000</v>
      </c>
      <c r="AA1404" s="18">
        <f t="shared" si="1968"/>
        <v>70000</v>
      </c>
      <c r="AB1404" s="18">
        <f t="shared" si="1909"/>
        <v>142384.66800000001</v>
      </c>
      <c r="AC1404" s="18">
        <f t="shared" si="1910"/>
        <v>128563.5</v>
      </c>
      <c r="AD1404" s="18">
        <f t="shared" si="1911"/>
        <v>124703.4</v>
      </c>
      <c r="AE1404" s="18">
        <f t="shared" si="1968"/>
        <v>0</v>
      </c>
      <c r="AF1404" s="31"/>
      <c r="AG1404" s="22"/>
      <c r="AH1404" s="2"/>
    </row>
    <row r="1405" spans="1:34" ht="47.25" x14ac:dyDescent="0.25">
      <c r="A1405" s="19" t="s">
        <v>1006</v>
      </c>
      <c r="B1405" s="32"/>
      <c r="C1405" s="36"/>
      <c r="D1405" s="36"/>
      <c r="E1405" s="14" t="s">
        <v>1008</v>
      </c>
      <c r="F1405" s="18">
        <f>F1406</f>
        <v>51263.7</v>
      </c>
      <c r="G1405" s="18">
        <f t="shared" ref="G1405:AE1407" si="1969">G1406</f>
        <v>55066.5</v>
      </c>
      <c r="H1405" s="18">
        <f t="shared" si="1969"/>
        <v>51206.400000000001</v>
      </c>
      <c r="I1405" s="18">
        <f t="shared" si="1969"/>
        <v>0</v>
      </c>
      <c r="J1405" s="18">
        <f t="shared" si="1969"/>
        <v>0</v>
      </c>
      <c r="K1405" s="18">
        <f t="shared" si="1969"/>
        <v>0</v>
      </c>
      <c r="L1405" s="18">
        <f t="shared" si="1950"/>
        <v>51263.7</v>
      </c>
      <c r="M1405" s="18">
        <f t="shared" si="1951"/>
        <v>55066.5</v>
      </c>
      <c r="N1405" s="18">
        <f t="shared" si="1952"/>
        <v>51206.400000000001</v>
      </c>
      <c r="O1405" s="18">
        <f t="shared" si="1969"/>
        <v>0</v>
      </c>
      <c r="P1405" s="18">
        <f t="shared" si="1969"/>
        <v>0</v>
      </c>
      <c r="Q1405" s="18">
        <f t="shared" si="1969"/>
        <v>0</v>
      </c>
      <c r="R1405" s="18">
        <f t="shared" si="1935"/>
        <v>51263.7</v>
      </c>
      <c r="S1405" s="18">
        <f t="shared" si="1936"/>
        <v>55066.5</v>
      </c>
      <c r="T1405" s="18">
        <f t="shared" si="1937"/>
        <v>51206.400000000001</v>
      </c>
      <c r="U1405" s="18">
        <f t="shared" si="1969"/>
        <v>0</v>
      </c>
      <c r="V1405" s="18">
        <f t="shared" si="1938"/>
        <v>51263.7</v>
      </c>
      <c r="W1405" s="18">
        <f t="shared" si="1939"/>
        <v>55066.5</v>
      </c>
      <c r="X1405" s="18">
        <f t="shared" si="1940"/>
        <v>51206.400000000001</v>
      </c>
      <c r="Y1405" s="18">
        <f t="shared" si="1969"/>
        <v>0</v>
      </c>
      <c r="Z1405" s="18">
        <f t="shared" si="1969"/>
        <v>0</v>
      </c>
      <c r="AA1405" s="18">
        <f t="shared" si="1969"/>
        <v>0</v>
      </c>
      <c r="AB1405" s="18">
        <f t="shared" si="1909"/>
        <v>51263.7</v>
      </c>
      <c r="AC1405" s="18">
        <f t="shared" si="1910"/>
        <v>55066.5</v>
      </c>
      <c r="AD1405" s="18">
        <f t="shared" si="1911"/>
        <v>51206.400000000001</v>
      </c>
      <c r="AE1405" s="18">
        <f t="shared" si="1969"/>
        <v>0</v>
      </c>
      <c r="AF1405" s="31"/>
      <c r="AG1405" s="22"/>
      <c r="AH1405" s="2"/>
    </row>
    <row r="1406" spans="1:34" ht="47.25" x14ac:dyDescent="0.25">
      <c r="A1406" s="19" t="s">
        <v>1006</v>
      </c>
      <c r="B1406" s="32">
        <v>200</v>
      </c>
      <c r="C1406" s="36"/>
      <c r="D1406" s="36"/>
      <c r="E1406" s="14" t="s">
        <v>578</v>
      </c>
      <c r="F1406" s="18">
        <f>F1407</f>
        <v>51263.7</v>
      </c>
      <c r="G1406" s="18">
        <f t="shared" si="1969"/>
        <v>55066.5</v>
      </c>
      <c r="H1406" s="18">
        <f t="shared" si="1969"/>
        <v>51206.400000000001</v>
      </c>
      <c r="I1406" s="18">
        <f t="shared" si="1969"/>
        <v>0</v>
      </c>
      <c r="J1406" s="18">
        <f t="shared" si="1969"/>
        <v>0</v>
      </c>
      <c r="K1406" s="18">
        <f t="shared" si="1969"/>
        <v>0</v>
      </c>
      <c r="L1406" s="18">
        <f t="shared" si="1950"/>
        <v>51263.7</v>
      </c>
      <c r="M1406" s="18">
        <f t="shared" si="1951"/>
        <v>55066.5</v>
      </c>
      <c r="N1406" s="18">
        <f t="shared" si="1952"/>
        <v>51206.400000000001</v>
      </c>
      <c r="O1406" s="18">
        <f t="shared" si="1969"/>
        <v>0</v>
      </c>
      <c r="P1406" s="18">
        <f t="shared" si="1969"/>
        <v>0</v>
      </c>
      <c r="Q1406" s="18">
        <f t="shared" si="1969"/>
        <v>0</v>
      </c>
      <c r="R1406" s="18">
        <f t="shared" si="1935"/>
        <v>51263.7</v>
      </c>
      <c r="S1406" s="18">
        <f t="shared" si="1936"/>
        <v>55066.5</v>
      </c>
      <c r="T1406" s="18">
        <f t="shared" si="1937"/>
        <v>51206.400000000001</v>
      </c>
      <c r="U1406" s="18">
        <f t="shared" si="1969"/>
        <v>0</v>
      </c>
      <c r="V1406" s="18">
        <f t="shared" si="1938"/>
        <v>51263.7</v>
      </c>
      <c r="W1406" s="18">
        <f t="shared" si="1939"/>
        <v>55066.5</v>
      </c>
      <c r="X1406" s="18">
        <f t="shared" si="1940"/>
        <v>51206.400000000001</v>
      </c>
      <c r="Y1406" s="18">
        <f t="shared" si="1969"/>
        <v>0</v>
      </c>
      <c r="Z1406" s="18">
        <f t="shared" si="1969"/>
        <v>0</v>
      </c>
      <c r="AA1406" s="18">
        <f t="shared" si="1969"/>
        <v>0</v>
      </c>
      <c r="AB1406" s="18">
        <f t="shared" si="1909"/>
        <v>51263.7</v>
      </c>
      <c r="AC1406" s="18">
        <f t="shared" si="1910"/>
        <v>55066.5</v>
      </c>
      <c r="AD1406" s="18">
        <f t="shared" si="1911"/>
        <v>51206.400000000001</v>
      </c>
      <c r="AE1406" s="18">
        <f t="shared" si="1969"/>
        <v>0</v>
      </c>
      <c r="AF1406" s="31"/>
      <c r="AG1406" s="22"/>
      <c r="AH1406" s="2"/>
    </row>
    <row r="1407" spans="1:34" ht="47.25" x14ac:dyDescent="0.25">
      <c r="A1407" s="19" t="s">
        <v>1006</v>
      </c>
      <c r="B1407" s="32">
        <v>240</v>
      </c>
      <c r="C1407" s="36"/>
      <c r="D1407" s="36"/>
      <c r="E1407" s="14" t="s">
        <v>586</v>
      </c>
      <c r="F1407" s="18">
        <f>F1408</f>
        <v>51263.7</v>
      </c>
      <c r="G1407" s="18">
        <f t="shared" si="1969"/>
        <v>55066.5</v>
      </c>
      <c r="H1407" s="18">
        <f t="shared" si="1969"/>
        <v>51206.400000000001</v>
      </c>
      <c r="I1407" s="18">
        <f t="shared" si="1969"/>
        <v>0</v>
      </c>
      <c r="J1407" s="18">
        <f t="shared" si="1969"/>
        <v>0</v>
      </c>
      <c r="K1407" s="18">
        <f t="shared" si="1969"/>
        <v>0</v>
      </c>
      <c r="L1407" s="18">
        <f t="shared" si="1950"/>
        <v>51263.7</v>
      </c>
      <c r="M1407" s="18">
        <f t="shared" si="1951"/>
        <v>55066.5</v>
      </c>
      <c r="N1407" s="18">
        <f t="shared" si="1952"/>
        <v>51206.400000000001</v>
      </c>
      <c r="O1407" s="18">
        <f t="shared" si="1969"/>
        <v>0</v>
      </c>
      <c r="P1407" s="18">
        <f t="shared" si="1969"/>
        <v>0</v>
      </c>
      <c r="Q1407" s="18">
        <f t="shared" si="1969"/>
        <v>0</v>
      </c>
      <c r="R1407" s="18">
        <f t="shared" si="1935"/>
        <v>51263.7</v>
      </c>
      <c r="S1407" s="18">
        <f t="shared" si="1936"/>
        <v>55066.5</v>
      </c>
      <c r="T1407" s="18">
        <f t="shared" si="1937"/>
        <v>51206.400000000001</v>
      </c>
      <c r="U1407" s="18">
        <f t="shared" si="1969"/>
        <v>0</v>
      </c>
      <c r="V1407" s="18">
        <f t="shared" si="1938"/>
        <v>51263.7</v>
      </c>
      <c r="W1407" s="18">
        <f t="shared" si="1939"/>
        <v>55066.5</v>
      </c>
      <c r="X1407" s="18">
        <f t="shared" si="1940"/>
        <v>51206.400000000001</v>
      </c>
      <c r="Y1407" s="18">
        <f t="shared" si="1969"/>
        <v>0</v>
      </c>
      <c r="Z1407" s="18">
        <f t="shared" si="1969"/>
        <v>0</v>
      </c>
      <c r="AA1407" s="18">
        <f t="shared" si="1969"/>
        <v>0</v>
      </c>
      <c r="AB1407" s="18">
        <f t="shared" si="1909"/>
        <v>51263.7</v>
      </c>
      <c r="AC1407" s="18">
        <f t="shared" si="1910"/>
        <v>55066.5</v>
      </c>
      <c r="AD1407" s="18">
        <f t="shared" si="1911"/>
        <v>51206.400000000001</v>
      </c>
      <c r="AE1407" s="18">
        <f t="shared" si="1969"/>
        <v>0</v>
      </c>
      <c r="AF1407" s="31"/>
      <c r="AG1407" s="22"/>
      <c r="AH1407" s="2"/>
    </row>
    <row r="1408" spans="1:34" x14ac:dyDescent="0.25">
      <c r="A1408" s="19" t="s">
        <v>1006</v>
      </c>
      <c r="B1408" s="32">
        <v>240</v>
      </c>
      <c r="C1408" s="36" t="s">
        <v>151</v>
      </c>
      <c r="D1408" s="36" t="s">
        <v>30</v>
      </c>
      <c r="E1408" s="14" t="s">
        <v>549</v>
      </c>
      <c r="F1408" s="18">
        <v>51263.7</v>
      </c>
      <c r="G1408" s="18">
        <v>55066.5</v>
      </c>
      <c r="H1408" s="18">
        <v>51206.400000000001</v>
      </c>
      <c r="I1408" s="18"/>
      <c r="J1408" s="18"/>
      <c r="K1408" s="18"/>
      <c r="L1408" s="18">
        <f t="shared" si="1950"/>
        <v>51263.7</v>
      </c>
      <c r="M1408" s="18">
        <f t="shared" si="1951"/>
        <v>55066.5</v>
      </c>
      <c r="N1408" s="18">
        <f t="shared" si="1952"/>
        <v>51206.400000000001</v>
      </c>
      <c r="O1408" s="18"/>
      <c r="P1408" s="18"/>
      <c r="Q1408" s="18"/>
      <c r="R1408" s="18">
        <f t="shared" si="1935"/>
        <v>51263.7</v>
      </c>
      <c r="S1408" s="18">
        <f t="shared" si="1936"/>
        <v>55066.5</v>
      </c>
      <c r="T1408" s="18">
        <f t="shared" si="1937"/>
        <v>51206.400000000001</v>
      </c>
      <c r="U1408" s="18"/>
      <c r="V1408" s="18">
        <f t="shared" si="1938"/>
        <v>51263.7</v>
      </c>
      <c r="W1408" s="18">
        <f t="shared" si="1939"/>
        <v>55066.5</v>
      </c>
      <c r="X1408" s="18">
        <f t="shared" si="1940"/>
        <v>51206.400000000001</v>
      </c>
      <c r="Y1408" s="18"/>
      <c r="Z1408" s="18"/>
      <c r="AA1408" s="18"/>
      <c r="AB1408" s="18">
        <f t="shared" si="1909"/>
        <v>51263.7</v>
      </c>
      <c r="AC1408" s="18">
        <f t="shared" si="1910"/>
        <v>55066.5</v>
      </c>
      <c r="AD1408" s="18">
        <f t="shared" si="1911"/>
        <v>51206.400000000001</v>
      </c>
      <c r="AE1408" s="18"/>
      <c r="AF1408" s="31"/>
      <c r="AG1408" s="22"/>
      <c r="AH1408" s="2"/>
    </row>
    <row r="1409" spans="1:34" ht="31.5" x14ac:dyDescent="0.25">
      <c r="A1409" s="36" t="s">
        <v>1010</v>
      </c>
      <c r="B1409" s="32"/>
      <c r="C1409" s="36"/>
      <c r="D1409" s="36"/>
      <c r="E1409" s="14" t="s">
        <v>1009</v>
      </c>
      <c r="F1409" s="18">
        <f>F1410</f>
        <v>3497</v>
      </c>
      <c r="G1409" s="18">
        <f t="shared" ref="G1409:AE1411" si="1970">G1410</f>
        <v>3497</v>
      </c>
      <c r="H1409" s="18">
        <f t="shared" si="1970"/>
        <v>3497</v>
      </c>
      <c r="I1409" s="18">
        <f t="shared" si="1970"/>
        <v>0</v>
      </c>
      <c r="J1409" s="18">
        <f t="shared" si="1970"/>
        <v>0</v>
      </c>
      <c r="K1409" s="18">
        <f t="shared" si="1970"/>
        <v>0</v>
      </c>
      <c r="L1409" s="18">
        <f t="shared" si="1950"/>
        <v>3497</v>
      </c>
      <c r="M1409" s="18">
        <f t="shared" si="1951"/>
        <v>3497</v>
      </c>
      <c r="N1409" s="18">
        <f t="shared" si="1952"/>
        <v>3497</v>
      </c>
      <c r="O1409" s="18">
        <f t="shared" si="1970"/>
        <v>123.968</v>
      </c>
      <c r="P1409" s="18">
        <f t="shared" si="1970"/>
        <v>0</v>
      </c>
      <c r="Q1409" s="18">
        <f t="shared" si="1970"/>
        <v>0</v>
      </c>
      <c r="R1409" s="18">
        <f t="shared" si="1935"/>
        <v>3620.9679999999998</v>
      </c>
      <c r="S1409" s="18">
        <f t="shared" si="1936"/>
        <v>3497</v>
      </c>
      <c r="T1409" s="18">
        <f t="shared" si="1937"/>
        <v>3497</v>
      </c>
      <c r="U1409" s="18">
        <f t="shared" si="1970"/>
        <v>0</v>
      </c>
      <c r="V1409" s="18">
        <f t="shared" si="1938"/>
        <v>3620.9679999999998</v>
      </c>
      <c r="W1409" s="18">
        <f t="shared" si="1939"/>
        <v>3497</v>
      </c>
      <c r="X1409" s="18">
        <f t="shared" si="1940"/>
        <v>3497</v>
      </c>
      <c r="Y1409" s="18">
        <f t="shared" si="1970"/>
        <v>0</v>
      </c>
      <c r="Z1409" s="18">
        <f t="shared" si="1970"/>
        <v>0</v>
      </c>
      <c r="AA1409" s="18">
        <f t="shared" si="1970"/>
        <v>0</v>
      </c>
      <c r="AB1409" s="18">
        <f t="shared" si="1909"/>
        <v>3620.9679999999998</v>
      </c>
      <c r="AC1409" s="18">
        <f t="shared" si="1910"/>
        <v>3497</v>
      </c>
      <c r="AD1409" s="18">
        <f t="shared" si="1911"/>
        <v>3497</v>
      </c>
      <c r="AE1409" s="18">
        <f t="shared" si="1970"/>
        <v>0</v>
      </c>
      <c r="AF1409" s="31"/>
      <c r="AG1409" s="22"/>
      <c r="AH1409" s="2"/>
    </row>
    <row r="1410" spans="1:34" ht="47.25" x14ac:dyDescent="0.25">
      <c r="A1410" s="36" t="s">
        <v>1010</v>
      </c>
      <c r="B1410" s="32">
        <v>200</v>
      </c>
      <c r="C1410" s="36"/>
      <c r="D1410" s="36"/>
      <c r="E1410" s="14" t="s">
        <v>578</v>
      </c>
      <c r="F1410" s="18">
        <f>F1411</f>
        <v>3497</v>
      </c>
      <c r="G1410" s="18">
        <f t="shared" si="1970"/>
        <v>3497</v>
      </c>
      <c r="H1410" s="18">
        <f t="shared" si="1970"/>
        <v>3497</v>
      </c>
      <c r="I1410" s="18">
        <f t="shared" si="1970"/>
        <v>0</v>
      </c>
      <c r="J1410" s="18">
        <f t="shared" si="1970"/>
        <v>0</v>
      </c>
      <c r="K1410" s="18">
        <f t="shared" si="1970"/>
        <v>0</v>
      </c>
      <c r="L1410" s="18">
        <f t="shared" si="1950"/>
        <v>3497</v>
      </c>
      <c r="M1410" s="18">
        <f t="shared" si="1951"/>
        <v>3497</v>
      </c>
      <c r="N1410" s="18">
        <f t="shared" si="1952"/>
        <v>3497</v>
      </c>
      <c r="O1410" s="18">
        <f t="shared" si="1970"/>
        <v>123.968</v>
      </c>
      <c r="P1410" s="18">
        <f t="shared" si="1970"/>
        <v>0</v>
      </c>
      <c r="Q1410" s="18">
        <f t="shared" si="1970"/>
        <v>0</v>
      </c>
      <c r="R1410" s="18">
        <f t="shared" si="1935"/>
        <v>3620.9679999999998</v>
      </c>
      <c r="S1410" s="18">
        <f t="shared" si="1936"/>
        <v>3497</v>
      </c>
      <c r="T1410" s="18">
        <f t="shared" si="1937"/>
        <v>3497</v>
      </c>
      <c r="U1410" s="18">
        <f t="shared" si="1970"/>
        <v>0</v>
      </c>
      <c r="V1410" s="18">
        <f t="shared" si="1938"/>
        <v>3620.9679999999998</v>
      </c>
      <c r="W1410" s="18">
        <f t="shared" si="1939"/>
        <v>3497</v>
      </c>
      <c r="X1410" s="18">
        <f t="shared" si="1940"/>
        <v>3497</v>
      </c>
      <c r="Y1410" s="18">
        <f t="shared" si="1970"/>
        <v>0</v>
      </c>
      <c r="Z1410" s="18">
        <f t="shared" si="1970"/>
        <v>0</v>
      </c>
      <c r="AA1410" s="18">
        <f t="shared" si="1970"/>
        <v>0</v>
      </c>
      <c r="AB1410" s="18">
        <f t="shared" si="1909"/>
        <v>3620.9679999999998</v>
      </c>
      <c r="AC1410" s="18">
        <f t="shared" si="1910"/>
        <v>3497</v>
      </c>
      <c r="AD1410" s="18">
        <f t="shared" si="1911"/>
        <v>3497</v>
      </c>
      <c r="AE1410" s="18">
        <f t="shared" si="1970"/>
        <v>0</v>
      </c>
      <c r="AF1410" s="31"/>
      <c r="AG1410" s="22"/>
      <c r="AH1410" s="2"/>
    </row>
    <row r="1411" spans="1:34" ht="47.25" x14ac:dyDescent="0.25">
      <c r="A1411" s="36" t="s">
        <v>1010</v>
      </c>
      <c r="B1411" s="32">
        <v>240</v>
      </c>
      <c r="C1411" s="36"/>
      <c r="D1411" s="36"/>
      <c r="E1411" s="14" t="s">
        <v>586</v>
      </c>
      <c r="F1411" s="18">
        <f>F1412</f>
        <v>3497</v>
      </c>
      <c r="G1411" s="18">
        <f t="shared" si="1970"/>
        <v>3497</v>
      </c>
      <c r="H1411" s="18">
        <f t="shared" si="1970"/>
        <v>3497</v>
      </c>
      <c r="I1411" s="18">
        <f t="shared" si="1970"/>
        <v>0</v>
      </c>
      <c r="J1411" s="18">
        <f t="shared" si="1970"/>
        <v>0</v>
      </c>
      <c r="K1411" s="18">
        <f t="shared" si="1970"/>
        <v>0</v>
      </c>
      <c r="L1411" s="18">
        <f t="shared" si="1950"/>
        <v>3497</v>
      </c>
      <c r="M1411" s="18">
        <f t="shared" si="1951"/>
        <v>3497</v>
      </c>
      <c r="N1411" s="18">
        <f t="shared" si="1952"/>
        <v>3497</v>
      </c>
      <c r="O1411" s="18">
        <f t="shared" si="1970"/>
        <v>123.968</v>
      </c>
      <c r="P1411" s="18">
        <f t="shared" si="1970"/>
        <v>0</v>
      </c>
      <c r="Q1411" s="18">
        <f t="shared" si="1970"/>
        <v>0</v>
      </c>
      <c r="R1411" s="18">
        <f t="shared" si="1935"/>
        <v>3620.9679999999998</v>
      </c>
      <c r="S1411" s="18">
        <f t="shared" si="1936"/>
        <v>3497</v>
      </c>
      <c r="T1411" s="18">
        <f t="shared" si="1937"/>
        <v>3497</v>
      </c>
      <c r="U1411" s="18">
        <f t="shared" si="1970"/>
        <v>0</v>
      </c>
      <c r="V1411" s="18">
        <f t="shared" si="1938"/>
        <v>3620.9679999999998</v>
      </c>
      <c r="W1411" s="18">
        <f t="shared" si="1939"/>
        <v>3497</v>
      </c>
      <c r="X1411" s="18">
        <f t="shared" si="1940"/>
        <v>3497</v>
      </c>
      <c r="Y1411" s="18">
        <f t="shared" si="1970"/>
        <v>0</v>
      </c>
      <c r="Z1411" s="18">
        <f t="shared" si="1970"/>
        <v>0</v>
      </c>
      <c r="AA1411" s="18">
        <f t="shared" si="1970"/>
        <v>0</v>
      </c>
      <c r="AB1411" s="18">
        <f t="shared" si="1909"/>
        <v>3620.9679999999998</v>
      </c>
      <c r="AC1411" s="18">
        <f t="shared" si="1910"/>
        <v>3497</v>
      </c>
      <c r="AD1411" s="18">
        <f t="shared" si="1911"/>
        <v>3497</v>
      </c>
      <c r="AE1411" s="18">
        <f t="shared" si="1970"/>
        <v>0</v>
      </c>
      <c r="AF1411" s="31"/>
      <c r="AG1411" s="22"/>
      <c r="AH1411" s="2"/>
    </row>
    <row r="1412" spans="1:34" x14ac:dyDescent="0.25">
      <c r="A1412" s="36" t="s">
        <v>1010</v>
      </c>
      <c r="B1412" s="32">
        <v>240</v>
      </c>
      <c r="C1412" s="36" t="s">
        <v>151</v>
      </c>
      <c r="D1412" s="36" t="s">
        <v>30</v>
      </c>
      <c r="E1412" s="14" t="s">
        <v>549</v>
      </c>
      <c r="F1412" s="18">
        <v>3497</v>
      </c>
      <c r="G1412" s="18">
        <v>3497</v>
      </c>
      <c r="H1412" s="18">
        <v>3497</v>
      </c>
      <c r="I1412" s="18"/>
      <c r="J1412" s="18"/>
      <c r="K1412" s="18"/>
      <c r="L1412" s="18">
        <f t="shared" si="1950"/>
        <v>3497</v>
      </c>
      <c r="M1412" s="18">
        <f t="shared" si="1951"/>
        <v>3497</v>
      </c>
      <c r="N1412" s="18">
        <f t="shared" si="1952"/>
        <v>3497</v>
      </c>
      <c r="O1412" s="18">
        <v>123.968</v>
      </c>
      <c r="P1412" s="18"/>
      <c r="Q1412" s="18"/>
      <c r="R1412" s="18">
        <f t="shared" si="1935"/>
        <v>3620.9679999999998</v>
      </c>
      <c r="S1412" s="18">
        <f t="shared" si="1936"/>
        <v>3497</v>
      </c>
      <c r="T1412" s="18">
        <f t="shared" si="1937"/>
        <v>3497</v>
      </c>
      <c r="U1412" s="18"/>
      <c r="V1412" s="18">
        <f t="shared" si="1938"/>
        <v>3620.9679999999998</v>
      </c>
      <c r="W1412" s="18">
        <f t="shared" si="1939"/>
        <v>3497</v>
      </c>
      <c r="X1412" s="18">
        <f t="shared" si="1940"/>
        <v>3497</v>
      </c>
      <c r="Y1412" s="18"/>
      <c r="Z1412" s="18"/>
      <c r="AA1412" s="18"/>
      <c r="AB1412" s="18">
        <f t="shared" si="1909"/>
        <v>3620.9679999999998</v>
      </c>
      <c r="AC1412" s="18">
        <f t="shared" si="1910"/>
        <v>3497</v>
      </c>
      <c r="AD1412" s="18">
        <f t="shared" si="1911"/>
        <v>3497</v>
      </c>
      <c r="AE1412" s="18"/>
      <c r="AF1412" s="31"/>
      <c r="AG1412" s="22"/>
      <c r="AH1412" s="2"/>
    </row>
    <row r="1413" spans="1:34" ht="31.5" x14ac:dyDescent="0.25">
      <c r="A1413" s="19" t="s">
        <v>1427</v>
      </c>
      <c r="B1413" s="32"/>
      <c r="C1413" s="36"/>
      <c r="D1413" s="36"/>
      <c r="E1413" s="14" t="s">
        <v>1441</v>
      </c>
      <c r="F1413" s="18"/>
      <c r="G1413" s="18"/>
      <c r="H1413" s="18"/>
      <c r="I1413" s="18"/>
      <c r="J1413" s="18"/>
      <c r="K1413" s="18"/>
      <c r="L1413" s="18"/>
      <c r="M1413" s="18"/>
      <c r="N1413" s="18"/>
      <c r="O1413" s="18"/>
      <c r="P1413" s="18"/>
      <c r="Q1413" s="18"/>
      <c r="R1413" s="18"/>
      <c r="S1413" s="18"/>
      <c r="T1413" s="18"/>
      <c r="U1413" s="18"/>
      <c r="V1413" s="18">
        <f>V1414</f>
        <v>0</v>
      </c>
      <c r="W1413" s="18">
        <f t="shared" ref="W1413:AE1415" si="1971">W1414</f>
        <v>0</v>
      </c>
      <c r="X1413" s="18">
        <f t="shared" si="1971"/>
        <v>0</v>
      </c>
      <c r="Y1413" s="18">
        <f t="shared" si="1971"/>
        <v>87500</v>
      </c>
      <c r="Z1413" s="18">
        <f t="shared" si="1971"/>
        <v>70000</v>
      </c>
      <c r="AA1413" s="18">
        <f t="shared" si="1971"/>
        <v>70000</v>
      </c>
      <c r="AB1413" s="18">
        <f t="shared" si="1909"/>
        <v>87500</v>
      </c>
      <c r="AC1413" s="18">
        <f t="shared" si="1910"/>
        <v>70000</v>
      </c>
      <c r="AD1413" s="18">
        <f t="shared" si="1911"/>
        <v>70000</v>
      </c>
      <c r="AE1413" s="18">
        <f t="shared" si="1971"/>
        <v>0</v>
      </c>
      <c r="AF1413" s="31"/>
      <c r="AG1413" s="22"/>
      <c r="AH1413" s="2"/>
    </row>
    <row r="1414" spans="1:34" ht="47.25" x14ac:dyDescent="0.25">
      <c r="A1414" s="19" t="s">
        <v>1427</v>
      </c>
      <c r="B1414" s="32">
        <v>200</v>
      </c>
      <c r="C1414" s="36"/>
      <c r="D1414" s="36"/>
      <c r="E1414" s="14" t="s">
        <v>578</v>
      </c>
      <c r="F1414" s="18"/>
      <c r="G1414" s="18"/>
      <c r="H1414" s="18"/>
      <c r="I1414" s="18"/>
      <c r="J1414" s="18"/>
      <c r="K1414" s="18"/>
      <c r="L1414" s="18"/>
      <c r="M1414" s="18"/>
      <c r="N1414" s="18"/>
      <c r="O1414" s="18"/>
      <c r="P1414" s="18"/>
      <c r="Q1414" s="18"/>
      <c r="R1414" s="18"/>
      <c r="S1414" s="18"/>
      <c r="T1414" s="18"/>
      <c r="U1414" s="18"/>
      <c r="V1414" s="18">
        <f>V1415</f>
        <v>0</v>
      </c>
      <c r="W1414" s="18">
        <f t="shared" si="1971"/>
        <v>0</v>
      </c>
      <c r="X1414" s="18">
        <f t="shared" si="1971"/>
        <v>0</v>
      </c>
      <c r="Y1414" s="18">
        <f t="shared" si="1971"/>
        <v>87500</v>
      </c>
      <c r="Z1414" s="18">
        <f t="shared" si="1971"/>
        <v>70000</v>
      </c>
      <c r="AA1414" s="18">
        <f t="shared" si="1971"/>
        <v>70000</v>
      </c>
      <c r="AB1414" s="18">
        <f t="shared" si="1909"/>
        <v>87500</v>
      </c>
      <c r="AC1414" s="18">
        <f t="shared" si="1910"/>
        <v>70000</v>
      </c>
      <c r="AD1414" s="18">
        <f t="shared" si="1911"/>
        <v>70000</v>
      </c>
      <c r="AE1414" s="18">
        <f t="shared" si="1971"/>
        <v>0</v>
      </c>
      <c r="AF1414" s="31"/>
      <c r="AG1414" s="22"/>
      <c r="AH1414" s="2"/>
    </row>
    <row r="1415" spans="1:34" ht="47.25" x14ac:dyDescent="0.25">
      <c r="A1415" s="19" t="s">
        <v>1427</v>
      </c>
      <c r="B1415" s="32">
        <v>240</v>
      </c>
      <c r="C1415" s="36"/>
      <c r="D1415" s="36"/>
      <c r="E1415" s="14" t="s">
        <v>586</v>
      </c>
      <c r="F1415" s="18"/>
      <c r="G1415" s="18"/>
      <c r="H1415" s="18"/>
      <c r="I1415" s="18"/>
      <c r="J1415" s="18"/>
      <c r="K1415" s="18"/>
      <c r="L1415" s="18"/>
      <c r="M1415" s="18"/>
      <c r="N1415" s="18"/>
      <c r="O1415" s="18"/>
      <c r="P1415" s="18"/>
      <c r="Q1415" s="18"/>
      <c r="R1415" s="18"/>
      <c r="S1415" s="18"/>
      <c r="T1415" s="18"/>
      <c r="U1415" s="18"/>
      <c r="V1415" s="18">
        <f>V1416</f>
        <v>0</v>
      </c>
      <c r="W1415" s="18">
        <f t="shared" si="1971"/>
        <v>0</v>
      </c>
      <c r="X1415" s="18">
        <f t="shared" si="1971"/>
        <v>0</v>
      </c>
      <c r="Y1415" s="18">
        <f t="shared" si="1971"/>
        <v>87500</v>
      </c>
      <c r="Z1415" s="18">
        <f t="shared" si="1971"/>
        <v>70000</v>
      </c>
      <c r="AA1415" s="18">
        <f t="shared" si="1971"/>
        <v>70000</v>
      </c>
      <c r="AB1415" s="18">
        <f t="shared" si="1909"/>
        <v>87500</v>
      </c>
      <c r="AC1415" s="18">
        <f t="shared" si="1910"/>
        <v>70000</v>
      </c>
      <c r="AD1415" s="18">
        <f t="shared" si="1911"/>
        <v>70000</v>
      </c>
      <c r="AE1415" s="18">
        <f t="shared" si="1971"/>
        <v>0</v>
      </c>
      <c r="AF1415" s="31"/>
      <c r="AG1415" s="22"/>
      <c r="AH1415" s="2"/>
    </row>
    <row r="1416" spans="1:34" x14ac:dyDescent="0.25">
      <c r="A1416" s="19" t="s">
        <v>1427</v>
      </c>
      <c r="B1416" s="32">
        <v>240</v>
      </c>
      <c r="C1416" s="36" t="s">
        <v>151</v>
      </c>
      <c r="D1416" s="36" t="s">
        <v>30</v>
      </c>
      <c r="E1416" s="14" t="s">
        <v>549</v>
      </c>
      <c r="F1416" s="18"/>
      <c r="G1416" s="18"/>
      <c r="H1416" s="18"/>
      <c r="I1416" s="18"/>
      <c r="J1416" s="18"/>
      <c r="K1416" s="18"/>
      <c r="L1416" s="18"/>
      <c r="M1416" s="18"/>
      <c r="N1416" s="18"/>
      <c r="O1416" s="18"/>
      <c r="P1416" s="18"/>
      <c r="Q1416" s="18"/>
      <c r="R1416" s="18"/>
      <c r="S1416" s="18"/>
      <c r="T1416" s="18"/>
      <c r="U1416" s="18"/>
      <c r="V1416" s="18">
        <v>0</v>
      </c>
      <c r="W1416" s="18">
        <v>0</v>
      </c>
      <c r="X1416" s="18">
        <v>0</v>
      </c>
      <c r="Y1416" s="18">
        <f>65625+21875</f>
        <v>87500</v>
      </c>
      <c r="Z1416" s="18">
        <f>52500+17500</f>
        <v>70000</v>
      </c>
      <c r="AA1416" s="18">
        <f>52500+17500</f>
        <v>70000</v>
      </c>
      <c r="AB1416" s="18">
        <f t="shared" si="1909"/>
        <v>87500</v>
      </c>
      <c r="AC1416" s="18">
        <f t="shared" si="1910"/>
        <v>70000</v>
      </c>
      <c r="AD1416" s="18">
        <f t="shared" si="1911"/>
        <v>70000</v>
      </c>
      <c r="AE1416" s="18"/>
      <c r="AF1416" s="31"/>
      <c r="AG1416" s="22"/>
      <c r="AH1416" s="2"/>
    </row>
    <row r="1417" spans="1:34" ht="63" x14ac:dyDescent="0.25">
      <c r="A1417" s="19" t="s">
        <v>1012</v>
      </c>
      <c r="B1417" s="32"/>
      <c r="C1417" s="36"/>
      <c r="D1417" s="36"/>
      <c r="E1417" s="14" t="s">
        <v>1011</v>
      </c>
      <c r="F1417" s="18">
        <f>F1418</f>
        <v>41935</v>
      </c>
      <c r="G1417" s="18">
        <f t="shared" ref="G1417:AE1417" si="1972">G1418</f>
        <v>33072.699999999997</v>
      </c>
      <c r="H1417" s="18">
        <f t="shared" si="1972"/>
        <v>28653.8</v>
      </c>
      <c r="I1417" s="18">
        <f t="shared" si="1972"/>
        <v>0</v>
      </c>
      <c r="J1417" s="18">
        <f t="shared" si="1972"/>
        <v>0</v>
      </c>
      <c r="K1417" s="18">
        <f t="shared" si="1972"/>
        <v>0</v>
      </c>
      <c r="L1417" s="18">
        <f t="shared" si="1950"/>
        <v>41935</v>
      </c>
      <c r="M1417" s="18">
        <f t="shared" si="1951"/>
        <v>33072.699999999997</v>
      </c>
      <c r="N1417" s="18">
        <f t="shared" si="1952"/>
        <v>28653.8</v>
      </c>
      <c r="O1417" s="18">
        <f t="shared" si="1972"/>
        <v>3336</v>
      </c>
      <c r="P1417" s="18">
        <f t="shared" si="1972"/>
        <v>0</v>
      </c>
      <c r="Q1417" s="18">
        <f t="shared" si="1972"/>
        <v>0</v>
      </c>
      <c r="R1417" s="18">
        <f t="shared" si="1935"/>
        <v>45271</v>
      </c>
      <c r="S1417" s="18">
        <f t="shared" si="1936"/>
        <v>33072.699999999997</v>
      </c>
      <c r="T1417" s="18">
        <f t="shared" si="1937"/>
        <v>28653.8</v>
      </c>
      <c r="U1417" s="18">
        <f t="shared" si="1972"/>
        <v>-3336</v>
      </c>
      <c r="V1417" s="18">
        <f t="shared" si="1938"/>
        <v>41935</v>
      </c>
      <c r="W1417" s="18">
        <f t="shared" si="1939"/>
        <v>33072.699999999997</v>
      </c>
      <c r="X1417" s="18">
        <f t="shared" si="1940"/>
        <v>28653.8</v>
      </c>
      <c r="Y1417" s="18">
        <f t="shared" si="1972"/>
        <v>3336</v>
      </c>
      <c r="Z1417" s="18">
        <f t="shared" si="1972"/>
        <v>0</v>
      </c>
      <c r="AA1417" s="18">
        <f t="shared" si="1972"/>
        <v>0</v>
      </c>
      <c r="AB1417" s="18">
        <f t="shared" si="1909"/>
        <v>45271</v>
      </c>
      <c r="AC1417" s="18">
        <f t="shared" si="1910"/>
        <v>33072.699999999997</v>
      </c>
      <c r="AD1417" s="18">
        <f t="shared" si="1911"/>
        <v>28653.8</v>
      </c>
      <c r="AE1417" s="18">
        <f t="shared" si="1972"/>
        <v>0</v>
      </c>
      <c r="AF1417" s="31"/>
      <c r="AG1417" s="22"/>
      <c r="AH1417" s="2"/>
    </row>
    <row r="1418" spans="1:34" ht="63" x14ac:dyDescent="0.25">
      <c r="A1418" s="19" t="s">
        <v>1013</v>
      </c>
      <c r="B1418" s="32"/>
      <c r="C1418" s="36"/>
      <c r="D1418" s="36"/>
      <c r="E1418" s="14" t="s">
        <v>734</v>
      </c>
      <c r="F1418" s="18">
        <f>F1419+F1422</f>
        <v>41935</v>
      </c>
      <c r="G1418" s="18">
        <f t="shared" ref="G1418:AE1418" si="1973">G1419+G1422</f>
        <v>33072.699999999997</v>
      </c>
      <c r="H1418" s="18">
        <f t="shared" si="1973"/>
        <v>28653.8</v>
      </c>
      <c r="I1418" s="18">
        <f t="shared" ref="I1418:K1418" si="1974">I1419+I1422</f>
        <v>0</v>
      </c>
      <c r="J1418" s="18">
        <f t="shared" si="1974"/>
        <v>0</v>
      </c>
      <c r="K1418" s="18">
        <f t="shared" si="1974"/>
        <v>0</v>
      </c>
      <c r="L1418" s="18">
        <f t="shared" si="1950"/>
        <v>41935</v>
      </c>
      <c r="M1418" s="18">
        <f t="shared" si="1951"/>
        <v>33072.699999999997</v>
      </c>
      <c r="N1418" s="18">
        <f t="shared" si="1952"/>
        <v>28653.8</v>
      </c>
      <c r="O1418" s="18">
        <f t="shared" ref="O1418:Q1418" si="1975">O1419+O1422</f>
        <v>3336</v>
      </c>
      <c r="P1418" s="18">
        <f t="shared" si="1975"/>
        <v>0</v>
      </c>
      <c r="Q1418" s="18">
        <f t="shared" si="1975"/>
        <v>0</v>
      </c>
      <c r="R1418" s="18">
        <f t="shared" si="1935"/>
        <v>45271</v>
      </c>
      <c r="S1418" s="18">
        <f t="shared" si="1936"/>
        <v>33072.699999999997</v>
      </c>
      <c r="T1418" s="18">
        <f t="shared" si="1937"/>
        <v>28653.8</v>
      </c>
      <c r="U1418" s="18">
        <f t="shared" ref="U1418" si="1976">U1419+U1422</f>
        <v>-3336</v>
      </c>
      <c r="V1418" s="18">
        <f t="shared" si="1938"/>
        <v>41935</v>
      </c>
      <c r="W1418" s="18">
        <f t="shared" si="1939"/>
        <v>33072.699999999997</v>
      </c>
      <c r="X1418" s="18">
        <f t="shared" si="1940"/>
        <v>28653.8</v>
      </c>
      <c r="Y1418" s="18">
        <f t="shared" ref="Y1418:AA1418" si="1977">Y1419+Y1422</f>
        <v>3336</v>
      </c>
      <c r="Z1418" s="18">
        <f t="shared" si="1977"/>
        <v>0</v>
      </c>
      <c r="AA1418" s="18">
        <f t="shared" si="1977"/>
        <v>0</v>
      </c>
      <c r="AB1418" s="18">
        <f t="shared" si="1909"/>
        <v>45271</v>
      </c>
      <c r="AC1418" s="18">
        <f t="shared" si="1910"/>
        <v>33072.699999999997</v>
      </c>
      <c r="AD1418" s="18">
        <f t="shared" si="1911"/>
        <v>28653.8</v>
      </c>
      <c r="AE1418" s="18">
        <f t="shared" si="1973"/>
        <v>0</v>
      </c>
      <c r="AF1418" s="31"/>
      <c r="AG1418" s="22"/>
      <c r="AH1418" s="2"/>
    </row>
    <row r="1419" spans="1:34" ht="47.25" x14ac:dyDescent="0.25">
      <c r="A1419" s="19" t="s">
        <v>1013</v>
      </c>
      <c r="B1419" s="32">
        <v>200</v>
      </c>
      <c r="C1419" s="36"/>
      <c r="D1419" s="36"/>
      <c r="E1419" s="14" t="s">
        <v>578</v>
      </c>
      <c r="F1419" s="18">
        <f>F1420</f>
        <v>41908</v>
      </c>
      <c r="G1419" s="18">
        <f t="shared" ref="G1419:AE1420" si="1978">G1420</f>
        <v>33045.699999999997</v>
      </c>
      <c r="H1419" s="18">
        <f t="shared" si="1978"/>
        <v>28626.799999999999</v>
      </c>
      <c r="I1419" s="18">
        <f t="shared" si="1978"/>
        <v>0</v>
      </c>
      <c r="J1419" s="18">
        <f t="shared" si="1978"/>
        <v>0</v>
      </c>
      <c r="K1419" s="18">
        <f t="shared" si="1978"/>
        <v>0</v>
      </c>
      <c r="L1419" s="18">
        <f t="shared" si="1950"/>
        <v>41908</v>
      </c>
      <c r="M1419" s="18">
        <f t="shared" si="1951"/>
        <v>33045.699999999997</v>
      </c>
      <c r="N1419" s="18">
        <f t="shared" si="1952"/>
        <v>28626.799999999999</v>
      </c>
      <c r="O1419" s="18">
        <f t="shared" si="1978"/>
        <v>3336</v>
      </c>
      <c r="P1419" s="18">
        <f t="shared" si="1978"/>
        <v>0</v>
      </c>
      <c r="Q1419" s="18">
        <f t="shared" si="1978"/>
        <v>0</v>
      </c>
      <c r="R1419" s="18">
        <f t="shared" si="1935"/>
        <v>45244</v>
      </c>
      <c r="S1419" s="18">
        <f t="shared" si="1936"/>
        <v>33045.699999999997</v>
      </c>
      <c r="T1419" s="18">
        <f t="shared" si="1937"/>
        <v>28626.799999999999</v>
      </c>
      <c r="U1419" s="18">
        <f t="shared" si="1978"/>
        <v>-3336</v>
      </c>
      <c r="V1419" s="18">
        <f t="shared" si="1938"/>
        <v>41908</v>
      </c>
      <c r="W1419" s="18">
        <f t="shared" si="1939"/>
        <v>33045.699999999997</v>
      </c>
      <c r="X1419" s="18">
        <f t="shared" si="1940"/>
        <v>28626.799999999999</v>
      </c>
      <c r="Y1419" s="18">
        <f t="shared" si="1978"/>
        <v>3336</v>
      </c>
      <c r="Z1419" s="18">
        <f t="shared" si="1978"/>
        <v>0</v>
      </c>
      <c r="AA1419" s="18">
        <f t="shared" si="1978"/>
        <v>0</v>
      </c>
      <c r="AB1419" s="18">
        <f t="shared" si="1909"/>
        <v>45244</v>
      </c>
      <c r="AC1419" s="18">
        <f t="shared" si="1910"/>
        <v>33045.699999999997</v>
      </c>
      <c r="AD1419" s="18">
        <f t="shared" si="1911"/>
        <v>28626.799999999999</v>
      </c>
      <c r="AE1419" s="18">
        <f t="shared" si="1978"/>
        <v>0</v>
      </c>
      <c r="AF1419" s="31"/>
      <c r="AG1419" s="22"/>
      <c r="AH1419" s="2"/>
    </row>
    <row r="1420" spans="1:34" ht="47.25" x14ac:dyDescent="0.25">
      <c r="A1420" s="19" t="s">
        <v>1013</v>
      </c>
      <c r="B1420" s="32">
        <v>240</v>
      </c>
      <c r="C1420" s="36"/>
      <c r="D1420" s="36"/>
      <c r="E1420" s="14" t="s">
        <v>586</v>
      </c>
      <c r="F1420" s="18">
        <f>F1421</f>
        <v>41908</v>
      </c>
      <c r="G1420" s="18">
        <f t="shared" si="1978"/>
        <v>33045.699999999997</v>
      </c>
      <c r="H1420" s="18">
        <f t="shared" si="1978"/>
        <v>28626.799999999999</v>
      </c>
      <c r="I1420" s="18">
        <f t="shared" si="1978"/>
        <v>0</v>
      </c>
      <c r="J1420" s="18">
        <f t="shared" si="1978"/>
        <v>0</v>
      </c>
      <c r="K1420" s="18">
        <f t="shared" si="1978"/>
        <v>0</v>
      </c>
      <c r="L1420" s="18">
        <f t="shared" si="1950"/>
        <v>41908</v>
      </c>
      <c r="M1420" s="18">
        <f t="shared" si="1951"/>
        <v>33045.699999999997</v>
      </c>
      <c r="N1420" s="18">
        <f t="shared" si="1952"/>
        <v>28626.799999999999</v>
      </c>
      <c r="O1420" s="18">
        <f t="shared" si="1978"/>
        <v>3336</v>
      </c>
      <c r="P1420" s="18">
        <f t="shared" si="1978"/>
        <v>0</v>
      </c>
      <c r="Q1420" s="18">
        <f t="shared" si="1978"/>
        <v>0</v>
      </c>
      <c r="R1420" s="18">
        <f t="shared" si="1935"/>
        <v>45244</v>
      </c>
      <c r="S1420" s="18">
        <f t="shared" si="1936"/>
        <v>33045.699999999997</v>
      </c>
      <c r="T1420" s="18">
        <f t="shared" si="1937"/>
        <v>28626.799999999999</v>
      </c>
      <c r="U1420" s="18">
        <f t="shared" si="1978"/>
        <v>-3336</v>
      </c>
      <c r="V1420" s="18">
        <f t="shared" si="1938"/>
        <v>41908</v>
      </c>
      <c r="W1420" s="18">
        <f t="shared" si="1939"/>
        <v>33045.699999999997</v>
      </c>
      <c r="X1420" s="18">
        <f t="shared" si="1940"/>
        <v>28626.799999999999</v>
      </c>
      <c r="Y1420" s="18">
        <f t="shared" si="1978"/>
        <v>3336</v>
      </c>
      <c r="Z1420" s="18">
        <f t="shared" si="1978"/>
        <v>0</v>
      </c>
      <c r="AA1420" s="18">
        <f t="shared" si="1978"/>
        <v>0</v>
      </c>
      <c r="AB1420" s="18">
        <f t="shared" si="1909"/>
        <v>45244</v>
      </c>
      <c r="AC1420" s="18">
        <f t="shared" si="1910"/>
        <v>33045.699999999997</v>
      </c>
      <c r="AD1420" s="18">
        <f t="shared" si="1911"/>
        <v>28626.799999999999</v>
      </c>
      <c r="AE1420" s="18">
        <f t="shared" si="1978"/>
        <v>0</v>
      </c>
      <c r="AF1420" s="31"/>
      <c r="AG1420" s="22"/>
      <c r="AH1420" s="2"/>
    </row>
    <row r="1421" spans="1:34" x14ac:dyDescent="0.25">
      <c r="A1421" s="19" t="s">
        <v>1013</v>
      </c>
      <c r="B1421" s="32">
        <v>240</v>
      </c>
      <c r="C1421" s="36" t="s">
        <v>151</v>
      </c>
      <c r="D1421" s="36" t="s">
        <v>30</v>
      </c>
      <c r="E1421" s="14" t="s">
        <v>549</v>
      </c>
      <c r="F1421" s="18">
        <v>41908</v>
      </c>
      <c r="G1421" s="18">
        <v>33045.699999999997</v>
      </c>
      <c r="H1421" s="18">
        <v>28626.799999999999</v>
      </c>
      <c r="I1421" s="18"/>
      <c r="J1421" s="18"/>
      <c r="K1421" s="18"/>
      <c r="L1421" s="18">
        <f t="shared" si="1950"/>
        <v>41908</v>
      </c>
      <c r="M1421" s="18">
        <f t="shared" si="1951"/>
        <v>33045.699999999997</v>
      </c>
      <c r="N1421" s="18">
        <f t="shared" si="1952"/>
        <v>28626.799999999999</v>
      </c>
      <c r="O1421" s="18">
        <v>3336</v>
      </c>
      <c r="P1421" s="18"/>
      <c r="Q1421" s="18"/>
      <c r="R1421" s="18">
        <f t="shared" si="1935"/>
        <v>45244</v>
      </c>
      <c r="S1421" s="18">
        <f t="shared" si="1936"/>
        <v>33045.699999999997</v>
      </c>
      <c r="T1421" s="18">
        <f t="shared" si="1937"/>
        <v>28626.799999999999</v>
      </c>
      <c r="U1421" s="18">
        <v>-3336</v>
      </c>
      <c r="V1421" s="18">
        <f t="shared" si="1938"/>
        <v>41908</v>
      </c>
      <c r="W1421" s="18">
        <f t="shared" si="1939"/>
        <v>33045.699999999997</v>
      </c>
      <c r="X1421" s="18">
        <f t="shared" si="1940"/>
        <v>28626.799999999999</v>
      </c>
      <c r="Y1421" s="18">
        <v>3336</v>
      </c>
      <c r="Z1421" s="18"/>
      <c r="AA1421" s="18"/>
      <c r="AB1421" s="18">
        <f t="shared" si="1909"/>
        <v>45244</v>
      </c>
      <c r="AC1421" s="18">
        <f t="shared" si="1910"/>
        <v>33045.699999999997</v>
      </c>
      <c r="AD1421" s="18">
        <f t="shared" si="1911"/>
        <v>28626.799999999999</v>
      </c>
      <c r="AE1421" s="18"/>
      <c r="AF1421" s="31"/>
      <c r="AG1421" s="22"/>
      <c r="AH1421" s="2"/>
    </row>
    <row r="1422" spans="1:34" x14ac:dyDescent="0.25">
      <c r="A1422" s="19" t="s">
        <v>1013</v>
      </c>
      <c r="B1422" s="32">
        <v>800</v>
      </c>
      <c r="C1422" s="36"/>
      <c r="D1422" s="36"/>
      <c r="E1422" s="14" t="s">
        <v>583</v>
      </c>
      <c r="F1422" s="18">
        <f>F1423</f>
        <v>27</v>
      </c>
      <c r="G1422" s="18">
        <f t="shared" ref="G1422:AE1423" si="1979">G1423</f>
        <v>27</v>
      </c>
      <c r="H1422" s="18">
        <f t="shared" si="1979"/>
        <v>27</v>
      </c>
      <c r="I1422" s="18">
        <f t="shared" si="1979"/>
        <v>0</v>
      </c>
      <c r="J1422" s="18">
        <f t="shared" si="1979"/>
        <v>0</v>
      </c>
      <c r="K1422" s="18">
        <f t="shared" si="1979"/>
        <v>0</v>
      </c>
      <c r="L1422" s="18">
        <f t="shared" si="1950"/>
        <v>27</v>
      </c>
      <c r="M1422" s="18">
        <f t="shared" si="1951"/>
        <v>27</v>
      </c>
      <c r="N1422" s="18">
        <f t="shared" si="1952"/>
        <v>27</v>
      </c>
      <c r="O1422" s="18">
        <f t="shared" si="1979"/>
        <v>0</v>
      </c>
      <c r="P1422" s="18">
        <f t="shared" si="1979"/>
        <v>0</v>
      </c>
      <c r="Q1422" s="18">
        <f t="shared" si="1979"/>
        <v>0</v>
      </c>
      <c r="R1422" s="18">
        <f t="shared" si="1935"/>
        <v>27</v>
      </c>
      <c r="S1422" s="18">
        <f t="shared" si="1936"/>
        <v>27</v>
      </c>
      <c r="T1422" s="18">
        <f t="shared" si="1937"/>
        <v>27</v>
      </c>
      <c r="U1422" s="18">
        <f t="shared" si="1979"/>
        <v>0</v>
      </c>
      <c r="V1422" s="18">
        <f t="shared" si="1938"/>
        <v>27</v>
      </c>
      <c r="W1422" s="18">
        <f t="shared" si="1939"/>
        <v>27</v>
      </c>
      <c r="X1422" s="18">
        <f t="shared" si="1940"/>
        <v>27</v>
      </c>
      <c r="Y1422" s="18">
        <f t="shared" si="1979"/>
        <v>0</v>
      </c>
      <c r="Z1422" s="18">
        <f t="shared" si="1979"/>
        <v>0</v>
      </c>
      <c r="AA1422" s="18">
        <f t="shared" si="1979"/>
        <v>0</v>
      </c>
      <c r="AB1422" s="18">
        <f t="shared" si="1909"/>
        <v>27</v>
      </c>
      <c r="AC1422" s="18">
        <f t="shared" si="1910"/>
        <v>27</v>
      </c>
      <c r="AD1422" s="18">
        <f t="shared" si="1911"/>
        <v>27</v>
      </c>
      <c r="AE1422" s="18">
        <f t="shared" si="1979"/>
        <v>0</v>
      </c>
      <c r="AF1422" s="31"/>
      <c r="AG1422" s="22"/>
      <c r="AH1422" s="2"/>
    </row>
    <row r="1423" spans="1:34" x14ac:dyDescent="0.25">
      <c r="A1423" s="19" t="s">
        <v>1013</v>
      </c>
      <c r="B1423" s="32">
        <v>850</v>
      </c>
      <c r="C1423" s="36"/>
      <c r="D1423" s="36"/>
      <c r="E1423" s="14" t="s">
        <v>601</v>
      </c>
      <c r="F1423" s="18">
        <f>F1424</f>
        <v>27</v>
      </c>
      <c r="G1423" s="18">
        <f t="shared" si="1979"/>
        <v>27</v>
      </c>
      <c r="H1423" s="18">
        <f t="shared" si="1979"/>
        <v>27</v>
      </c>
      <c r="I1423" s="18">
        <f t="shared" si="1979"/>
        <v>0</v>
      </c>
      <c r="J1423" s="18">
        <f t="shared" si="1979"/>
        <v>0</v>
      </c>
      <c r="K1423" s="18">
        <f t="shared" si="1979"/>
        <v>0</v>
      </c>
      <c r="L1423" s="18">
        <f t="shared" si="1950"/>
        <v>27</v>
      </c>
      <c r="M1423" s="18">
        <f t="shared" si="1951"/>
        <v>27</v>
      </c>
      <c r="N1423" s="18">
        <f t="shared" si="1952"/>
        <v>27</v>
      </c>
      <c r="O1423" s="18">
        <f t="shared" si="1979"/>
        <v>0</v>
      </c>
      <c r="P1423" s="18">
        <f t="shared" si="1979"/>
        <v>0</v>
      </c>
      <c r="Q1423" s="18">
        <f t="shared" si="1979"/>
        <v>0</v>
      </c>
      <c r="R1423" s="18">
        <f t="shared" si="1935"/>
        <v>27</v>
      </c>
      <c r="S1423" s="18">
        <f t="shared" si="1936"/>
        <v>27</v>
      </c>
      <c r="T1423" s="18">
        <f t="shared" si="1937"/>
        <v>27</v>
      </c>
      <c r="U1423" s="18">
        <f t="shared" si="1979"/>
        <v>0</v>
      </c>
      <c r="V1423" s="18">
        <f t="shared" si="1938"/>
        <v>27</v>
      </c>
      <c r="W1423" s="18">
        <f t="shared" si="1939"/>
        <v>27</v>
      </c>
      <c r="X1423" s="18">
        <f t="shared" si="1940"/>
        <v>27</v>
      </c>
      <c r="Y1423" s="18">
        <f t="shared" si="1979"/>
        <v>0</v>
      </c>
      <c r="Z1423" s="18">
        <f t="shared" si="1979"/>
        <v>0</v>
      </c>
      <c r="AA1423" s="18">
        <f t="shared" si="1979"/>
        <v>0</v>
      </c>
      <c r="AB1423" s="18">
        <f t="shared" si="1909"/>
        <v>27</v>
      </c>
      <c r="AC1423" s="18">
        <f t="shared" si="1910"/>
        <v>27</v>
      </c>
      <c r="AD1423" s="18">
        <f t="shared" si="1911"/>
        <v>27</v>
      </c>
      <c r="AE1423" s="18">
        <f t="shared" si="1979"/>
        <v>0</v>
      </c>
      <c r="AF1423" s="31"/>
      <c r="AG1423" s="22"/>
      <c r="AH1423" s="2"/>
    </row>
    <row r="1424" spans="1:34" x14ac:dyDescent="0.25">
      <c r="A1424" s="19" t="s">
        <v>1013</v>
      </c>
      <c r="B1424" s="32">
        <v>850</v>
      </c>
      <c r="C1424" s="36" t="s">
        <v>151</v>
      </c>
      <c r="D1424" s="36" t="s">
        <v>30</v>
      </c>
      <c r="E1424" s="14" t="s">
        <v>549</v>
      </c>
      <c r="F1424" s="18">
        <v>27</v>
      </c>
      <c r="G1424" s="18">
        <v>27</v>
      </c>
      <c r="H1424" s="18">
        <v>27</v>
      </c>
      <c r="I1424" s="18"/>
      <c r="J1424" s="18"/>
      <c r="K1424" s="18"/>
      <c r="L1424" s="18">
        <f t="shared" si="1950"/>
        <v>27</v>
      </c>
      <c r="M1424" s="18">
        <f t="shared" si="1951"/>
        <v>27</v>
      </c>
      <c r="N1424" s="18">
        <f t="shared" si="1952"/>
        <v>27</v>
      </c>
      <c r="O1424" s="18"/>
      <c r="P1424" s="18"/>
      <c r="Q1424" s="18"/>
      <c r="R1424" s="18">
        <f t="shared" si="1935"/>
        <v>27</v>
      </c>
      <c r="S1424" s="18">
        <f t="shared" si="1936"/>
        <v>27</v>
      </c>
      <c r="T1424" s="18">
        <f t="shared" si="1937"/>
        <v>27</v>
      </c>
      <c r="U1424" s="18"/>
      <c r="V1424" s="18">
        <f t="shared" si="1938"/>
        <v>27</v>
      </c>
      <c r="W1424" s="18">
        <f t="shared" si="1939"/>
        <v>27</v>
      </c>
      <c r="X1424" s="18">
        <f t="shared" si="1940"/>
        <v>27</v>
      </c>
      <c r="Y1424" s="18"/>
      <c r="Z1424" s="18"/>
      <c r="AA1424" s="18"/>
      <c r="AB1424" s="18">
        <f t="shared" ref="AB1424:AB1487" si="1980">V1424+Y1424</f>
        <v>27</v>
      </c>
      <c r="AC1424" s="18">
        <f t="shared" ref="AC1424:AC1487" si="1981">W1424+Z1424</f>
        <v>27</v>
      </c>
      <c r="AD1424" s="18">
        <f t="shared" ref="AD1424:AD1487" si="1982">X1424+AA1424</f>
        <v>27</v>
      </c>
      <c r="AE1424" s="18"/>
      <c r="AF1424" s="31"/>
      <c r="AG1424" s="22"/>
      <c r="AH1424" s="2"/>
    </row>
    <row r="1425" spans="1:34" s="8" customFormat="1" ht="31.5" x14ac:dyDescent="0.25">
      <c r="A1425" s="7" t="s">
        <v>293</v>
      </c>
      <c r="B1425" s="13"/>
      <c r="C1425" s="7"/>
      <c r="D1425" s="7"/>
      <c r="E1425" s="33" t="s">
        <v>1159</v>
      </c>
      <c r="F1425" s="11">
        <f>F1426+F1495</f>
        <v>594042.29999999993</v>
      </c>
      <c r="G1425" s="11">
        <f>G1426+G1495</f>
        <v>991605.49999999977</v>
      </c>
      <c r="H1425" s="11">
        <f>H1426+H1495</f>
        <v>1314843.5999999999</v>
      </c>
      <c r="I1425" s="11">
        <f t="shared" ref="I1425:K1425" si="1983">I1426+I1495</f>
        <v>0</v>
      </c>
      <c r="J1425" s="11">
        <f t="shared" si="1983"/>
        <v>0</v>
      </c>
      <c r="K1425" s="11">
        <f t="shared" si="1983"/>
        <v>-72456.2</v>
      </c>
      <c r="L1425" s="11">
        <f t="shared" si="1950"/>
        <v>594042.29999999993</v>
      </c>
      <c r="M1425" s="11">
        <f t="shared" si="1951"/>
        <v>991605.49999999977</v>
      </c>
      <c r="N1425" s="11">
        <f t="shared" si="1952"/>
        <v>1242387.3999999999</v>
      </c>
      <c r="O1425" s="11">
        <f>O1426+O1495</f>
        <v>124060.461</v>
      </c>
      <c r="P1425" s="11">
        <f>P1426+P1495</f>
        <v>-140610.5</v>
      </c>
      <c r="Q1425" s="11">
        <f>Q1426+Q1495</f>
        <v>-200000</v>
      </c>
      <c r="R1425" s="11">
        <f t="shared" si="1935"/>
        <v>718102.76099999994</v>
      </c>
      <c r="S1425" s="11">
        <f t="shared" si="1936"/>
        <v>850994.99999999977</v>
      </c>
      <c r="T1425" s="11">
        <f t="shared" si="1937"/>
        <v>1042387.3999999999</v>
      </c>
      <c r="U1425" s="11">
        <f>U1426+U1495</f>
        <v>0</v>
      </c>
      <c r="V1425" s="11">
        <f t="shared" si="1938"/>
        <v>718102.76099999994</v>
      </c>
      <c r="W1425" s="11">
        <f t="shared" si="1939"/>
        <v>850994.99999999977</v>
      </c>
      <c r="X1425" s="11">
        <f t="shared" si="1940"/>
        <v>1042387.3999999999</v>
      </c>
      <c r="Y1425" s="11">
        <f t="shared" ref="Y1425:AA1425" si="1984">Y1426+Y1495</f>
        <v>171381.07299999995</v>
      </c>
      <c r="Z1425" s="11">
        <f t="shared" si="1984"/>
        <v>768954.77999999991</v>
      </c>
      <c r="AA1425" s="11">
        <f t="shared" si="1984"/>
        <v>797935.2</v>
      </c>
      <c r="AB1425" s="11">
        <f t="shared" si="1980"/>
        <v>889483.83399999992</v>
      </c>
      <c r="AC1425" s="11">
        <f t="shared" si="1981"/>
        <v>1619949.7799999998</v>
      </c>
      <c r="AD1425" s="11">
        <f t="shared" si="1982"/>
        <v>1840322.5999999999</v>
      </c>
      <c r="AE1425" s="11">
        <f>AE1426+AE1495</f>
        <v>0</v>
      </c>
      <c r="AF1425" s="21"/>
      <c r="AG1425" s="24"/>
    </row>
    <row r="1426" spans="1:34" s="10" customFormat="1" ht="47.25" x14ac:dyDescent="0.25">
      <c r="A1426" s="9" t="s">
        <v>294</v>
      </c>
      <c r="B1426" s="16"/>
      <c r="C1426" s="9"/>
      <c r="D1426" s="9"/>
      <c r="E1426" s="15" t="s">
        <v>1160</v>
      </c>
      <c r="F1426" s="17">
        <f>F1427+F1434+F1438+F1442+F1454+F1483+F1487</f>
        <v>544494.99999999988</v>
      </c>
      <c r="G1426" s="17">
        <f>G1427+G1434+G1438+G1442+G1454+G1483+G1487</f>
        <v>854077.89999999979</v>
      </c>
      <c r="H1426" s="17">
        <f>H1427+H1434+H1438+H1442+H1454+H1483+H1487</f>
        <v>1054602.8999999999</v>
      </c>
      <c r="I1426" s="17">
        <f t="shared" ref="I1426:K1426" si="1985">I1427+I1434+I1438+I1442+I1454+I1483+I1487</f>
        <v>0</v>
      </c>
      <c r="J1426" s="17">
        <f t="shared" si="1985"/>
        <v>0</v>
      </c>
      <c r="K1426" s="17">
        <f t="shared" si="1985"/>
        <v>-72456.2</v>
      </c>
      <c r="L1426" s="17">
        <f t="shared" si="1950"/>
        <v>544494.99999999988</v>
      </c>
      <c r="M1426" s="17">
        <f t="shared" si="1951"/>
        <v>854077.89999999979</v>
      </c>
      <c r="N1426" s="17">
        <f t="shared" si="1952"/>
        <v>982146.7</v>
      </c>
      <c r="O1426" s="17">
        <f>O1427+O1434+O1438+O1442+O1454+O1483+O1487+O1491</f>
        <v>116650.06599999999</v>
      </c>
      <c r="P1426" s="17">
        <f t="shared" ref="P1426:AE1426" si="1986">P1427+P1434+P1438+P1442+P1454+P1483+P1487+P1491</f>
        <v>-140610.5</v>
      </c>
      <c r="Q1426" s="17">
        <f t="shared" si="1986"/>
        <v>-200000</v>
      </c>
      <c r="R1426" s="17">
        <f t="shared" si="1935"/>
        <v>661145.06599999988</v>
      </c>
      <c r="S1426" s="17">
        <f t="shared" si="1936"/>
        <v>713467.39999999979</v>
      </c>
      <c r="T1426" s="17">
        <f t="shared" si="1937"/>
        <v>782146.7</v>
      </c>
      <c r="U1426" s="17">
        <f t="shared" ref="U1426" si="1987">U1427+U1434+U1438+U1442+U1454+U1483+U1487+U1491</f>
        <v>0</v>
      </c>
      <c r="V1426" s="17">
        <f t="shared" si="1938"/>
        <v>661145.06599999988</v>
      </c>
      <c r="W1426" s="17">
        <f t="shared" si="1939"/>
        <v>713467.39999999979</v>
      </c>
      <c r="X1426" s="17">
        <f t="shared" si="1940"/>
        <v>782146.7</v>
      </c>
      <c r="Y1426" s="17">
        <f t="shared" ref="Y1426:AA1426" si="1988">Y1427+Y1434+Y1438+Y1442+Y1454+Y1483+Y1487+Y1491</f>
        <v>149999.99999999994</v>
      </c>
      <c r="Z1426" s="17">
        <f t="shared" si="1988"/>
        <v>820904.77999999991</v>
      </c>
      <c r="AA1426" s="17">
        <f t="shared" si="1988"/>
        <v>922565.2</v>
      </c>
      <c r="AB1426" s="17">
        <f t="shared" si="1980"/>
        <v>811145.06599999988</v>
      </c>
      <c r="AC1426" s="17">
        <f t="shared" si="1981"/>
        <v>1534372.1799999997</v>
      </c>
      <c r="AD1426" s="17">
        <f t="shared" si="1982"/>
        <v>1704711.9</v>
      </c>
      <c r="AE1426" s="17">
        <f t="shared" si="1986"/>
        <v>0</v>
      </c>
      <c r="AF1426" s="30"/>
      <c r="AG1426" s="25"/>
    </row>
    <row r="1427" spans="1:34" ht="47.25" x14ac:dyDescent="0.25">
      <c r="A1427" s="36" t="s">
        <v>292</v>
      </c>
      <c r="B1427" s="32"/>
      <c r="C1427" s="36"/>
      <c r="D1427" s="36"/>
      <c r="E1427" s="14" t="s">
        <v>1161</v>
      </c>
      <c r="F1427" s="18">
        <f t="shared" ref="F1427:K1427" si="1989">F1428+F1431</f>
        <v>125368.79999999999</v>
      </c>
      <c r="G1427" s="18">
        <f t="shared" si="1989"/>
        <v>125368.99999999999</v>
      </c>
      <c r="H1427" s="18">
        <f t="shared" si="1989"/>
        <v>125368.99999999999</v>
      </c>
      <c r="I1427" s="18">
        <f t="shared" si="1989"/>
        <v>0</v>
      </c>
      <c r="J1427" s="18">
        <f t="shared" si="1989"/>
        <v>0</v>
      </c>
      <c r="K1427" s="18">
        <f t="shared" si="1989"/>
        <v>0</v>
      </c>
      <c r="L1427" s="18">
        <f t="shared" si="1950"/>
        <v>125368.79999999999</v>
      </c>
      <c r="M1427" s="18">
        <f t="shared" si="1951"/>
        <v>125368.99999999999</v>
      </c>
      <c r="N1427" s="18">
        <f t="shared" si="1952"/>
        <v>125368.99999999999</v>
      </c>
      <c r="O1427" s="18">
        <f t="shared" ref="O1427:Q1427" si="1990">O1428+O1431</f>
        <v>0</v>
      </c>
      <c r="P1427" s="18">
        <f t="shared" si="1990"/>
        <v>0</v>
      </c>
      <c r="Q1427" s="18">
        <f t="shared" si="1990"/>
        <v>0</v>
      </c>
      <c r="R1427" s="18">
        <f t="shared" si="1935"/>
        <v>125368.79999999999</v>
      </c>
      <c r="S1427" s="18">
        <f t="shared" si="1936"/>
        <v>125368.99999999999</v>
      </c>
      <c r="T1427" s="18">
        <f t="shared" si="1937"/>
        <v>125368.99999999999</v>
      </c>
      <c r="U1427" s="18">
        <f t="shared" ref="U1427:AE1427" si="1991">U1428+U1431</f>
        <v>0</v>
      </c>
      <c r="V1427" s="18">
        <f t="shared" si="1938"/>
        <v>125368.79999999999</v>
      </c>
      <c r="W1427" s="18">
        <f t="shared" si="1939"/>
        <v>125368.99999999999</v>
      </c>
      <c r="X1427" s="18">
        <f t="shared" si="1940"/>
        <v>125368.99999999999</v>
      </c>
      <c r="Y1427" s="18">
        <f t="shared" ref="Y1427:AA1427" si="1992">Y1428+Y1431</f>
        <v>0</v>
      </c>
      <c r="Z1427" s="18">
        <f t="shared" si="1992"/>
        <v>0</v>
      </c>
      <c r="AA1427" s="18">
        <f t="shared" si="1992"/>
        <v>0</v>
      </c>
      <c r="AB1427" s="18">
        <f t="shared" si="1980"/>
        <v>125368.79999999999</v>
      </c>
      <c r="AC1427" s="18">
        <f t="shared" si="1981"/>
        <v>125368.99999999999</v>
      </c>
      <c r="AD1427" s="18">
        <f t="shared" si="1982"/>
        <v>125368.99999999999</v>
      </c>
      <c r="AE1427" s="18">
        <f t="shared" si="1991"/>
        <v>0</v>
      </c>
      <c r="AF1427" s="31"/>
      <c r="AG1427" s="22"/>
      <c r="AH1427" s="2"/>
    </row>
    <row r="1428" spans="1:34" ht="47.25" x14ac:dyDescent="0.25">
      <c r="A1428" s="36" t="s">
        <v>292</v>
      </c>
      <c r="B1428" s="32">
        <v>200</v>
      </c>
      <c r="C1428" s="36"/>
      <c r="D1428" s="36"/>
      <c r="E1428" s="14" t="s">
        <v>578</v>
      </c>
      <c r="F1428" s="18">
        <f t="shared" ref="F1428:K1429" si="1993">F1429</f>
        <v>121643.09999999999</v>
      </c>
      <c r="G1428" s="18">
        <f t="shared" si="1993"/>
        <v>121643.09999999999</v>
      </c>
      <c r="H1428" s="18">
        <f t="shared" si="1993"/>
        <v>121643.09999999999</v>
      </c>
      <c r="I1428" s="18">
        <f t="shared" si="1993"/>
        <v>0</v>
      </c>
      <c r="J1428" s="18">
        <f t="shared" si="1993"/>
        <v>0</v>
      </c>
      <c r="K1428" s="18">
        <f t="shared" si="1993"/>
        <v>0</v>
      </c>
      <c r="L1428" s="18">
        <f t="shared" si="1950"/>
        <v>121643.09999999999</v>
      </c>
      <c r="M1428" s="18">
        <f t="shared" si="1951"/>
        <v>121643.09999999999</v>
      </c>
      <c r="N1428" s="18">
        <f t="shared" si="1952"/>
        <v>121643.09999999999</v>
      </c>
      <c r="O1428" s="18">
        <f t="shared" ref="O1428:Q1429" si="1994">O1429</f>
        <v>0</v>
      </c>
      <c r="P1428" s="18">
        <f t="shared" si="1994"/>
        <v>0</v>
      </c>
      <c r="Q1428" s="18">
        <f t="shared" si="1994"/>
        <v>0</v>
      </c>
      <c r="R1428" s="18">
        <f t="shared" si="1935"/>
        <v>121643.09999999999</v>
      </c>
      <c r="S1428" s="18">
        <f t="shared" si="1936"/>
        <v>121643.09999999999</v>
      </c>
      <c r="T1428" s="18">
        <f t="shared" si="1937"/>
        <v>121643.09999999999</v>
      </c>
      <c r="U1428" s="18">
        <f t="shared" ref="U1428:AE1429" si="1995">U1429</f>
        <v>0</v>
      </c>
      <c r="V1428" s="18">
        <f t="shared" si="1938"/>
        <v>121643.09999999999</v>
      </c>
      <c r="W1428" s="18">
        <f t="shared" si="1939"/>
        <v>121643.09999999999</v>
      </c>
      <c r="X1428" s="18">
        <f t="shared" si="1940"/>
        <v>121643.09999999999</v>
      </c>
      <c r="Y1428" s="18">
        <f t="shared" si="1995"/>
        <v>0</v>
      </c>
      <c r="Z1428" s="18">
        <f t="shared" si="1995"/>
        <v>0</v>
      </c>
      <c r="AA1428" s="18">
        <f t="shared" si="1995"/>
        <v>0</v>
      </c>
      <c r="AB1428" s="18">
        <f t="shared" si="1980"/>
        <v>121643.09999999999</v>
      </c>
      <c r="AC1428" s="18">
        <f t="shared" si="1981"/>
        <v>121643.09999999999</v>
      </c>
      <c r="AD1428" s="18">
        <f t="shared" si="1982"/>
        <v>121643.09999999999</v>
      </c>
      <c r="AE1428" s="18">
        <f t="shared" si="1995"/>
        <v>0</v>
      </c>
      <c r="AF1428" s="31"/>
      <c r="AG1428" s="22"/>
      <c r="AH1428" s="2"/>
    </row>
    <row r="1429" spans="1:34" ht="47.25" x14ac:dyDescent="0.25">
      <c r="A1429" s="36" t="s">
        <v>292</v>
      </c>
      <c r="B1429" s="32">
        <v>240</v>
      </c>
      <c r="C1429" s="36"/>
      <c r="D1429" s="36"/>
      <c r="E1429" s="14" t="s">
        <v>586</v>
      </c>
      <c r="F1429" s="18">
        <f t="shared" si="1993"/>
        <v>121643.09999999999</v>
      </c>
      <c r="G1429" s="18">
        <f t="shared" si="1993"/>
        <v>121643.09999999999</v>
      </c>
      <c r="H1429" s="18">
        <f t="shared" si="1993"/>
        <v>121643.09999999999</v>
      </c>
      <c r="I1429" s="18">
        <f t="shared" si="1993"/>
        <v>0</v>
      </c>
      <c r="J1429" s="18">
        <f t="shared" si="1993"/>
        <v>0</v>
      </c>
      <c r="K1429" s="18">
        <f t="shared" si="1993"/>
        <v>0</v>
      </c>
      <c r="L1429" s="18">
        <f t="shared" si="1950"/>
        <v>121643.09999999999</v>
      </c>
      <c r="M1429" s="18">
        <f t="shared" si="1951"/>
        <v>121643.09999999999</v>
      </c>
      <c r="N1429" s="18">
        <f t="shared" si="1952"/>
        <v>121643.09999999999</v>
      </c>
      <c r="O1429" s="18">
        <f t="shared" si="1994"/>
        <v>0</v>
      </c>
      <c r="P1429" s="18">
        <f t="shared" si="1994"/>
        <v>0</v>
      </c>
      <c r="Q1429" s="18">
        <f t="shared" si="1994"/>
        <v>0</v>
      </c>
      <c r="R1429" s="18">
        <f t="shared" si="1935"/>
        <v>121643.09999999999</v>
      </c>
      <c r="S1429" s="18">
        <f t="shared" si="1936"/>
        <v>121643.09999999999</v>
      </c>
      <c r="T1429" s="18">
        <f t="shared" si="1937"/>
        <v>121643.09999999999</v>
      </c>
      <c r="U1429" s="18">
        <f t="shared" si="1995"/>
        <v>0</v>
      </c>
      <c r="V1429" s="18">
        <f t="shared" si="1938"/>
        <v>121643.09999999999</v>
      </c>
      <c r="W1429" s="18">
        <f t="shared" si="1939"/>
        <v>121643.09999999999</v>
      </c>
      <c r="X1429" s="18">
        <f t="shared" si="1940"/>
        <v>121643.09999999999</v>
      </c>
      <c r="Y1429" s="18">
        <f t="shared" si="1995"/>
        <v>0</v>
      </c>
      <c r="Z1429" s="18">
        <f t="shared" si="1995"/>
        <v>0</v>
      </c>
      <c r="AA1429" s="18">
        <f t="shared" si="1995"/>
        <v>0</v>
      </c>
      <c r="AB1429" s="18">
        <f t="shared" si="1980"/>
        <v>121643.09999999999</v>
      </c>
      <c r="AC1429" s="18">
        <f t="shared" si="1981"/>
        <v>121643.09999999999</v>
      </c>
      <c r="AD1429" s="18">
        <f t="shared" si="1982"/>
        <v>121643.09999999999</v>
      </c>
      <c r="AE1429" s="18">
        <f t="shared" si="1995"/>
        <v>0</v>
      </c>
      <c r="AF1429" s="31"/>
      <c r="AG1429" s="22"/>
      <c r="AH1429" s="2"/>
    </row>
    <row r="1430" spans="1:34" x14ac:dyDescent="0.25">
      <c r="A1430" s="36" t="s">
        <v>292</v>
      </c>
      <c r="B1430" s="32">
        <v>240</v>
      </c>
      <c r="C1430" s="36" t="s">
        <v>200</v>
      </c>
      <c r="D1430" s="36" t="s">
        <v>20</v>
      </c>
      <c r="E1430" s="14" t="s">
        <v>553</v>
      </c>
      <c r="F1430" s="18">
        <v>121643.09999999999</v>
      </c>
      <c r="G1430" s="18">
        <v>121643.09999999999</v>
      </c>
      <c r="H1430" s="18">
        <v>121643.09999999999</v>
      </c>
      <c r="I1430" s="18"/>
      <c r="J1430" s="18"/>
      <c r="K1430" s="18"/>
      <c r="L1430" s="18">
        <f t="shared" si="1950"/>
        <v>121643.09999999999</v>
      </c>
      <c r="M1430" s="18">
        <f t="shared" si="1951"/>
        <v>121643.09999999999</v>
      </c>
      <c r="N1430" s="18">
        <f t="shared" si="1952"/>
        <v>121643.09999999999</v>
      </c>
      <c r="O1430" s="18"/>
      <c r="P1430" s="18"/>
      <c r="Q1430" s="18"/>
      <c r="R1430" s="18">
        <f t="shared" si="1935"/>
        <v>121643.09999999999</v>
      </c>
      <c r="S1430" s="18">
        <f t="shared" si="1936"/>
        <v>121643.09999999999</v>
      </c>
      <c r="T1430" s="18">
        <f t="shared" si="1937"/>
        <v>121643.09999999999</v>
      </c>
      <c r="U1430" s="18"/>
      <c r="V1430" s="18">
        <f t="shared" si="1938"/>
        <v>121643.09999999999</v>
      </c>
      <c r="W1430" s="18">
        <f t="shared" si="1939"/>
        <v>121643.09999999999</v>
      </c>
      <c r="X1430" s="18">
        <f t="shared" si="1940"/>
        <v>121643.09999999999</v>
      </c>
      <c r="Y1430" s="18"/>
      <c r="Z1430" s="18"/>
      <c r="AA1430" s="18"/>
      <c r="AB1430" s="18">
        <f t="shared" si="1980"/>
        <v>121643.09999999999</v>
      </c>
      <c r="AC1430" s="18">
        <f t="shared" si="1981"/>
        <v>121643.09999999999</v>
      </c>
      <c r="AD1430" s="18">
        <f t="shared" si="1982"/>
        <v>121643.09999999999</v>
      </c>
      <c r="AE1430" s="18"/>
      <c r="AF1430" s="31"/>
      <c r="AG1430" s="22"/>
      <c r="AH1430" s="2"/>
    </row>
    <row r="1431" spans="1:34" x14ac:dyDescent="0.25">
      <c r="A1431" s="36" t="s">
        <v>292</v>
      </c>
      <c r="B1431" s="32">
        <v>800</v>
      </c>
      <c r="C1431" s="36"/>
      <c r="D1431" s="36"/>
      <c r="E1431" s="14" t="s">
        <v>583</v>
      </c>
      <c r="F1431" s="18">
        <f t="shared" ref="F1431:K1432" si="1996">F1432</f>
        <v>3725.7000000000003</v>
      </c>
      <c r="G1431" s="18">
        <f t="shared" si="1996"/>
        <v>3725.9</v>
      </c>
      <c r="H1431" s="18">
        <f t="shared" si="1996"/>
        <v>3725.9</v>
      </c>
      <c r="I1431" s="18">
        <f t="shared" si="1996"/>
        <v>0</v>
      </c>
      <c r="J1431" s="18">
        <f t="shared" si="1996"/>
        <v>0</v>
      </c>
      <c r="K1431" s="18">
        <f t="shared" si="1996"/>
        <v>0</v>
      </c>
      <c r="L1431" s="18">
        <f t="shared" si="1950"/>
        <v>3725.7000000000003</v>
      </c>
      <c r="M1431" s="18">
        <f t="shared" si="1951"/>
        <v>3725.9</v>
      </c>
      <c r="N1431" s="18">
        <f t="shared" si="1952"/>
        <v>3725.9</v>
      </c>
      <c r="O1431" s="18">
        <f t="shared" ref="O1431:Q1432" si="1997">O1432</f>
        <v>0</v>
      </c>
      <c r="P1431" s="18">
        <f t="shared" si="1997"/>
        <v>0</v>
      </c>
      <c r="Q1431" s="18">
        <f t="shared" si="1997"/>
        <v>0</v>
      </c>
      <c r="R1431" s="18">
        <f t="shared" si="1935"/>
        <v>3725.7000000000003</v>
      </c>
      <c r="S1431" s="18">
        <f t="shared" si="1936"/>
        <v>3725.9</v>
      </c>
      <c r="T1431" s="18">
        <f t="shared" si="1937"/>
        <v>3725.9</v>
      </c>
      <c r="U1431" s="18">
        <f t="shared" ref="U1431:AE1432" si="1998">U1432</f>
        <v>0</v>
      </c>
      <c r="V1431" s="18">
        <f t="shared" si="1938"/>
        <v>3725.7000000000003</v>
      </c>
      <c r="W1431" s="18">
        <f t="shared" si="1939"/>
        <v>3725.9</v>
      </c>
      <c r="X1431" s="18">
        <f t="shared" si="1940"/>
        <v>3725.9</v>
      </c>
      <c r="Y1431" s="18">
        <f t="shared" si="1998"/>
        <v>0</v>
      </c>
      <c r="Z1431" s="18">
        <f t="shared" si="1998"/>
        <v>0</v>
      </c>
      <c r="AA1431" s="18">
        <f t="shared" si="1998"/>
        <v>0</v>
      </c>
      <c r="AB1431" s="18">
        <f t="shared" si="1980"/>
        <v>3725.7000000000003</v>
      </c>
      <c r="AC1431" s="18">
        <f t="shared" si="1981"/>
        <v>3725.9</v>
      </c>
      <c r="AD1431" s="18">
        <f t="shared" si="1982"/>
        <v>3725.9</v>
      </c>
      <c r="AE1431" s="18">
        <f t="shared" si="1998"/>
        <v>0</v>
      </c>
      <c r="AF1431" s="31"/>
      <c r="AG1431" s="22"/>
      <c r="AH1431" s="2"/>
    </row>
    <row r="1432" spans="1:34" x14ac:dyDescent="0.25">
      <c r="A1432" s="36" t="s">
        <v>292</v>
      </c>
      <c r="B1432" s="32">
        <v>850</v>
      </c>
      <c r="C1432" s="36"/>
      <c r="D1432" s="36"/>
      <c r="E1432" s="14" t="s">
        <v>601</v>
      </c>
      <c r="F1432" s="18">
        <f t="shared" si="1996"/>
        <v>3725.7000000000003</v>
      </c>
      <c r="G1432" s="18">
        <f t="shared" si="1996"/>
        <v>3725.9</v>
      </c>
      <c r="H1432" s="18">
        <f t="shared" si="1996"/>
        <v>3725.9</v>
      </c>
      <c r="I1432" s="18">
        <f t="shared" si="1996"/>
        <v>0</v>
      </c>
      <c r="J1432" s="18">
        <f t="shared" si="1996"/>
        <v>0</v>
      </c>
      <c r="K1432" s="18">
        <f t="shared" si="1996"/>
        <v>0</v>
      </c>
      <c r="L1432" s="18">
        <f t="shared" si="1950"/>
        <v>3725.7000000000003</v>
      </c>
      <c r="M1432" s="18">
        <f t="shared" si="1951"/>
        <v>3725.9</v>
      </c>
      <c r="N1432" s="18">
        <f t="shared" si="1952"/>
        <v>3725.9</v>
      </c>
      <c r="O1432" s="18">
        <f t="shared" si="1997"/>
        <v>0</v>
      </c>
      <c r="P1432" s="18">
        <f t="shared" si="1997"/>
        <v>0</v>
      </c>
      <c r="Q1432" s="18">
        <f t="shared" si="1997"/>
        <v>0</v>
      </c>
      <c r="R1432" s="18">
        <f t="shared" si="1935"/>
        <v>3725.7000000000003</v>
      </c>
      <c r="S1432" s="18">
        <f t="shared" si="1936"/>
        <v>3725.9</v>
      </c>
      <c r="T1432" s="18">
        <f t="shared" si="1937"/>
        <v>3725.9</v>
      </c>
      <c r="U1432" s="18">
        <f t="shared" si="1998"/>
        <v>0</v>
      </c>
      <c r="V1432" s="18">
        <f t="shared" si="1938"/>
        <v>3725.7000000000003</v>
      </c>
      <c r="W1432" s="18">
        <f t="shared" si="1939"/>
        <v>3725.9</v>
      </c>
      <c r="X1432" s="18">
        <f t="shared" si="1940"/>
        <v>3725.9</v>
      </c>
      <c r="Y1432" s="18">
        <f t="shared" si="1998"/>
        <v>0</v>
      </c>
      <c r="Z1432" s="18">
        <f t="shared" si="1998"/>
        <v>0</v>
      </c>
      <c r="AA1432" s="18">
        <f t="shared" si="1998"/>
        <v>0</v>
      </c>
      <c r="AB1432" s="18">
        <f t="shared" si="1980"/>
        <v>3725.7000000000003</v>
      </c>
      <c r="AC1432" s="18">
        <f t="shared" si="1981"/>
        <v>3725.9</v>
      </c>
      <c r="AD1432" s="18">
        <f t="shared" si="1982"/>
        <v>3725.9</v>
      </c>
      <c r="AE1432" s="18">
        <f t="shared" si="1998"/>
        <v>0</v>
      </c>
      <c r="AF1432" s="31"/>
      <c r="AG1432" s="22"/>
      <c r="AH1432" s="2"/>
    </row>
    <row r="1433" spans="1:34" x14ac:dyDescent="0.25">
      <c r="A1433" s="36" t="s">
        <v>292</v>
      </c>
      <c r="B1433" s="32">
        <v>850</v>
      </c>
      <c r="C1433" s="36" t="s">
        <v>200</v>
      </c>
      <c r="D1433" s="36" t="s">
        <v>20</v>
      </c>
      <c r="E1433" s="14" t="s">
        <v>553</v>
      </c>
      <c r="F1433" s="18">
        <v>3725.7000000000003</v>
      </c>
      <c r="G1433" s="18">
        <v>3725.9</v>
      </c>
      <c r="H1433" s="18">
        <v>3725.9</v>
      </c>
      <c r="I1433" s="18"/>
      <c r="J1433" s="18"/>
      <c r="K1433" s="18"/>
      <c r="L1433" s="18">
        <f t="shared" si="1950"/>
        <v>3725.7000000000003</v>
      </c>
      <c r="M1433" s="18">
        <f t="shared" si="1951"/>
        <v>3725.9</v>
      </c>
      <c r="N1433" s="18">
        <f t="shared" si="1952"/>
        <v>3725.9</v>
      </c>
      <c r="O1433" s="18"/>
      <c r="P1433" s="18"/>
      <c r="Q1433" s="18"/>
      <c r="R1433" s="18">
        <f t="shared" si="1935"/>
        <v>3725.7000000000003</v>
      </c>
      <c r="S1433" s="18">
        <f t="shared" si="1936"/>
        <v>3725.9</v>
      </c>
      <c r="T1433" s="18">
        <f t="shared" si="1937"/>
        <v>3725.9</v>
      </c>
      <c r="U1433" s="18"/>
      <c r="V1433" s="18">
        <f t="shared" si="1938"/>
        <v>3725.7000000000003</v>
      </c>
      <c r="W1433" s="18">
        <f t="shared" si="1939"/>
        <v>3725.9</v>
      </c>
      <c r="X1433" s="18">
        <f t="shared" si="1940"/>
        <v>3725.9</v>
      </c>
      <c r="Y1433" s="18"/>
      <c r="Z1433" s="18"/>
      <c r="AA1433" s="18"/>
      <c r="AB1433" s="18">
        <f t="shared" si="1980"/>
        <v>3725.7000000000003</v>
      </c>
      <c r="AC1433" s="18">
        <f t="shared" si="1981"/>
        <v>3725.9</v>
      </c>
      <c r="AD1433" s="18">
        <f t="shared" si="1982"/>
        <v>3725.9</v>
      </c>
      <c r="AE1433" s="18"/>
      <c r="AF1433" s="31"/>
      <c r="AG1433" s="22"/>
      <c r="AH1433" s="2"/>
    </row>
    <row r="1434" spans="1:34" ht="47.25" x14ac:dyDescent="0.25">
      <c r="A1434" s="36" t="s">
        <v>295</v>
      </c>
      <c r="B1434" s="32"/>
      <c r="C1434" s="36"/>
      <c r="D1434" s="36"/>
      <c r="E1434" s="14" t="s">
        <v>1162</v>
      </c>
      <c r="F1434" s="18">
        <f t="shared" ref="F1434:K1436" si="1999">F1435</f>
        <v>15688.3</v>
      </c>
      <c r="G1434" s="18">
        <f t="shared" si="1999"/>
        <v>15688.3</v>
      </c>
      <c r="H1434" s="18">
        <f t="shared" si="1999"/>
        <v>15688.3</v>
      </c>
      <c r="I1434" s="18">
        <f t="shared" si="1999"/>
        <v>0</v>
      </c>
      <c r="J1434" s="18">
        <f t="shared" si="1999"/>
        <v>0</v>
      </c>
      <c r="K1434" s="18">
        <f t="shared" si="1999"/>
        <v>0</v>
      </c>
      <c r="L1434" s="18">
        <f t="shared" si="1950"/>
        <v>15688.3</v>
      </c>
      <c r="M1434" s="18">
        <f t="shared" si="1951"/>
        <v>15688.3</v>
      </c>
      <c r="N1434" s="18">
        <f t="shared" si="1952"/>
        <v>15688.3</v>
      </c>
      <c r="O1434" s="18">
        <f t="shared" ref="O1434:Q1436" si="2000">O1435</f>
        <v>0</v>
      </c>
      <c r="P1434" s="18">
        <f t="shared" si="2000"/>
        <v>0</v>
      </c>
      <c r="Q1434" s="18">
        <f t="shared" si="2000"/>
        <v>0</v>
      </c>
      <c r="R1434" s="18">
        <f t="shared" si="1935"/>
        <v>15688.3</v>
      </c>
      <c r="S1434" s="18">
        <f t="shared" si="1936"/>
        <v>15688.3</v>
      </c>
      <c r="T1434" s="18">
        <f t="shared" si="1937"/>
        <v>15688.3</v>
      </c>
      <c r="U1434" s="18">
        <f t="shared" ref="U1434:AE1436" si="2001">U1435</f>
        <v>0</v>
      </c>
      <c r="V1434" s="18">
        <f t="shared" si="1938"/>
        <v>15688.3</v>
      </c>
      <c r="W1434" s="18">
        <f t="shared" si="1939"/>
        <v>15688.3</v>
      </c>
      <c r="X1434" s="18">
        <f t="shared" si="1940"/>
        <v>15688.3</v>
      </c>
      <c r="Y1434" s="18">
        <f t="shared" si="2001"/>
        <v>0</v>
      </c>
      <c r="Z1434" s="18">
        <f t="shared" si="2001"/>
        <v>0</v>
      </c>
      <c r="AA1434" s="18">
        <f t="shared" si="2001"/>
        <v>0</v>
      </c>
      <c r="AB1434" s="18">
        <f t="shared" si="1980"/>
        <v>15688.3</v>
      </c>
      <c r="AC1434" s="18">
        <f t="shared" si="1981"/>
        <v>15688.3</v>
      </c>
      <c r="AD1434" s="18">
        <f t="shared" si="1982"/>
        <v>15688.3</v>
      </c>
      <c r="AE1434" s="18">
        <f t="shared" si="2001"/>
        <v>0</v>
      </c>
      <c r="AF1434" s="31"/>
      <c r="AG1434" s="22"/>
      <c r="AH1434" s="2"/>
    </row>
    <row r="1435" spans="1:34" ht="47.25" x14ac:dyDescent="0.25">
      <c r="A1435" s="36" t="s">
        <v>295</v>
      </c>
      <c r="B1435" s="32">
        <v>200</v>
      </c>
      <c r="C1435" s="36"/>
      <c r="D1435" s="36"/>
      <c r="E1435" s="14" t="s">
        <v>578</v>
      </c>
      <c r="F1435" s="18">
        <f t="shared" si="1999"/>
        <v>15688.3</v>
      </c>
      <c r="G1435" s="18">
        <f t="shared" si="1999"/>
        <v>15688.3</v>
      </c>
      <c r="H1435" s="18">
        <f t="shared" si="1999"/>
        <v>15688.3</v>
      </c>
      <c r="I1435" s="18">
        <f t="shared" si="1999"/>
        <v>0</v>
      </c>
      <c r="J1435" s="18">
        <f t="shared" si="1999"/>
        <v>0</v>
      </c>
      <c r="K1435" s="18">
        <f t="shared" si="1999"/>
        <v>0</v>
      </c>
      <c r="L1435" s="18">
        <f t="shared" si="1950"/>
        <v>15688.3</v>
      </c>
      <c r="M1435" s="18">
        <f t="shared" si="1951"/>
        <v>15688.3</v>
      </c>
      <c r="N1435" s="18">
        <f t="shared" si="1952"/>
        <v>15688.3</v>
      </c>
      <c r="O1435" s="18">
        <f t="shared" si="2000"/>
        <v>0</v>
      </c>
      <c r="P1435" s="18">
        <f t="shared" si="2000"/>
        <v>0</v>
      </c>
      <c r="Q1435" s="18">
        <f t="shared" si="2000"/>
        <v>0</v>
      </c>
      <c r="R1435" s="18">
        <f t="shared" si="1935"/>
        <v>15688.3</v>
      </c>
      <c r="S1435" s="18">
        <f t="shared" si="1936"/>
        <v>15688.3</v>
      </c>
      <c r="T1435" s="18">
        <f t="shared" si="1937"/>
        <v>15688.3</v>
      </c>
      <c r="U1435" s="18">
        <f t="shared" si="2001"/>
        <v>0</v>
      </c>
      <c r="V1435" s="18">
        <f t="shared" si="1938"/>
        <v>15688.3</v>
      </c>
      <c r="W1435" s="18">
        <f t="shared" si="1939"/>
        <v>15688.3</v>
      </c>
      <c r="X1435" s="18">
        <f t="shared" si="1940"/>
        <v>15688.3</v>
      </c>
      <c r="Y1435" s="18">
        <f t="shared" si="2001"/>
        <v>0</v>
      </c>
      <c r="Z1435" s="18">
        <f t="shared" si="2001"/>
        <v>0</v>
      </c>
      <c r="AA1435" s="18">
        <f t="shared" si="2001"/>
        <v>0</v>
      </c>
      <c r="AB1435" s="18">
        <f t="shared" si="1980"/>
        <v>15688.3</v>
      </c>
      <c r="AC1435" s="18">
        <f t="shared" si="1981"/>
        <v>15688.3</v>
      </c>
      <c r="AD1435" s="18">
        <f t="shared" si="1982"/>
        <v>15688.3</v>
      </c>
      <c r="AE1435" s="18">
        <f t="shared" si="2001"/>
        <v>0</v>
      </c>
      <c r="AF1435" s="31"/>
      <c r="AG1435" s="22"/>
      <c r="AH1435" s="2"/>
    </row>
    <row r="1436" spans="1:34" ht="47.25" x14ac:dyDescent="0.25">
      <c r="A1436" s="36" t="s">
        <v>295</v>
      </c>
      <c r="B1436" s="32">
        <v>240</v>
      </c>
      <c r="C1436" s="36"/>
      <c r="D1436" s="36"/>
      <c r="E1436" s="14" t="s">
        <v>586</v>
      </c>
      <c r="F1436" s="18">
        <f t="shared" si="1999"/>
        <v>15688.3</v>
      </c>
      <c r="G1436" s="18">
        <f t="shared" si="1999"/>
        <v>15688.3</v>
      </c>
      <c r="H1436" s="18">
        <f t="shared" si="1999"/>
        <v>15688.3</v>
      </c>
      <c r="I1436" s="18">
        <f t="shared" si="1999"/>
        <v>0</v>
      </c>
      <c r="J1436" s="18">
        <f t="shared" si="1999"/>
        <v>0</v>
      </c>
      <c r="K1436" s="18">
        <f t="shared" si="1999"/>
        <v>0</v>
      </c>
      <c r="L1436" s="18">
        <f t="shared" si="1950"/>
        <v>15688.3</v>
      </c>
      <c r="M1436" s="18">
        <f t="shared" si="1951"/>
        <v>15688.3</v>
      </c>
      <c r="N1436" s="18">
        <f t="shared" si="1952"/>
        <v>15688.3</v>
      </c>
      <c r="O1436" s="18">
        <f t="shared" si="2000"/>
        <v>0</v>
      </c>
      <c r="P1436" s="18">
        <f t="shared" si="2000"/>
        <v>0</v>
      </c>
      <c r="Q1436" s="18">
        <f t="shared" si="2000"/>
        <v>0</v>
      </c>
      <c r="R1436" s="18">
        <f t="shared" si="1935"/>
        <v>15688.3</v>
      </c>
      <c r="S1436" s="18">
        <f t="shared" si="1936"/>
        <v>15688.3</v>
      </c>
      <c r="T1436" s="18">
        <f t="shared" si="1937"/>
        <v>15688.3</v>
      </c>
      <c r="U1436" s="18">
        <f t="shared" si="2001"/>
        <v>0</v>
      </c>
      <c r="V1436" s="18">
        <f t="shared" si="1938"/>
        <v>15688.3</v>
      </c>
      <c r="W1436" s="18">
        <f t="shared" si="1939"/>
        <v>15688.3</v>
      </c>
      <c r="X1436" s="18">
        <f t="shared" si="1940"/>
        <v>15688.3</v>
      </c>
      <c r="Y1436" s="18">
        <f t="shared" si="2001"/>
        <v>0</v>
      </c>
      <c r="Z1436" s="18">
        <f t="shared" si="2001"/>
        <v>0</v>
      </c>
      <c r="AA1436" s="18">
        <f t="shared" si="2001"/>
        <v>0</v>
      </c>
      <c r="AB1436" s="18">
        <f t="shared" si="1980"/>
        <v>15688.3</v>
      </c>
      <c r="AC1436" s="18">
        <f t="shared" si="1981"/>
        <v>15688.3</v>
      </c>
      <c r="AD1436" s="18">
        <f t="shared" si="1982"/>
        <v>15688.3</v>
      </c>
      <c r="AE1436" s="18">
        <f t="shared" si="2001"/>
        <v>0</v>
      </c>
      <c r="AF1436" s="31"/>
      <c r="AG1436" s="22"/>
      <c r="AH1436" s="2"/>
    </row>
    <row r="1437" spans="1:34" x14ac:dyDescent="0.25">
      <c r="A1437" s="36" t="s">
        <v>295</v>
      </c>
      <c r="B1437" s="32">
        <v>240</v>
      </c>
      <c r="C1437" s="36" t="s">
        <v>200</v>
      </c>
      <c r="D1437" s="36" t="s">
        <v>20</v>
      </c>
      <c r="E1437" s="14" t="s">
        <v>553</v>
      </c>
      <c r="F1437" s="18">
        <v>15688.3</v>
      </c>
      <c r="G1437" s="18">
        <v>15688.3</v>
      </c>
      <c r="H1437" s="18">
        <v>15688.3</v>
      </c>
      <c r="I1437" s="18"/>
      <c r="J1437" s="18"/>
      <c r="K1437" s="18"/>
      <c r="L1437" s="18">
        <f t="shared" si="1950"/>
        <v>15688.3</v>
      </c>
      <c r="M1437" s="18">
        <f t="shared" si="1951"/>
        <v>15688.3</v>
      </c>
      <c r="N1437" s="18">
        <f t="shared" si="1952"/>
        <v>15688.3</v>
      </c>
      <c r="O1437" s="18"/>
      <c r="P1437" s="18"/>
      <c r="Q1437" s="18"/>
      <c r="R1437" s="18">
        <f t="shared" si="1935"/>
        <v>15688.3</v>
      </c>
      <c r="S1437" s="18">
        <f t="shared" si="1936"/>
        <v>15688.3</v>
      </c>
      <c r="T1437" s="18">
        <f t="shared" si="1937"/>
        <v>15688.3</v>
      </c>
      <c r="U1437" s="18"/>
      <c r="V1437" s="18">
        <f t="shared" si="1938"/>
        <v>15688.3</v>
      </c>
      <c r="W1437" s="18">
        <f t="shared" si="1939"/>
        <v>15688.3</v>
      </c>
      <c r="X1437" s="18">
        <f t="shared" si="1940"/>
        <v>15688.3</v>
      </c>
      <c r="Y1437" s="18"/>
      <c r="Z1437" s="18"/>
      <c r="AA1437" s="18"/>
      <c r="AB1437" s="18">
        <f t="shared" si="1980"/>
        <v>15688.3</v>
      </c>
      <c r="AC1437" s="18">
        <f t="shared" si="1981"/>
        <v>15688.3</v>
      </c>
      <c r="AD1437" s="18">
        <f t="shared" si="1982"/>
        <v>15688.3</v>
      </c>
      <c r="AE1437" s="18"/>
      <c r="AF1437" s="31"/>
      <c r="AG1437" s="22"/>
      <c r="AH1437" s="2"/>
    </row>
    <row r="1438" spans="1:34" ht="31.5" x14ac:dyDescent="0.25">
      <c r="A1438" s="36" t="s">
        <v>296</v>
      </c>
      <c r="B1438" s="32"/>
      <c r="C1438" s="36"/>
      <c r="D1438" s="36"/>
      <c r="E1438" s="14" t="s">
        <v>1163</v>
      </c>
      <c r="F1438" s="18">
        <f t="shared" ref="F1438:K1440" si="2002">F1439</f>
        <v>17954.8</v>
      </c>
      <c r="G1438" s="18">
        <f t="shared" si="2002"/>
        <v>18673</v>
      </c>
      <c r="H1438" s="18">
        <f t="shared" si="2002"/>
        <v>19532</v>
      </c>
      <c r="I1438" s="18">
        <f t="shared" si="2002"/>
        <v>0</v>
      </c>
      <c r="J1438" s="18">
        <f t="shared" si="2002"/>
        <v>0</v>
      </c>
      <c r="K1438" s="18">
        <f t="shared" si="2002"/>
        <v>0</v>
      </c>
      <c r="L1438" s="18">
        <f t="shared" si="1950"/>
        <v>17954.8</v>
      </c>
      <c r="M1438" s="18">
        <f t="shared" si="1951"/>
        <v>18673</v>
      </c>
      <c r="N1438" s="18">
        <f t="shared" si="1952"/>
        <v>19532</v>
      </c>
      <c r="O1438" s="18">
        <f t="shared" ref="O1438:Q1440" si="2003">O1439</f>
        <v>336.39699999999999</v>
      </c>
      <c r="P1438" s="18">
        <f t="shared" si="2003"/>
        <v>0</v>
      </c>
      <c r="Q1438" s="18">
        <f t="shared" si="2003"/>
        <v>0</v>
      </c>
      <c r="R1438" s="18">
        <f t="shared" si="1935"/>
        <v>18291.197</v>
      </c>
      <c r="S1438" s="18">
        <f t="shared" si="1936"/>
        <v>18673</v>
      </c>
      <c r="T1438" s="18">
        <f t="shared" si="1937"/>
        <v>19532</v>
      </c>
      <c r="U1438" s="18">
        <f t="shared" ref="U1438:AE1440" si="2004">U1439</f>
        <v>0</v>
      </c>
      <c r="V1438" s="18">
        <f t="shared" si="1938"/>
        <v>18291.197</v>
      </c>
      <c r="W1438" s="18">
        <f t="shared" si="1939"/>
        <v>18673</v>
      </c>
      <c r="X1438" s="18">
        <f t="shared" si="1940"/>
        <v>19532</v>
      </c>
      <c r="Y1438" s="18">
        <f t="shared" si="2004"/>
        <v>0</v>
      </c>
      <c r="Z1438" s="18">
        <f t="shared" si="2004"/>
        <v>0</v>
      </c>
      <c r="AA1438" s="18">
        <f t="shared" si="2004"/>
        <v>0</v>
      </c>
      <c r="AB1438" s="18">
        <f t="shared" si="1980"/>
        <v>18291.197</v>
      </c>
      <c r="AC1438" s="18">
        <f t="shared" si="1981"/>
        <v>18673</v>
      </c>
      <c r="AD1438" s="18">
        <f t="shared" si="1982"/>
        <v>19532</v>
      </c>
      <c r="AE1438" s="18">
        <f t="shared" si="2004"/>
        <v>0</v>
      </c>
      <c r="AF1438" s="31"/>
      <c r="AG1438" s="22"/>
      <c r="AH1438" s="2"/>
    </row>
    <row r="1439" spans="1:34" ht="47.25" x14ac:dyDescent="0.25">
      <c r="A1439" s="36" t="s">
        <v>296</v>
      </c>
      <c r="B1439" s="32">
        <v>200</v>
      </c>
      <c r="C1439" s="36"/>
      <c r="D1439" s="36"/>
      <c r="E1439" s="14" t="s">
        <v>578</v>
      </c>
      <c r="F1439" s="18">
        <f t="shared" si="2002"/>
        <v>17954.8</v>
      </c>
      <c r="G1439" s="18">
        <f t="shared" si="2002"/>
        <v>18673</v>
      </c>
      <c r="H1439" s="18">
        <f t="shared" si="2002"/>
        <v>19532</v>
      </c>
      <c r="I1439" s="18">
        <f t="shared" si="2002"/>
        <v>0</v>
      </c>
      <c r="J1439" s="18">
        <f t="shared" si="2002"/>
        <v>0</v>
      </c>
      <c r="K1439" s="18">
        <f t="shared" si="2002"/>
        <v>0</v>
      </c>
      <c r="L1439" s="18">
        <f t="shared" si="1950"/>
        <v>17954.8</v>
      </c>
      <c r="M1439" s="18">
        <f t="shared" si="1951"/>
        <v>18673</v>
      </c>
      <c r="N1439" s="18">
        <f t="shared" si="1952"/>
        <v>19532</v>
      </c>
      <c r="O1439" s="18">
        <f t="shared" si="2003"/>
        <v>336.39699999999999</v>
      </c>
      <c r="P1439" s="18">
        <f t="shared" si="2003"/>
        <v>0</v>
      </c>
      <c r="Q1439" s="18">
        <f t="shared" si="2003"/>
        <v>0</v>
      </c>
      <c r="R1439" s="18">
        <f t="shared" si="1935"/>
        <v>18291.197</v>
      </c>
      <c r="S1439" s="18">
        <f t="shared" si="1936"/>
        <v>18673</v>
      </c>
      <c r="T1439" s="18">
        <f t="shared" si="1937"/>
        <v>19532</v>
      </c>
      <c r="U1439" s="18">
        <f t="shared" si="2004"/>
        <v>0</v>
      </c>
      <c r="V1439" s="18">
        <f t="shared" si="1938"/>
        <v>18291.197</v>
      </c>
      <c r="W1439" s="18">
        <f t="shared" si="1939"/>
        <v>18673</v>
      </c>
      <c r="X1439" s="18">
        <f t="shared" si="1940"/>
        <v>19532</v>
      </c>
      <c r="Y1439" s="18">
        <f t="shared" si="2004"/>
        <v>0</v>
      </c>
      <c r="Z1439" s="18">
        <f t="shared" si="2004"/>
        <v>0</v>
      </c>
      <c r="AA1439" s="18">
        <f t="shared" si="2004"/>
        <v>0</v>
      </c>
      <c r="AB1439" s="18">
        <f t="shared" si="1980"/>
        <v>18291.197</v>
      </c>
      <c r="AC1439" s="18">
        <f t="shared" si="1981"/>
        <v>18673</v>
      </c>
      <c r="AD1439" s="18">
        <f t="shared" si="1982"/>
        <v>19532</v>
      </c>
      <c r="AE1439" s="18">
        <f t="shared" si="2004"/>
        <v>0</v>
      </c>
      <c r="AF1439" s="31"/>
      <c r="AG1439" s="22"/>
      <c r="AH1439" s="2"/>
    </row>
    <row r="1440" spans="1:34" ht="47.25" x14ac:dyDescent="0.25">
      <c r="A1440" s="36" t="s">
        <v>296</v>
      </c>
      <c r="B1440" s="32">
        <v>240</v>
      </c>
      <c r="C1440" s="36"/>
      <c r="D1440" s="36"/>
      <c r="E1440" s="14" t="s">
        <v>586</v>
      </c>
      <c r="F1440" s="18">
        <f t="shared" si="2002"/>
        <v>17954.8</v>
      </c>
      <c r="G1440" s="18">
        <f t="shared" si="2002"/>
        <v>18673</v>
      </c>
      <c r="H1440" s="18">
        <f t="shared" si="2002"/>
        <v>19532</v>
      </c>
      <c r="I1440" s="18">
        <f t="shared" si="2002"/>
        <v>0</v>
      </c>
      <c r="J1440" s="18">
        <f t="shared" si="2002"/>
        <v>0</v>
      </c>
      <c r="K1440" s="18">
        <f t="shared" si="2002"/>
        <v>0</v>
      </c>
      <c r="L1440" s="18">
        <f t="shared" si="1950"/>
        <v>17954.8</v>
      </c>
      <c r="M1440" s="18">
        <f t="shared" si="1951"/>
        <v>18673</v>
      </c>
      <c r="N1440" s="18">
        <f t="shared" si="1952"/>
        <v>19532</v>
      </c>
      <c r="O1440" s="18">
        <f t="shared" si="2003"/>
        <v>336.39699999999999</v>
      </c>
      <c r="P1440" s="18">
        <f t="shared" si="2003"/>
        <v>0</v>
      </c>
      <c r="Q1440" s="18">
        <f t="shared" si="2003"/>
        <v>0</v>
      </c>
      <c r="R1440" s="18">
        <f t="shared" si="1935"/>
        <v>18291.197</v>
      </c>
      <c r="S1440" s="18">
        <f t="shared" si="1936"/>
        <v>18673</v>
      </c>
      <c r="T1440" s="18">
        <f t="shared" si="1937"/>
        <v>19532</v>
      </c>
      <c r="U1440" s="18">
        <f t="shared" si="2004"/>
        <v>0</v>
      </c>
      <c r="V1440" s="18">
        <f t="shared" si="1938"/>
        <v>18291.197</v>
      </c>
      <c r="W1440" s="18">
        <f t="shared" si="1939"/>
        <v>18673</v>
      </c>
      <c r="X1440" s="18">
        <f t="shared" si="1940"/>
        <v>19532</v>
      </c>
      <c r="Y1440" s="18">
        <f t="shared" si="2004"/>
        <v>0</v>
      </c>
      <c r="Z1440" s="18">
        <f t="shared" si="2004"/>
        <v>0</v>
      </c>
      <c r="AA1440" s="18">
        <f t="shared" si="2004"/>
        <v>0</v>
      </c>
      <c r="AB1440" s="18">
        <f t="shared" si="1980"/>
        <v>18291.197</v>
      </c>
      <c r="AC1440" s="18">
        <f t="shared" si="1981"/>
        <v>18673</v>
      </c>
      <c r="AD1440" s="18">
        <f t="shared" si="1982"/>
        <v>19532</v>
      </c>
      <c r="AE1440" s="18">
        <f t="shared" si="2004"/>
        <v>0</v>
      </c>
      <c r="AF1440" s="31"/>
      <c r="AG1440" s="22"/>
      <c r="AH1440" s="2"/>
    </row>
    <row r="1441" spans="1:34" x14ac:dyDescent="0.25">
      <c r="A1441" s="36" t="s">
        <v>296</v>
      </c>
      <c r="B1441" s="32">
        <v>240</v>
      </c>
      <c r="C1441" s="36" t="s">
        <v>200</v>
      </c>
      <c r="D1441" s="36" t="s">
        <v>20</v>
      </c>
      <c r="E1441" s="14" t="s">
        <v>553</v>
      </c>
      <c r="F1441" s="18">
        <v>17954.8</v>
      </c>
      <c r="G1441" s="18">
        <v>18673</v>
      </c>
      <c r="H1441" s="18">
        <v>19532</v>
      </c>
      <c r="I1441" s="18"/>
      <c r="J1441" s="18"/>
      <c r="K1441" s="18"/>
      <c r="L1441" s="18">
        <f t="shared" si="1950"/>
        <v>17954.8</v>
      </c>
      <c r="M1441" s="18">
        <f t="shared" si="1951"/>
        <v>18673</v>
      </c>
      <c r="N1441" s="18">
        <f t="shared" si="1952"/>
        <v>19532</v>
      </c>
      <c r="O1441" s="18">
        <v>336.39699999999999</v>
      </c>
      <c r="P1441" s="18"/>
      <c r="Q1441" s="18"/>
      <c r="R1441" s="18">
        <f t="shared" si="1935"/>
        <v>18291.197</v>
      </c>
      <c r="S1441" s="18">
        <f t="shared" si="1936"/>
        <v>18673</v>
      </c>
      <c r="T1441" s="18">
        <f t="shared" si="1937"/>
        <v>19532</v>
      </c>
      <c r="U1441" s="18"/>
      <c r="V1441" s="18">
        <f t="shared" si="1938"/>
        <v>18291.197</v>
      </c>
      <c r="W1441" s="18">
        <f t="shared" si="1939"/>
        <v>18673</v>
      </c>
      <c r="X1441" s="18">
        <f t="shared" si="1940"/>
        <v>19532</v>
      </c>
      <c r="Y1441" s="18"/>
      <c r="Z1441" s="18"/>
      <c r="AA1441" s="18"/>
      <c r="AB1441" s="18">
        <f t="shared" si="1980"/>
        <v>18291.197</v>
      </c>
      <c r="AC1441" s="18">
        <f t="shared" si="1981"/>
        <v>18673</v>
      </c>
      <c r="AD1441" s="18">
        <f t="shared" si="1982"/>
        <v>19532</v>
      </c>
      <c r="AE1441" s="18"/>
      <c r="AF1441" s="31"/>
      <c r="AG1441" s="22"/>
      <c r="AH1441" s="2"/>
    </row>
    <row r="1442" spans="1:34" ht="63" x14ac:dyDescent="0.25">
      <c r="A1442" s="36" t="s">
        <v>297</v>
      </c>
      <c r="B1442" s="32"/>
      <c r="C1442" s="36"/>
      <c r="D1442" s="36"/>
      <c r="E1442" s="14" t="s">
        <v>1164</v>
      </c>
      <c r="F1442" s="18">
        <f t="shared" ref="F1442:K1444" si="2005">F1443</f>
        <v>329237</v>
      </c>
      <c r="G1442" s="18">
        <f t="shared" si="2005"/>
        <v>668826.6</v>
      </c>
      <c r="H1442" s="18">
        <f t="shared" si="2005"/>
        <v>809263.2</v>
      </c>
      <c r="I1442" s="18">
        <f t="shared" si="2005"/>
        <v>0</v>
      </c>
      <c r="J1442" s="18">
        <f t="shared" si="2005"/>
        <v>0</v>
      </c>
      <c r="K1442" s="18">
        <f t="shared" si="2005"/>
        <v>-72456.2</v>
      </c>
      <c r="L1442" s="18">
        <f t="shared" si="1950"/>
        <v>329237</v>
      </c>
      <c r="M1442" s="18">
        <f t="shared" si="1951"/>
        <v>668826.6</v>
      </c>
      <c r="N1442" s="18">
        <f t="shared" si="1952"/>
        <v>736807</v>
      </c>
      <c r="O1442" s="18">
        <f t="shared" ref="O1442:Q1444" si="2006">O1443</f>
        <v>100179.408</v>
      </c>
      <c r="P1442" s="18">
        <f t="shared" si="2006"/>
        <v>-140610.5</v>
      </c>
      <c r="Q1442" s="18">
        <f t="shared" si="2006"/>
        <v>-200000</v>
      </c>
      <c r="R1442" s="18">
        <f t="shared" si="1935"/>
        <v>429416.408</v>
      </c>
      <c r="S1442" s="18">
        <f t="shared" si="1936"/>
        <v>528216.1</v>
      </c>
      <c r="T1442" s="18">
        <f t="shared" si="1937"/>
        <v>536807</v>
      </c>
      <c r="U1442" s="18">
        <f t="shared" ref="U1442:AE1444" si="2007">U1443</f>
        <v>0</v>
      </c>
      <c r="V1442" s="18">
        <f t="shared" si="1938"/>
        <v>429416.408</v>
      </c>
      <c r="W1442" s="18">
        <f t="shared" si="1939"/>
        <v>528216.1</v>
      </c>
      <c r="X1442" s="18">
        <f t="shared" si="1940"/>
        <v>536807</v>
      </c>
      <c r="Y1442" s="18">
        <f>Y1443+Y1450+Y1446</f>
        <v>149999.99999999994</v>
      </c>
      <c r="Z1442" s="18">
        <f t="shared" ref="Z1442:AE1442" si="2008">Z1443+Z1450+Z1446</f>
        <v>820904.77999999991</v>
      </c>
      <c r="AA1442" s="18">
        <f t="shared" si="2008"/>
        <v>922565.2</v>
      </c>
      <c r="AB1442" s="18">
        <f t="shared" si="1980"/>
        <v>579416.40799999994</v>
      </c>
      <c r="AC1442" s="18">
        <f t="shared" si="1981"/>
        <v>1349120.88</v>
      </c>
      <c r="AD1442" s="18">
        <f t="shared" si="1982"/>
        <v>1459372.2</v>
      </c>
      <c r="AE1442" s="18">
        <f t="shared" si="2008"/>
        <v>0</v>
      </c>
      <c r="AF1442" s="31"/>
      <c r="AG1442" s="22"/>
      <c r="AH1442" s="2"/>
    </row>
    <row r="1443" spans="1:34" ht="47.25" hidden="1" x14ac:dyDescent="0.25">
      <c r="A1443" s="36" t="s">
        <v>297</v>
      </c>
      <c r="B1443" s="32">
        <v>200</v>
      </c>
      <c r="C1443" s="36"/>
      <c r="D1443" s="36"/>
      <c r="E1443" s="14" t="s">
        <v>578</v>
      </c>
      <c r="F1443" s="18">
        <f t="shared" si="2005"/>
        <v>329237</v>
      </c>
      <c r="G1443" s="18">
        <f t="shared" si="2005"/>
        <v>668826.6</v>
      </c>
      <c r="H1443" s="18">
        <f t="shared" si="2005"/>
        <v>809263.2</v>
      </c>
      <c r="I1443" s="18">
        <f t="shared" si="2005"/>
        <v>0</v>
      </c>
      <c r="J1443" s="18">
        <f t="shared" si="2005"/>
        <v>0</v>
      </c>
      <c r="K1443" s="18">
        <f t="shared" si="2005"/>
        <v>-72456.2</v>
      </c>
      <c r="L1443" s="18">
        <f t="shared" si="1950"/>
        <v>329237</v>
      </c>
      <c r="M1443" s="18">
        <f t="shared" si="1951"/>
        <v>668826.6</v>
      </c>
      <c r="N1443" s="18">
        <f t="shared" si="1952"/>
        <v>736807</v>
      </c>
      <c r="O1443" s="18">
        <f t="shared" si="2006"/>
        <v>100179.408</v>
      </c>
      <c r="P1443" s="18">
        <f t="shared" si="2006"/>
        <v>-140610.5</v>
      </c>
      <c r="Q1443" s="18">
        <f t="shared" si="2006"/>
        <v>-200000</v>
      </c>
      <c r="R1443" s="18">
        <f t="shared" si="1935"/>
        <v>429416.408</v>
      </c>
      <c r="S1443" s="18">
        <f t="shared" si="1936"/>
        <v>528216.1</v>
      </c>
      <c r="T1443" s="18">
        <f t="shared" si="1937"/>
        <v>536807</v>
      </c>
      <c r="U1443" s="18">
        <f t="shared" si="2007"/>
        <v>0</v>
      </c>
      <c r="V1443" s="18">
        <f t="shared" si="1938"/>
        <v>429416.408</v>
      </c>
      <c r="W1443" s="18">
        <f t="shared" si="1939"/>
        <v>528216.1</v>
      </c>
      <c r="X1443" s="18">
        <f t="shared" si="1940"/>
        <v>536807</v>
      </c>
      <c r="Y1443" s="18">
        <f t="shared" si="2007"/>
        <v>-429416.408</v>
      </c>
      <c r="Z1443" s="18">
        <f t="shared" si="2007"/>
        <v>-528216.1</v>
      </c>
      <c r="AA1443" s="18">
        <f t="shared" si="2007"/>
        <v>-536807</v>
      </c>
      <c r="AB1443" s="18">
        <f t="shared" si="1980"/>
        <v>0</v>
      </c>
      <c r="AC1443" s="18">
        <f t="shared" si="1981"/>
        <v>0</v>
      </c>
      <c r="AD1443" s="18">
        <f t="shared" si="1982"/>
        <v>0</v>
      </c>
      <c r="AE1443" s="18">
        <f t="shared" si="2007"/>
        <v>0</v>
      </c>
      <c r="AF1443" s="31">
        <v>0</v>
      </c>
      <c r="AG1443" s="22"/>
      <c r="AH1443" s="2"/>
    </row>
    <row r="1444" spans="1:34" ht="47.25" hidden="1" x14ac:dyDescent="0.25">
      <c r="A1444" s="36" t="s">
        <v>297</v>
      </c>
      <c r="B1444" s="32">
        <v>240</v>
      </c>
      <c r="C1444" s="36"/>
      <c r="D1444" s="36"/>
      <c r="E1444" s="14" t="s">
        <v>586</v>
      </c>
      <c r="F1444" s="18">
        <f t="shared" si="2005"/>
        <v>329237</v>
      </c>
      <c r="G1444" s="18">
        <f t="shared" si="2005"/>
        <v>668826.6</v>
      </c>
      <c r="H1444" s="18">
        <f t="shared" si="2005"/>
        <v>809263.2</v>
      </c>
      <c r="I1444" s="18">
        <f t="shared" si="2005"/>
        <v>0</v>
      </c>
      <c r="J1444" s="18">
        <f t="shared" si="2005"/>
        <v>0</v>
      </c>
      <c r="K1444" s="18">
        <f t="shared" si="2005"/>
        <v>-72456.2</v>
      </c>
      <c r="L1444" s="18">
        <f t="shared" si="1950"/>
        <v>329237</v>
      </c>
      <c r="M1444" s="18">
        <f t="shared" si="1951"/>
        <v>668826.6</v>
      </c>
      <c r="N1444" s="18">
        <f t="shared" si="1952"/>
        <v>736807</v>
      </c>
      <c r="O1444" s="18">
        <f t="shared" si="2006"/>
        <v>100179.408</v>
      </c>
      <c r="P1444" s="18">
        <f t="shared" si="2006"/>
        <v>-140610.5</v>
      </c>
      <c r="Q1444" s="18">
        <f t="shared" si="2006"/>
        <v>-200000</v>
      </c>
      <c r="R1444" s="18">
        <f t="shared" si="1935"/>
        <v>429416.408</v>
      </c>
      <c r="S1444" s="18">
        <f t="shared" si="1936"/>
        <v>528216.1</v>
      </c>
      <c r="T1444" s="18">
        <f t="shared" si="1937"/>
        <v>536807</v>
      </c>
      <c r="U1444" s="18">
        <f t="shared" si="2007"/>
        <v>0</v>
      </c>
      <c r="V1444" s="18">
        <f t="shared" si="1938"/>
        <v>429416.408</v>
      </c>
      <c r="W1444" s="18">
        <f t="shared" si="1939"/>
        <v>528216.1</v>
      </c>
      <c r="X1444" s="18">
        <f t="shared" si="1940"/>
        <v>536807</v>
      </c>
      <c r="Y1444" s="18">
        <f t="shared" si="2007"/>
        <v>-429416.408</v>
      </c>
      <c r="Z1444" s="18">
        <f t="shared" si="2007"/>
        <v>-528216.1</v>
      </c>
      <c r="AA1444" s="18">
        <f t="shared" si="2007"/>
        <v>-536807</v>
      </c>
      <c r="AB1444" s="18">
        <f t="shared" si="1980"/>
        <v>0</v>
      </c>
      <c r="AC1444" s="18">
        <f t="shared" si="1981"/>
        <v>0</v>
      </c>
      <c r="AD1444" s="18">
        <f t="shared" si="1982"/>
        <v>0</v>
      </c>
      <c r="AE1444" s="18">
        <f t="shared" si="2007"/>
        <v>0</v>
      </c>
      <c r="AF1444" s="31">
        <v>0</v>
      </c>
      <c r="AG1444" s="22"/>
      <c r="AH1444" s="2"/>
    </row>
    <row r="1445" spans="1:34" hidden="1" x14ac:dyDescent="0.25">
      <c r="A1445" s="36" t="s">
        <v>297</v>
      </c>
      <c r="B1445" s="32">
        <v>240</v>
      </c>
      <c r="C1445" s="36" t="s">
        <v>200</v>
      </c>
      <c r="D1445" s="36" t="s">
        <v>20</v>
      </c>
      <c r="E1445" s="14" t="s">
        <v>553</v>
      </c>
      <c r="F1445" s="18">
        <v>329237</v>
      </c>
      <c r="G1445" s="18">
        <v>668826.6</v>
      </c>
      <c r="H1445" s="18">
        <v>809263.2</v>
      </c>
      <c r="I1445" s="18"/>
      <c r="J1445" s="18"/>
      <c r="K1445" s="23">
        <v>-72456.2</v>
      </c>
      <c r="L1445" s="18">
        <f t="shared" si="1950"/>
        <v>329237</v>
      </c>
      <c r="M1445" s="18">
        <f t="shared" si="1951"/>
        <v>668826.6</v>
      </c>
      <c r="N1445" s="18">
        <f t="shared" si="1952"/>
        <v>736807</v>
      </c>
      <c r="O1445" s="18">
        <v>100179.408</v>
      </c>
      <c r="P1445" s="18">
        <v>-140610.5</v>
      </c>
      <c r="Q1445" s="18">
        <v>-200000</v>
      </c>
      <c r="R1445" s="18">
        <f t="shared" si="1935"/>
        <v>429416.408</v>
      </c>
      <c r="S1445" s="18">
        <f t="shared" si="1936"/>
        <v>528216.1</v>
      </c>
      <c r="T1445" s="18">
        <f t="shared" si="1937"/>
        <v>536807</v>
      </c>
      <c r="U1445" s="18"/>
      <c r="V1445" s="18">
        <f t="shared" si="1938"/>
        <v>429416.408</v>
      </c>
      <c r="W1445" s="18">
        <f t="shared" si="1939"/>
        <v>528216.1</v>
      </c>
      <c r="X1445" s="18">
        <f t="shared" si="1940"/>
        <v>536807</v>
      </c>
      <c r="Y1445" s="18">
        <f>-23145.4-406271.008</f>
        <v>-429416.408</v>
      </c>
      <c r="Z1445" s="18">
        <f>-165705.975-362510.125</f>
        <v>-528216.1</v>
      </c>
      <c r="AA1445" s="18">
        <f>-224091.5-312715.5</f>
        <v>-536807</v>
      </c>
      <c r="AB1445" s="18">
        <f t="shared" si="1980"/>
        <v>0</v>
      </c>
      <c r="AC1445" s="18">
        <f t="shared" si="1981"/>
        <v>0</v>
      </c>
      <c r="AD1445" s="18">
        <f t="shared" si="1982"/>
        <v>0</v>
      </c>
      <c r="AE1445" s="18"/>
      <c r="AF1445" s="31">
        <v>0</v>
      </c>
      <c r="AG1445" s="22" t="s">
        <v>1301</v>
      </c>
      <c r="AH1445" s="2"/>
    </row>
    <row r="1446" spans="1:34" ht="31.5" x14ac:dyDescent="0.25">
      <c r="A1446" s="36" t="s">
        <v>1433</v>
      </c>
      <c r="B1446" s="32"/>
      <c r="C1446" s="36"/>
      <c r="D1446" s="36"/>
      <c r="E1446" s="14" t="s">
        <v>1442</v>
      </c>
      <c r="F1446" s="18"/>
      <c r="G1446" s="18"/>
      <c r="H1446" s="18"/>
      <c r="I1446" s="18"/>
      <c r="J1446" s="18"/>
      <c r="K1446" s="23"/>
      <c r="L1446" s="18"/>
      <c r="M1446" s="18"/>
      <c r="N1446" s="18"/>
      <c r="O1446" s="18"/>
      <c r="P1446" s="18"/>
      <c r="Q1446" s="18"/>
      <c r="R1446" s="18"/>
      <c r="S1446" s="18"/>
      <c r="T1446" s="18"/>
      <c r="U1446" s="18"/>
      <c r="V1446" s="18">
        <f>V1447</f>
        <v>0</v>
      </c>
      <c r="W1446" s="18">
        <f t="shared" ref="W1446:AE1448" si="2009">W1447</f>
        <v>0</v>
      </c>
      <c r="X1446" s="18">
        <f t="shared" si="2009"/>
        <v>0</v>
      </c>
      <c r="Y1446" s="18">
        <f t="shared" si="2009"/>
        <v>506271.00799999997</v>
      </c>
      <c r="Z1446" s="18">
        <f t="shared" si="2009"/>
        <v>262510.125</v>
      </c>
      <c r="AA1446" s="18">
        <f t="shared" si="2009"/>
        <v>312715.5</v>
      </c>
      <c r="AB1446" s="18">
        <f t="shared" si="1980"/>
        <v>506271.00799999997</v>
      </c>
      <c r="AC1446" s="18">
        <f t="shared" si="1981"/>
        <v>262510.125</v>
      </c>
      <c r="AD1446" s="18">
        <f t="shared" si="1982"/>
        <v>312715.5</v>
      </c>
      <c r="AE1446" s="18">
        <f t="shared" si="2009"/>
        <v>0</v>
      </c>
      <c r="AF1446" s="31"/>
      <c r="AG1446" s="22"/>
      <c r="AH1446" s="2"/>
    </row>
    <row r="1447" spans="1:34" ht="47.25" x14ac:dyDescent="0.25">
      <c r="A1447" s="36" t="s">
        <v>1433</v>
      </c>
      <c r="B1447" s="32">
        <v>200</v>
      </c>
      <c r="C1447" s="36"/>
      <c r="D1447" s="36"/>
      <c r="E1447" s="14" t="s">
        <v>578</v>
      </c>
      <c r="F1447" s="18"/>
      <c r="G1447" s="18"/>
      <c r="H1447" s="18"/>
      <c r="I1447" s="18"/>
      <c r="J1447" s="18"/>
      <c r="K1447" s="23"/>
      <c r="L1447" s="18"/>
      <c r="M1447" s="18"/>
      <c r="N1447" s="18"/>
      <c r="O1447" s="18"/>
      <c r="P1447" s="18"/>
      <c r="Q1447" s="18"/>
      <c r="R1447" s="18"/>
      <c r="S1447" s="18"/>
      <c r="T1447" s="18"/>
      <c r="U1447" s="18"/>
      <c r="V1447" s="18">
        <f>V1448</f>
        <v>0</v>
      </c>
      <c r="W1447" s="18">
        <f t="shared" si="2009"/>
        <v>0</v>
      </c>
      <c r="X1447" s="18">
        <f t="shared" si="2009"/>
        <v>0</v>
      </c>
      <c r="Y1447" s="18">
        <f t="shared" si="2009"/>
        <v>506271.00799999997</v>
      </c>
      <c r="Z1447" s="18">
        <f t="shared" si="2009"/>
        <v>262510.125</v>
      </c>
      <c r="AA1447" s="18">
        <f t="shared" si="2009"/>
        <v>312715.5</v>
      </c>
      <c r="AB1447" s="18">
        <f t="shared" si="1980"/>
        <v>506271.00799999997</v>
      </c>
      <c r="AC1447" s="18">
        <f t="shared" si="1981"/>
        <v>262510.125</v>
      </c>
      <c r="AD1447" s="18">
        <f t="shared" si="1982"/>
        <v>312715.5</v>
      </c>
      <c r="AE1447" s="18">
        <f t="shared" si="2009"/>
        <v>0</v>
      </c>
      <c r="AF1447" s="31"/>
      <c r="AG1447" s="22"/>
      <c r="AH1447" s="2"/>
    </row>
    <row r="1448" spans="1:34" ht="47.25" x14ac:dyDescent="0.25">
      <c r="A1448" s="36" t="s">
        <v>1433</v>
      </c>
      <c r="B1448" s="32">
        <v>240</v>
      </c>
      <c r="C1448" s="36"/>
      <c r="D1448" s="36"/>
      <c r="E1448" s="14" t="s">
        <v>586</v>
      </c>
      <c r="F1448" s="18"/>
      <c r="G1448" s="18"/>
      <c r="H1448" s="18"/>
      <c r="I1448" s="18"/>
      <c r="J1448" s="18"/>
      <c r="K1448" s="23"/>
      <c r="L1448" s="18"/>
      <c r="M1448" s="18"/>
      <c r="N1448" s="18"/>
      <c r="O1448" s="18"/>
      <c r="P1448" s="18"/>
      <c r="Q1448" s="18"/>
      <c r="R1448" s="18"/>
      <c r="S1448" s="18"/>
      <c r="T1448" s="18"/>
      <c r="U1448" s="18"/>
      <c r="V1448" s="18">
        <f>V1449</f>
        <v>0</v>
      </c>
      <c r="W1448" s="18">
        <f t="shared" si="2009"/>
        <v>0</v>
      </c>
      <c r="X1448" s="18">
        <f t="shared" si="2009"/>
        <v>0</v>
      </c>
      <c r="Y1448" s="18">
        <f t="shared" si="2009"/>
        <v>506271.00799999997</v>
      </c>
      <c r="Z1448" s="18">
        <f t="shared" si="2009"/>
        <v>262510.125</v>
      </c>
      <c r="AA1448" s="18">
        <f t="shared" si="2009"/>
        <v>312715.5</v>
      </c>
      <c r="AB1448" s="18">
        <f t="shared" si="1980"/>
        <v>506271.00799999997</v>
      </c>
      <c r="AC1448" s="18">
        <f t="shared" si="1981"/>
        <v>262510.125</v>
      </c>
      <c r="AD1448" s="18">
        <f t="shared" si="1982"/>
        <v>312715.5</v>
      </c>
      <c r="AE1448" s="18">
        <f t="shared" si="2009"/>
        <v>0</v>
      </c>
      <c r="AF1448" s="31"/>
      <c r="AG1448" s="22"/>
      <c r="AH1448" s="2"/>
    </row>
    <row r="1449" spans="1:34" x14ac:dyDescent="0.25">
      <c r="A1449" s="36" t="s">
        <v>1433</v>
      </c>
      <c r="B1449" s="32">
        <v>240</v>
      </c>
      <c r="C1449" s="36" t="s">
        <v>200</v>
      </c>
      <c r="D1449" s="36" t="s">
        <v>20</v>
      </c>
      <c r="E1449" s="14" t="s">
        <v>553</v>
      </c>
      <c r="F1449" s="18"/>
      <c r="G1449" s="18"/>
      <c r="H1449" s="18"/>
      <c r="I1449" s="18"/>
      <c r="J1449" s="18"/>
      <c r="K1449" s="23"/>
      <c r="L1449" s="18"/>
      <c r="M1449" s="18"/>
      <c r="N1449" s="18"/>
      <c r="O1449" s="18"/>
      <c r="P1449" s="18"/>
      <c r="Q1449" s="18"/>
      <c r="R1449" s="18"/>
      <c r="S1449" s="18"/>
      <c r="T1449" s="18"/>
      <c r="U1449" s="18"/>
      <c r="V1449" s="18">
        <v>0</v>
      </c>
      <c r="W1449" s="18">
        <v>0</v>
      </c>
      <c r="X1449" s="18">
        <v>0</v>
      </c>
      <c r="Y1449" s="18">
        <v>506271.00799999997</v>
      </c>
      <c r="Z1449" s="18">
        <v>262510.125</v>
      </c>
      <c r="AA1449" s="18">
        <v>312715.5</v>
      </c>
      <c r="AB1449" s="18">
        <f t="shared" si="1980"/>
        <v>506271.00799999997</v>
      </c>
      <c r="AC1449" s="18">
        <f t="shared" si="1981"/>
        <v>262510.125</v>
      </c>
      <c r="AD1449" s="18">
        <f t="shared" si="1982"/>
        <v>312715.5</v>
      </c>
      <c r="AE1449" s="18"/>
      <c r="AF1449" s="31"/>
      <c r="AG1449" s="22"/>
      <c r="AH1449" s="2"/>
    </row>
    <row r="1450" spans="1:34" x14ac:dyDescent="0.25">
      <c r="A1450" s="19" t="s">
        <v>1428</v>
      </c>
      <c r="B1450" s="32"/>
      <c r="C1450" s="36"/>
      <c r="D1450" s="36"/>
      <c r="E1450" s="14" t="s">
        <v>986</v>
      </c>
      <c r="F1450" s="18"/>
      <c r="G1450" s="18"/>
      <c r="H1450" s="18"/>
      <c r="I1450" s="18"/>
      <c r="J1450" s="18"/>
      <c r="K1450" s="23"/>
      <c r="L1450" s="18"/>
      <c r="M1450" s="18"/>
      <c r="N1450" s="18"/>
      <c r="O1450" s="18"/>
      <c r="P1450" s="18"/>
      <c r="Q1450" s="18"/>
      <c r="R1450" s="18"/>
      <c r="S1450" s="18"/>
      <c r="T1450" s="18"/>
      <c r="U1450" s="18"/>
      <c r="V1450" s="18">
        <f>V1451</f>
        <v>0</v>
      </c>
      <c r="W1450" s="18">
        <f t="shared" ref="W1450:AE1452" si="2010">W1451</f>
        <v>0</v>
      </c>
      <c r="X1450" s="18">
        <f t="shared" si="2010"/>
        <v>0</v>
      </c>
      <c r="Y1450" s="18">
        <f t="shared" si="2010"/>
        <v>73145.399999999994</v>
      </c>
      <c r="Z1450" s="18">
        <f t="shared" si="2010"/>
        <v>1086610.7549999999</v>
      </c>
      <c r="AA1450" s="18">
        <f t="shared" si="2010"/>
        <v>1146656.7</v>
      </c>
      <c r="AB1450" s="18">
        <f t="shared" si="1980"/>
        <v>73145.399999999994</v>
      </c>
      <c r="AC1450" s="18">
        <f t="shared" si="1981"/>
        <v>1086610.7549999999</v>
      </c>
      <c r="AD1450" s="18">
        <f t="shared" si="1982"/>
        <v>1146656.7</v>
      </c>
      <c r="AE1450" s="18">
        <f t="shared" si="2010"/>
        <v>0</v>
      </c>
      <c r="AF1450" s="31"/>
      <c r="AG1450" s="22"/>
      <c r="AH1450" s="2"/>
    </row>
    <row r="1451" spans="1:34" ht="47.25" x14ac:dyDescent="0.25">
      <c r="A1451" s="19" t="s">
        <v>1428</v>
      </c>
      <c r="B1451" s="32">
        <v>200</v>
      </c>
      <c r="C1451" s="36"/>
      <c r="D1451" s="36"/>
      <c r="E1451" s="14" t="s">
        <v>578</v>
      </c>
      <c r="F1451" s="18"/>
      <c r="G1451" s="18"/>
      <c r="H1451" s="18"/>
      <c r="I1451" s="18"/>
      <c r="J1451" s="18"/>
      <c r="K1451" s="23"/>
      <c r="L1451" s="18"/>
      <c r="M1451" s="18"/>
      <c r="N1451" s="18"/>
      <c r="O1451" s="18"/>
      <c r="P1451" s="18"/>
      <c r="Q1451" s="18"/>
      <c r="R1451" s="18"/>
      <c r="S1451" s="18"/>
      <c r="T1451" s="18"/>
      <c r="U1451" s="18"/>
      <c r="V1451" s="18">
        <f>V1452</f>
        <v>0</v>
      </c>
      <c r="W1451" s="18">
        <f t="shared" si="2010"/>
        <v>0</v>
      </c>
      <c r="X1451" s="18">
        <f t="shared" si="2010"/>
        <v>0</v>
      </c>
      <c r="Y1451" s="18">
        <f t="shared" si="2010"/>
        <v>73145.399999999994</v>
      </c>
      <c r="Z1451" s="18">
        <f t="shared" si="2010"/>
        <v>1086610.7549999999</v>
      </c>
      <c r="AA1451" s="18">
        <f t="shared" si="2010"/>
        <v>1146656.7</v>
      </c>
      <c r="AB1451" s="18">
        <f t="shared" si="1980"/>
        <v>73145.399999999994</v>
      </c>
      <c r="AC1451" s="18">
        <f t="shared" si="1981"/>
        <v>1086610.7549999999</v>
      </c>
      <c r="AD1451" s="18">
        <f t="shared" si="1982"/>
        <v>1146656.7</v>
      </c>
      <c r="AE1451" s="18">
        <f t="shared" si="2010"/>
        <v>0</v>
      </c>
      <c r="AF1451" s="31"/>
      <c r="AG1451" s="22"/>
      <c r="AH1451" s="2"/>
    </row>
    <row r="1452" spans="1:34" ht="47.25" x14ac:dyDescent="0.25">
      <c r="A1452" s="19" t="s">
        <v>1428</v>
      </c>
      <c r="B1452" s="32">
        <v>240</v>
      </c>
      <c r="C1452" s="36"/>
      <c r="D1452" s="36"/>
      <c r="E1452" s="14" t="s">
        <v>586</v>
      </c>
      <c r="F1452" s="18"/>
      <c r="G1452" s="18"/>
      <c r="H1452" s="18"/>
      <c r="I1452" s="18"/>
      <c r="J1452" s="18"/>
      <c r="K1452" s="23"/>
      <c r="L1452" s="18"/>
      <c r="M1452" s="18"/>
      <c r="N1452" s="18"/>
      <c r="O1452" s="18"/>
      <c r="P1452" s="18"/>
      <c r="Q1452" s="18"/>
      <c r="R1452" s="18"/>
      <c r="S1452" s="18"/>
      <c r="T1452" s="18"/>
      <c r="U1452" s="18"/>
      <c r="V1452" s="18">
        <f>V1453</f>
        <v>0</v>
      </c>
      <c r="W1452" s="18">
        <f t="shared" si="2010"/>
        <v>0</v>
      </c>
      <c r="X1452" s="18">
        <f t="shared" si="2010"/>
        <v>0</v>
      </c>
      <c r="Y1452" s="18">
        <f t="shared" si="2010"/>
        <v>73145.399999999994</v>
      </c>
      <c r="Z1452" s="18">
        <f t="shared" si="2010"/>
        <v>1086610.7549999999</v>
      </c>
      <c r="AA1452" s="18">
        <f t="shared" si="2010"/>
        <v>1146656.7</v>
      </c>
      <c r="AB1452" s="18">
        <f t="shared" si="1980"/>
        <v>73145.399999999994</v>
      </c>
      <c r="AC1452" s="18">
        <f t="shared" si="1981"/>
        <v>1086610.7549999999</v>
      </c>
      <c r="AD1452" s="18">
        <f t="shared" si="1982"/>
        <v>1146656.7</v>
      </c>
      <c r="AE1452" s="18">
        <f t="shared" si="2010"/>
        <v>0</v>
      </c>
      <c r="AF1452" s="31"/>
      <c r="AG1452" s="22"/>
      <c r="AH1452" s="2"/>
    </row>
    <row r="1453" spans="1:34" x14ac:dyDescent="0.25">
      <c r="A1453" s="19" t="s">
        <v>1428</v>
      </c>
      <c r="B1453" s="32">
        <v>240</v>
      </c>
      <c r="C1453" s="36" t="s">
        <v>200</v>
      </c>
      <c r="D1453" s="36" t="s">
        <v>20</v>
      </c>
      <c r="E1453" s="14" t="s">
        <v>553</v>
      </c>
      <c r="F1453" s="18"/>
      <c r="G1453" s="18"/>
      <c r="H1453" s="18"/>
      <c r="I1453" s="18"/>
      <c r="J1453" s="18"/>
      <c r="K1453" s="23"/>
      <c r="L1453" s="18"/>
      <c r="M1453" s="18"/>
      <c r="N1453" s="18"/>
      <c r="O1453" s="18"/>
      <c r="P1453" s="18"/>
      <c r="Q1453" s="18"/>
      <c r="R1453" s="18"/>
      <c r="S1453" s="18"/>
      <c r="T1453" s="18"/>
      <c r="U1453" s="18"/>
      <c r="V1453" s="18">
        <v>0</v>
      </c>
      <c r="W1453" s="18">
        <v>0</v>
      </c>
      <c r="X1453" s="18">
        <v>0</v>
      </c>
      <c r="Y1453" s="18">
        <f>23145.4+50000</f>
        <v>73145.399999999994</v>
      </c>
      <c r="Z1453" s="18">
        <f>214045.655+872565.1</f>
        <v>1086610.7549999999</v>
      </c>
      <c r="AA1453" s="18">
        <f>224091.5+922565.2</f>
        <v>1146656.7</v>
      </c>
      <c r="AB1453" s="18">
        <f t="shared" si="1980"/>
        <v>73145.399999999994</v>
      </c>
      <c r="AC1453" s="18">
        <f t="shared" si="1981"/>
        <v>1086610.7549999999</v>
      </c>
      <c r="AD1453" s="18">
        <f t="shared" si="1982"/>
        <v>1146656.7</v>
      </c>
      <c r="AE1453" s="18"/>
      <c r="AF1453" s="31"/>
      <c r="AG1453" s="22"/>
      <c r="AH1453" s="2"/>
    </row>
    <row r="1454" spans="1:34" ht="63" x14ac:dyDescent="0.25">
      <c r="A1454" s="36" t="s">
        <v>301</v>
      </c>
      <c r="B1454" s="32"/>
      <c r="C1454" s="36"/>
      <c r="D1454" s="36"/>
      <c r="E1454" s="14" t="s">
        <v>1165</v>
      </c>
      <c r="F1454" s="18">
        <f>F1455+F1471+F1475+F1479</f>
        <v>31451.7</v>
      </c>
      <c r="G1454" s="18">
        <f t="shared" ref="G1454:H1454" si="2011">G1455+G1471+G1475+G1479</f>
        <v>726.6</v>
      </c>
      <c r="H1454" s="18">
        <f t="shared" si="2011"/>
        <v>59956</v>
      </c>
      <c r="I1454" s="18">
        <f t="shared" ref="I1454:K1454" si="2012">I1455+I1471+I1475+I1479</f>
        <v>0</v>
      </c>
      <c r="J1454" s="18">
        <f t="shared" si="2012"/>
        <v>0</v>
      </c>
      <c r="K1454" s="18">
        <f t="shared" si="2012"/>
        <v>0</v>
      </c>
      <c r="L1454" s="18">
        <f t="shared" si="1950"/>
        <v>31451.7</v>
      </c>
      <c r="M1454" s="18">
        <f t="shared" si="1951"/>
        <v>726.6</v>
      </c>
      <c r="N1454" s="18">
        <f t="shared" si="1952"/>
        <v>59956</v>
      </c>
      <c r="O1454" s="18">
        <f>O1455+O1471+O1475+O1479+O1459+O1463+O1467</f>
        <v>7697.8249999999998</v>
      </c>
      <c r="P1454" s="18">
        <f t="shared" ref="P1454:AE1454" si="2013">P1455+P1471+P1475+P1479+P1459+P1463+P1467</f>
        <v>0</v>
      </c>
      <c r="Q1454" s="18">
        <f t="shared" si="2013"/>
        <v>0</v>
      </c>
      <c r="R1454" s="18">
        <f t="shared" si="1935"/>
        <v>39149.525000000001</v>
      </c>
      <c r="S1454" s="18">
        <f t="shared" si="1936"/>
        <v>726.6</v>
      </c>
      <c r="T1454" s="18">
        <f t="shared" si="1937"/>
        <v>59956</v>
      </c>
      <c r="U1454" s="18">
        <f t="shared" ref="U1454" si="2014">U1455+U1471+U1475+U1479+U1459+U1463+U1467</f>
        <v>0</v>
      </c>
      <c r="V1454" s="18">
        <f t="shared" si="1938"/>
        <v>39149.525000000001</v>
      </c>
      <c r="W1454" s="18">
        <f t="shared" si="1939"/>
        <v>726.6</v>
      </c>
      <c r="X1454" s="18">
        <f t="shared" si="1940"/>
        <v>59956</v>
      </c>
      <c r="Y1454" s="18">
        <f t="shared" ref="Y1454:AA1454" si="2015">Y1455+Y1471+Y1475+Y1479+Y1459+Y1463+Y1467</f>
        <v>0</v>
      </c>
      <c r="Z1454" s="18">
        <f t="shared" si="2015"/>
        <v>0</v>
      </c>
      <c r="AA1454" s="18">
        <f t="shared" si="2015"/>
        <v>0</v>
      </c>
      <c r="AB1454" s="18">
        <f t="shared" si="1980"/>
        <v>39149.525000000001</v>
      </c>
      <c r="AC1454" s="18">
        <f t="shared" si="1981"/>
        <v>726.6</v>
      </c>
      <c r="AD1454" s="18">
        <f t="shared" si="1982"/>
        <v>59956</v>
      </c>
      <c r="AE1454" s="18">
        <f t="shared" si="2013"/>
        <v>0</v>
      </c>
      <c r="AF1454" s="31"/>
      <c r="AG1454" s="22"/>
      <c r="AH1454" s="2"/>
    </row>
    <row r="1455" spans="1:34" x14ac:dyDescent="0.25">
      <c r="A1455" s="36" t="s">
        <v>298</v>
      </c>
      <c r="B1455" s="32"/>
      <c r="C1455" s="36"/>
      <c r="D1455" s="36"/>
      <c r="E1455" s="14" t="s">
        <v>730</v>
      </c>
      <c r="F1455" s="18">
        <f t="shared" ref="F1455:K1457" si="2016">F1456</f>
        <v>31451.7</v>
      </c>
      <c r="G1455" s="18">
        <f t="shared" si="2016"/>
        <v>0</v>
      </c>
      <c r="H1455" s="18">
        <f t="shared" si="2016"/>
        <v>0</v>
      </c>
      <c r="I1455" s="18">
        <f t="shared" si="2016"/>
        <v>0</v>
      </c>
      <c r="J1455" s="18">
        <f t="shared" si="2016"/>
        <v>0</v>
      </c>
      <c r="K1455" s="18">
        <f t="shared" si="2016"/>
        <v>0</v>
      </c>
      <c r="L1455" s="18">
        <f t="shared" si="1950"/>
        <v>31451.7</v>
      </c>
      <c r="M1455" s="18">
        <f t="shared" si="1951"/>
        <v>0</v>
      </c>
      <c r="N1455" s="18">
        <f t="shared" si="1952"/>
        <v>0</v>
      </c>
      <c r="O1455" s="18">
        <f t="shared" ref="O1455:Q1457" si="2017">O1456</f>
        <v>0</v>
      </c>
      <c r="P1455" s="18">
        <f t="shared" si="2017"/>
        <v>0</v>
      </c>
      <c r="Q1455" s="18">
        <f t="shared" si="2017"/>
        <v>0</v>
      </c>
      <c r="R1455" s="18">
        <f t="shared" si="1935"/>
        <v>31451.7</v>
      </c>
      <c r="S1455" s="18">
        <f t="shared" si="1936"/>
        <v>0</v>
      </c>
      <c r="T1455" s="18">
        <f t="shared" si="1937"/>
        <v>0</v>
      </c>
      <c r="U1455" s="18">
        <f t="shared" ref="U1455:AE1457" si="2018">U1456</f>
        <v>0</v>
      </c>
      <c r="V1455" s="18">
        <f t="shared" si="1938"/>
        <v>31451.7</v>
      </c>
      <c r="W1455" s="18">
        <f t="shared" si="1939"/>
        <v>0</v>
      </c>
      <c r="X1455" s="18">
        <f t="shared" si="1940"/>
        <v>0</v>
      </c>
      <c r="Y1455" s="18">
        <f t="shared" si="2018"/>
        <v>0</v>
      </c>
      <c r="Z1455" s="18">
        <f t="shared" si="2018"/>
        <v>0</v>
      </c>
      <c r="AA1455" s="18">
        <f t="shared" si="2018"/>
        <v>0</v>
      </c>
      <c r="AB1455" s="18">
        <f t="shared" si="1980"/>
        <v>31451.7</v>
      </c>
      <c r="AC1455" s="18">
        <f t="shared" si="1981"/>
        <v>0</v>
      </c>
      <c r="AD1455" s="18">
        <f t="shared" si="1982"/>
        <v>0</v>
      </c>
      <c r="AE1455" s="18">
        <f t="shared" si="2018"/>
        <v>0</v>
      </c>
      <c r="AF1455" s="31"/>
      <c r="AG1455" s="22"/>
      <c r="AH1455" s="2"/>
    </row>
    <row r="1456" spans="1:34" ht="47.25" x14ac:dyDescent="0.25">
      <c r="A1456" s="36" t="s">
        <v>298</v>
      </c>
      <c r="B1456" s="32">
        <v>400</v>
      </c>
      <c r="C1456" s="36"/>
      <c r="D1456" s="36"/>
      <c r="E1456" s="14" t="s">
        <v>580</v>
      </c>
      <c r="F1456" s="18">
        <f t="shared" si="2016"/>
        <v>31451.7</v>
      </c>
      <c r="G1456" s="18">
        <f t="shared" si="2016"/>
        <v>0</v>
      </c>
      <c r="H1456" s="18">
        <f t="shared" si="2016"/>
        <v>0</v>
      </c>
      <c r="I1456" s="18">
        <f t="shared" si="2016"/>
        <v>0</v>
      </c>
      <c r="J1456" s="18">
        <f t="shared" si="2016"/>
        <v>0</v>
      </c>
      <c r="K1456" s="18">
        <f t="shared" si="2016"/>
        <v>0</v>
      </c>
      <c r="L1456" s="18">
        <f t="shared" si="1950"/>
        <v>31451.7</v>
      </c>
      <c r="M1456" s="18">
        <f t="shared" si="1951"/>
        <v>0</v>
      </c>
      <c r="N1456" s="18">
        <f t="shared" si="1952"/>
        <v>0</v>
      </c>
      <c r="O1456" s="18">
        <f t="shared" si="2017"/>
        <v>0</v>
      </c>
      <c r="P1456" s="18">
        <f t="shared" si="2017"/>
        <v>0</v>
      </c>
      <c r="Q1456" s="18">
        <f t="shared" si="2017"/>
        <v>0</v>
      </c>
      <c r="R1456" s="18">
        <f t="shared" si="1935"/>
        <v>31451.7</v>
      </c>
      <c r="S1456" s="18">
        <f t="shared" si="1936"/>
        <v>0</v>
      </c>
      <c r="T1456" s="18">
        <f t="shared" si="1937"/>
        <v>0</v>
      </c>
      <c r="U1456" s="18">
        <f t="shared" si="2018"/>
        <v>0</v>
      </c>
      <c r="V1456" s="18">
        <f t="shared" si="1938"/>
        <v>31451.7</v>
      </c>
      <c r="W1456" s="18">
        <f t="shared" si="1939"/>
        <v>0</v>
      </c>
      <c r="X1456" s="18">
        <f t="shared" si="1940"/>
        <v>0</v>
      </c>
      <c r="Y1456" s="18">
        <f t="shared" si="2018"/>
        <v>0</v>
      </c>
      <c r="Z1456" s="18">
        <f t="shared" si="2018"/>
        <v>0</v>
      </c>
      <c r="AA1456" s="18">
        <f t="shared" si="2018"/>
        <v>0</v>
      </c>
      <c r="AB1456" s="18">
        <f t="shared" si="1980"/>
        <v>31451.7</v>
      </c>
      <c r="AC1456" s="18">
        <f t="shared" si="1981"/>
        <v>0</v>
      </c>
      <c r="AD1456" s="18">
        <f t="shared" si="1982"/>
        <v>0</v>
      </c>
      <c r="AE1456" s="18">
        <f t="shared" si="2018"/>
        <v>0</v>
      </c>
      <c r="AF1456" s="31"/>
      <c r="AG1456" s="22"/>
      <c r="AH1456" s="2"/>
    </row>
    <row r="1457" spans="1:34" x14ac:dyDescent="0.25">
      <c r="A1457" s="36" t="s">
        <v>298</v>
      </c>
      <c r="B1457" s="32">
        <v>410</v>
      </c>
      <c r="C1457" s="36"/>
      <c r="D1457" s="36"/>
      <c r="E1457" s="14" t="s">
        <v>593</v>
      </c>
      <c r="F1457" s="18">
        <f t="shared" si="2016"/>
        <v>31451.7</v>
      </c>
      <c r="G1457" s="18">
        <f t="shared" si="2016"/>
        <v>0</v>
      </c>
      <c r="H1457" s="18">
        <f t="shared" si="2016"/>
        <v>0</v>
      </c>
      <c r="I1457" s="18">
        <f t="shared" si="2016"/>
        <v>0</v>
      </c>
      <c r="J1457" s="18">
        <f t="shared" si="2016"/>
        <v>0</v>
      </c>
      <c r="K1457" s="18">
        <f t="shared" si="2016"/>
        <v>0</v>
      </c>
      <c r="L1457" s="18">
        <f t="shared" si="1950"/>
        <v>31451.7</v>
      </c>
      <c r="M1457" s="18">
        <f t="shared" si="1951"/>
        <v>0</v>
      </c>
      <c r="N1457" s="18">
        <f t="shared" si="1952"/>
        <v>0</v>
      </c>
      <c r="O1457" s="18">
        <f t="shared" si="2017"/>
        <v>0</v>
      </c>
      <c r="P1457" s="18">
        <f t="shared" si="2017"/>
        <v>0</v>
      </c>
      <c r="Q1457" s="18">
        <f t="shared" si="2017"/>
        <v>0</v>
      </c>
      <c r="R1457" s="18">
        <f t="shared" si="1935"/>
        <v>31451.7</v>
      </c>
      <c r="S1457" s="18">
        <f t="shared" si="1936"/>
        <v>0</v>
      </c>
      <c r="T1457" s="18">
        <f t="shared" si="1937"/>
        <v>0</v>
      </c>
      <c r="U1457" s="18">
        <f t="shared" si="2018"/>
        <v>0</v>
      </c>
      <c r="V1457" s="18">
        <f t="shared" si="1938"/>
        <v>31451.7</v>
      </c>
      <c r="W1457" s="18">
        <f t="shared" si="1939"/>
        <v>0</v>
      </c>
      <c r="X1457" s="18">
        <f t="shared" si="1940"/>
        <v>0</v>
      </c>
      <c r="Y1457" s="18">
        <f t="shared" si="2018"/>
        <v>0</v>
      </c>
      <c r="Z1457" s="18">
        <f t="shared" si="2018"/>
        <v>0</v>
      </c>
      <c r="AA1457" s="18">
        <f t="shared" si="2018"/>
        <v>0</v>
      </c>
      <c r="AB1457" s="18">
        <f t="shared" si="1980"/>
        <v>31451.7</v>
      </c>
      <c r="AC1457" s="18">
        <f t="shared" si="1981"/>
        <v>0</v>
      </c>
      <c r="AD1457" s="18">
        <f t="shared" si="1982"/>
        <v>0</v>
      </c>
      <c r="AE1457" s="18">
        <f t="shared" si="2018"/>
        <v>0</v>
      </c>
      <c r="AF1457" s="31"/>
      <c r="AG1457" s="22"/>
      <c r="AH1457" s="2"/>
    </row>
    <row r="1458" spans="1:34" x14ac:dyDescent="0.25">
      <c r="A1458" s="36" t="s">
        <v>298</v>
      </c>
      <c r="B1458" s="32">
        <v>410</v>
      </c>
      <c r="C1458" s="36" t="s">
        <v>200</v>
      </c>
      <c r="D1458" s="36" t="s">
        <v>20</v>
      </c>
      <c r="E1458" s="14" t="s">
        <v>553</v>
      </c>
      <c r="F1458" s="18">
        <v>31451.7</v>
      </c>
      <c r="G1458" s="18">
        <v>0</v>
      </c>
      <c r="H1458" s="18">
        <v>0</v>
      </c>
      <c r="I1458" s="18"/>
      <c r="J1458" s="18"/>
      <c r="K1458" s="18"/>
      <c r="L1458" s="18">
        <f t="shared" si="1950"/>
        <v>31451.7</v>
      </c>
      <c r="M1458" s="18">
        <f t="shared" si="1951"/>
        <v>0</v>
      </c>
      <c r="N1458" s="18">
        <f t="shared" si="1952"/>
        <v>0</v>
      </c>
      <c r="O1458" s="18"/>
      <c r="P1458" s="18"/>
      <c r="Q1458" s="18"/>
      <c r="R1458" s="18">
        <f t="shared" si="1935"/>
        <v>31451.7</v>
      </c>
      <c r="S1458" s="18">
        <f t="shared" si="1936"/>
        <v>0</v>
      </c>
      <c r="T1458" s="18">
        <f t="shared" si="1937"/>
        <v>0</v>
      </c>
      <c r="U1458" s="18"/>
      <c r="V1458" s="18">
        <f t="shared" si="1938"/>
        <v>31451.7</v>
      </c>
      <c r="W1458" s="18">
        <f t="shared" si="1939"/>
        <v>0</v>
      </c>
      <c r="X1458" s="18">
        <f t="shared" si="1940"/>
        <v>0</v>
      </c>
      <c r="Y1458" s="18"/>
      <c r="Z1458" s="18"/>
      <c r="AA1458" s="18"/>
      <c r="AB1458" s="18">
        <f t="shared" si="1980"/>
        <v>31451.7</v>
      </c>
      <c r="AC1458" s="18">
        <f t="shared" si="1981"/>
        <v>0</v>
      </c>
      <c r="AD1458" s="18">
        <f t="shared" si="1982"/>
        <v>0</v>
      </c>
      <c r="AE1458" s="18"/>
      <c r="AF1458" s="31"/>
      <c r="AG1458" s="22"/>
      <c r="AH1458" s="2"/>
    </row>
    <row r="1459" spans="1:34" x14ac:dyDescent="0.25">
      <c r="A1459" s="19" t="s">
        <v>1383</v>
      </c>
      <c r="B1459" s="32"/>
      <c r="C1459" s="36"/>
      <c r="D1459" s="36"/>
      <c r="E1459" s="14" t="s">
        <v>1384</v>
      </c>
      <c r="F1459" s="18"/>
      <c r="G1459" s="18"/>
      <c r="H1459" s="18"/>
      <c r="I1459" s="18"/>
      <c r="J1459" s="18"/>
      <c r="K1459" s="18"/>
      <c r="L1459" s="18"/>
      <c r="M1459" s="18"/>
      <c r="N1459" s="18"/>
      <c r="O1459" s="18">
        <f>O1460</f>
        <v>2172.7379999999998</v>
      </c>
      <c r="P1459" s="18">
        <f t="shared" ref="P1459:AE1461" si="2019">P1460</f>
        <v>0</v>
      </c>
      <c r="Q1459" s="18">
        <f t="shared" si="2019"/>
        <v>0</v>
      </c>
      <c r="R1459" s="18">
        <f t="shared" si="1935"/>
        <v>2172.7379999999998</v>
      </c>
      <c r="S1459" s="18">
        <f t="shared" si="1936"/>
        <v>0</v>
      </c>
      <c r="T1459" s="18">
        <f t="shared" si="1937"/>
        <v>0</v>
      </c>
      <c r="U1459" s="18">
        <f t="shared" si="2019"/>
        <v>0</v>
      </c>
      <c r="V1459" s="18">
        <f t="shared" si="1938"/>
        <v>2172.7379999999998</v>
      </c>
      <c r="W1459" s="18">
        <f t="shared" si="1939"/>
        <v>0</v>
      </c>
      <c r="X1459" s="18">
        <f t="shared" si="1940"/>
        <v>0</v>
      </c>
      <c r="Y1459" s="18">
        <f t="shared" si="2019"/>
        <v>0</v>
      </c>
      <c r="Z1459" s="18">
        <f t="shared" si="2019"/>
        <v>0</v>
      </c>
      <c r="AA1459" s="18">
        <f t="shared" si="2019"/>
        <v>0</v>
      </c>
      <c r="AB1459" s="18">
        <f t="shared" si="1980"/>
        <v>2172.7379999999998</v>
      </c>
      <c r="AC1459" s="18">
        <f t="shared" si="1981"/>
        <v>0</v>
      </c>
      <c r="AD1459" s="18">
        <f t="shared" si="1982"/>
        <v>0</v>
      </c>
      <c r="AE1459" s="18">
        <f t="shared" si="2019"/>
        <v>0</v>
      </c>
      <c r="AF1459" s="31"/>
      <c r="AG1459" s="22"/>
      <c r="AH1459" s="2"/>
    </row>
    <row r="1460" spans="1:34" ht="47.25" x14ac:dyDescent="0.25">
      <c r="A1460" s="19" t="s">
        <v>1383</v>
      </c>
      <c r="B1460" s="32">
        <v>400</v>
      </c>
      <c r="C1460" s="36"/>
      <c r="D1460" s="36"/>
      <c r="E1460" s="14" t="s">
        <v>580</v>
      </c>
      <c r="F1460" s="18"/>
      <c r="G1460" s="18"/>
      <c r="H1460" s="18"/>
      <c r="I1460" s="18"/>
      <c r="J1460" s="18"/>
      <c r="K1460" s="18"/>
      <c r="L1460" s="18"/>
      <c r="M1460" s="18"/>
      <c r="N1460" s="18"/>
      <c r="O1460" s="18">
        <f>O1461</f>
        <v>2172.7379999999998</v>
      </c>
      <c r="P1460" s="18">
        <f t="shared" si="2019"/>
        <v>0</v>
      </c>
      <c r="Q1460" s="18">
        <f t="shared" si="2019"/>
        <v>0</v>
      </c>
      <c r="R1460" s="18">
        <f t="shared" si="1935"/>
        <v>2172.7379999999998</v>
      </c>
      <c r="S1460" s="18">
        <f t="shared" si="1936"/>
        <v>0</v>
      </c>
      <c r="T1460" s="18">
        <f t="shared" si="1937"/>
        <v>0</v>
      </c>
      <c r="U1460" s="18">
        <f t="shared" si="2019"/>
        <v>0</v>
      </c>
      <c r="V1460" s="18">
        <f t="shared" si="1938"/>
        <v>2172.7379999999998</v>
      </c>
      <c r="W1460" s="18">
        <f t="shared" si="1939"/>
        <v>0</v>
      </c>
      <c r="X1460" s="18">
        <f t="shared" si="1940"/>
        <v>0</v>
      </c>
      <c r="Y1460" s="18">
        <f t="shared" si="2019"/>
        <v>0</v>
      </c>
      <c r="Z1460" s="18">
        <f t="shared" si="2019"/>
        <v>0</v>
      </c>
      <c r="AA1460" s="18">
        <f t="shared" si="2019"/>
        <v>0</v>
      </c>
      <c r="AB1460" s="18">
        <f t="shared" si="1980"/>
        <v>2172.7379999999998</v>
      </c>
      <c r="AC1460" s="18">
        <f t="shared" si="1981"/>
        <v>0</v>
      </c>
      <c r="AD1460" s="18">
        <f t="shared" si="1982"/>
        <v>0</v>
      </c>
      <c r="AE1460" s="18">
        <f t="shared" si="2019"/>
        <v>0</v>
      </c>
      <c r="AF1460" s="31"/>
      <c r="AG1460" s="22"/>
      <c r="AH1460" s="2"/>
    </row>
    <row r="1461" spans="1:34" x14ac:dyDescent="0.25">
      <c r="A1461" s="19" t="s">
        <v>1383</v>
      </c>
      <c r="B1461" s="32">
        <v>410</v>
      </c>
      <c r="C1461" s="36"/>
      <c r="D1461" s="36"/>
      <c r="E1461" s="14" t="s">
        <v>593</v>
      </c>
      <c r="F1461" s="18"/>
      <c r="G1461" s="18"/>
      <c r="H1461" s="18"/>
      <c r="I1461" s="18"/>
      <c r="J1461" s="18"/>
      <c r="K1461" s="18"/>
      <c r="L1461" s="18"/>
      <c r="M1461" s="18"/>
      <c r="N1461" s="18"/>
      <c r="O1461" s="18">
        <f>O1462</f>
        <v>2172.7379999999998</v>
      </c>
      <c r="P1461" s="18">
        <f t="shared" si="2019"/>
        <v>0</v>
      </c>
      <c r="Q1461" s="18">
        <f t="shared" si="2019"/>
        <v>0</v>
      </c>
      <c r="R1461" s="18">
        <f t="shared" si="1935"/>
        <v>2172.7379999999998</v>
      </c>
      <c r="S1461" s="18">
        <f t="shared" si="1936"/>
        <v>0</v>
      </c>
      <c r="T1461" s="18">
        <f t="shared" si="1937"/>
        <v>0</v>
      </c>
      <c r="U1461" s="18">
        <f t="shared" si="2019"/>
        <v>0</v>
      </c>
      <c r="V1461" s="18">
        <f t="shared" si="1938"/>
        <v>2172.7379999999998</v>
      </c>
      <c r="W1461" s="18">
        <f t="shared" si="1939"/>
        <v>0</v>
      </c>
      <c r="X1461" s="18">
        <f t="shared" si="1940"/>
        <v>0</v>
      </c>
      <c r="Y1461" s="18">
        <f t="shared" si="2019"/>
        <v>0</v>
      </c>
      <c r="Z1461" s="18">
        <f t="shared" si="2019"/>
        <v>0</v>
      </c>
      <c r="AA1461" s="18">
        <f t="shared" si="2019"/>
        <v>0</v>
      </c>
      <c r="AB1461" s="18">
        <f t="shared" si="1980"/>
        <v>2172.7379999999998</v>
      </c>
      <c r="AC1461" s="18">
        <f t="shared" si="1981"/>
        <v>0</v>
      </c>
      <c r="AD1461" s="18">
        <f t="shared" si="1982"/>
        <v>0</v>
      </c>
      <c r="AE1461" s="18">
        <f t="shared" si="2019"/>
        <v>0</v>
      </c>
      <c r="AF1461" s="31"/>
      <c r="AG1461" s="22"/>
      <c r="AH1461" s="2"/>
    </row>
    <row r="1462" spans="1:34" x14ac:dyDescent="0.25">
      <c r="A1462" s="19" t="s">
        <v>1383</v>
      </c>
      <c r="B1462" s="32">
        <v>410</v>
      </c>
      <c r="C1462" s="36" t="s">
        <v>200</v>
      </c>
      <c r="D1462" s="36" t="s">
        <v>20</v>
      </c>
      <c r="E1462" s="14" t="s">
        <v>553</v>
      </c>
      <c r="F1462" s="18"/>
      <c r="G1462" s="18"/>
      <c r="H1462" s="18"/>
      <c r="I1462" s="18"/>
      <c r="J1462" s="18"/>
      <c r="K1462" s="18"/>
      <c r="L1462" s="18"/>
      <c r="M1462" s="18"/>
      <c r="N1462" s="18"/>
      <c r="O1462" s="18">
        <v>2172.7379999999998</v>
      </c>
      <c r="P1462" s="18"/>
      <c r="Q1462" s="18"/>
      <c r="R1462" s="18">
        <f t="shared" si="1935"/>
        <v>2172.7379999999998</v>
      </c>
      <c r="S1462" s="18">
        <f t="shared" si="1936"/>
        <v>0</v>
      </c>
      <c r="T1462" s="18">
        <f t="shared" si="1937"/>
        <v>0</v>
      </c>
      <c r="U1462" s="18"/>
      <c r="V1462" s="18">
        <f t="shared" si="1938"/>
        <v>2172.7379999999998</v>
      </c>
      <c r="W1462" s="18">
        <f t="shared" si="1939"/>
        <v>0</v>
      </c>
      <c r="X1462" s="18">
        <f t="shared" si="1940"/>
        <v>0</v>
      </c>
      <c r="Y1462" s="18"/>
      <c r="Z1462" s="18"/>
      <c r="AA1462" s="18"/>
      <c r="AB1462" s="18">
        <f t="shared" si="1980"/>
        <v>2172.7379999999998</v>
      </c>
      <c r="AC1462" s="18">
        <f t="shared" si="1981"/>
        <v>0</v>
      </c>
      <c r="AD1462" s="18">
        <f t="shared" si="1982"/>
        <v>0</v>
      </c>
      <c r="AE1462" s="18"/>
      <c r="AF1462" s="31"/>
      <c r="AG1462" s="22"/>
      <c r="AH1462" s="2"/>
    </row>
    <row r="1463" spans="1:34" x14ac:dyDescent="0.25">
      <c r="A1463" s="19" t="s">
        <v>1385</v>
      </c>
      <c r="B1463" s="32"/>
      <c r="C1463" s="36"/>
      <c r="D1463" s="36"/>
      <c r="E1463" s="14" t="s">
        <v>1387</v>
      </c>
      <c r="F1463" s="18"/>
      <c r="G1463" s="18"/>
      <c r="H1463" s="18"/>
      <c r="I1463" s="18"/>
      <c r="J1463" s="18"/>
      <c r="K1463" s="18"/>
      <c r="L1463" s="18"/>
      <c r="M1463" s="18"/>
      <c r="N1463" s="18"/>
      <c r="O1463" s="18">
        <f>O1464</f>
        <v>1783.6980000000001</v>
      </c>
      <c r="P1463" s="18">
        <f t="shared" ref="P1463:AE1465" si="2020">P1464</f>
        <v>0</v>
      </c>
      <c r="Q1463" s="18">
        <f t="shared" si="2020"/>
        <v>0</v>
      </c>
      <c r="R1463" s="18">
        <f t="shared" si="1935"/>
        <v>1783.6980000000001</v>
      </c>
      <c r="S1463" s="18">
        <f t="shared" si="1936"/>
        <v>0</v>
      </c>
      <c r="T1463" s="18">
        <f t="shared" si="1937"/>
        <v>0</v>
      </c>
      <c r="U1463" s="18">
        <f t="shared" si="2020"/>
        <v>0</v>
      </c>
      <c r="V1463" s="18">
        <f t="shared" si="1938"/>
        <v>1783.6980000000001</v>
      </c>
      <c r="W1463" s="18">
        <f t="shared" si="1939"/>
        <v>0</v>
      </c>
      <c r="X1463" s="18">
        <f t="shared" si="1940"/>
        <v>0</v>
      </c>
      <c r="Y1463" s="18">
        <f t="shared" si="2020"/>
        <v>0</v>
      </c>
      <c r="Z1463" s="18">
        <f t="shared" si="2020"/>
        <v>0</v>
      </c>
      <c r="AA1463" s="18">
        <f t="shared" si="2020"/>
        <v>0</v>
      </c>
      <c r="AB1463" s="18">
        <f t="shared" si="1980"/>
        <v>1783.6980000000001</v>
      </c>
      <c r="AC1463" s="18">
        <f t="shared" si="1981"/>
        <v>0</v>
      </c>
      <c r="AD1463" s="18">
        <f t="shared" si="1982"/>
        <v>0</v>
      </c>
      <c r="AE1463" s="18">
        <f t="shared" si="2020"/>
        <v>0</v>
      </c>
      <c r="AF1463" s="31"/>
      <c r="AG1463" s="22"/>
      <c r="AH1463" s="2"/>
    </row>
    <row r="1464" spans="1:34" ht="47.25" x14ac:dyDescent="0.25">
      <c r="A1464" s="19" t="s">
        <v>1385</v>
      </c>
      <c r="B1464" s="32">
        <v>400</v>
      </c>
      <c r="C1464" s="36"/>
      <c r="D1464" s="36"/>
      <c r="E1464" s="14" t="s">
        <v>580</v>
      </c>
      <c r="F1464" s="18"/>
      <c r="G1464" s="18"/>
      <c r="H1464" s="18"/>
      <c r="I1464" s="18"/>
      <c r="J1464" s="18"/>
      <c r="K1464" s="18"/>
      <c r="L1464" s="18"/>
      <c r="M1464" s="18"/>
      <c r="N1464" s="18"/>
      <c r="O1464" s="18">
        <f>O1465</f>
        <v>1783.6980000000001</v>
      </c>
      <c r="P1464" s="18">
        <f t="shared" si="2020"/>
        <v>0</v>
      </c>
      <c r="Q1464" s="18">
        <f t="shared" si="2020"/>
        <v>0</v>
      </c>
      <c r="R1464" s="18">
        <f t="shared" si="1935"/>
        <v>1783.6980000000001</v>
      </c>
      <c r="S1464" s="18">
        <f t="shared" si="1936"/>
        <v>0</v>
      </c>
      <c r="T1464" s="18">
        <f t="shared" si="1937"/>
        <v>0</v>
      </c>
      <c r="U1464" s="18">
        <f t="shared" si="2020"/>
        <v>0</v>
      </c>
      <c r="V1464" s="18">
        <f t="shared" si="1938"/>
        <v>1783.6980000000001</v>
      </c>
      <c r="W1464" s="18">
        <f t="shared" si="1939"/>
        <v>0</v>
      </c>
      <c r="X1464" s="18">
        <f t="shared" si="1940"/>
        <v>0</v>
      </c>
      <c r="Y1464" s="18">
        <f t="shared" si="2020"/>
        <v>0</v>
      </c>
      <c r="Z1464" s="18">
        <f t="shared" si="2020"/>
        <v>0</v>
      </c>
      <c r="AA1464" s="18">
        <f t="shared" si="2020"/>
        <v>0</v>
      </c>
      <c r="AB1464" s="18">
        <f t="shared" si="1980"/>
        <v>1783.6980000000001</v>
      </c>
      <c r="AC1464" s="18">
        <f t="shared" si="1981"/>
        <v>0</v>
      </c>
      <c r="AD1464" s="18">
        <f t="shared" si="1982"/>
        <v>0</v>
      </c>
      <c r="AE1464" s="18">
        <f t="shared" si="2020"/>
        <v>0</v>
      </c>
      <c r="AF1464" s="31"/>
      <c r="AG1464" s="22"/>
      <c r="AH1464" s="2"/>
    </row>
    <row r="1465" spans="1:34" x14ac:dyDescent="0.25">
      <c r="A1465" s="19" t="s">
        <v>1385</v>
      </c>
      <c r="B1465" s="32">
        <v>410</v>
      </c>
      <c r="C1465" s="36"/>
      <c r="D1465" s="36"/>
      <c r="E1465" s="14" t="s">
        <v>593</v>
      </c>
      <c r="F1465" s="18"/>
      <c r="G1465" s="18"/>
      <c r="H1465" s="18"/>
      <c r="I1465" s="18"/>
      <c r="J1465" s="18"/>
      <c r="K1465" s="18"/>
      <c r="L1465" s="18"/>
      <c r="M1465" s="18"/>
      <c r="N1465" s="18"/>
      <c r="O1465" s="18">
        <f>O1466</f>
        <v>1783.6980000000001</v>
      </c>
      <c r="P1465" s="18">
        <f t="shared" si="2020"/>
        <v>0</v>
      </c>
      <c r="Q1465" s="18">
        <f t="shared" si="2020"/>
        <v>0</v>
      </c>
      <c r="R1465" s="18">
        <f t="shared" ref="R1465:R1532" si="2021">L1465+O1465</f>
        <v>1783.6980000000001</v>
      </c>
      <c r="S1465" s="18">
        <f t="shared" ref="S1465:S1532" si="2022">M1465+P1465</f>
        <v>0</v>
      </c>
      <c r="T1465" s="18">
        <f t="shared" ref="T1465:T1532" si="2023">N1465+Q1465</f>
        <v>0</v>
      </c>
      <c r="U1465" s="18">
        <f t="shared" si="2020"/>
        <v>0</v>
      </c>
      <c r="V1465" s="18">
        <f t="shared" ref="V1465:V1532" si="2024">R1465+U1465</f>
        <v>1783.6980000000001</v>
      </c>
      <c r="W1465" s="18">
        <f t="shared" ref="W1465:W1532" si="2025">S1465</f>
        <v>0</v>
      </c>
      <c r="X1465" s="18">
        <f t="shared" ref="X1465:X1532" si="2026">T1465</f>
        <v>0</v>
      </c>
      <c r="Y1465" s="18">
        <f t="shared" si="2020"/>
        <v>0</v>
      </c>
      <c r="Z1465" s="18">
        <f t="shared" si="2020"/>
        <v>0</v>
      </c>
      <c r="AA1465" s="18">
        <f t="shared" si="2020"/>
        <v>0</v>
      </c>
      <c r="AB1465" s="18">
        <f t="shared" si="1980"/>
        <v>1783.6980000000001</v>
      </c>
      <c r="AC1465" s="18">
        <f t="shared" si="1981"/>
        <v>0</v>
      </c>
      <c r="AD1465" s="18">
        <f t="shared" si="1982"/>
        <v>0</v>
      </c>
      <c r="AE1465" s="18">
        <f t="shared" si="2020"/>
        <v>0</v>
      </c>
      <c r="AF1465" s="31"/>
      <c r="AG1465" s="22"/>
      <c r="AH1465" s="2"/>
    </row>
    <row r="1466" spans="1:34" x14ac:dyDescent="0.25">
      <c r="A1466" s="19" t="s">
        <v>1385</v>
      </c>
      <c r="B1466" s="32">
        <v>410</v>
      </c>
      <c r="C1466" s="36" t="s">
        <v>200</v>
      </c>
      <c r="D1466" s="36" t="s">
        <v>20</v>
      </c>
      <c r="E1466" s="14" t="s">
        <v>553</v>
      </c>
      <c r="F1466" s="18"/>
      <c r="G1466" s="18"/>
      <c r="H1466" s="18"/>
      <c r="I1466" s="18"/>
      <c r="J1466" s="18"/>
      <c r="K1466" s="18"/>
      <c r="L1466" s="18"/>
      <c r="M1466" s="18"/>
      <c r="N1466" s="18"/>
      <c r="O1466" s="18">
        <v>1783.6980000000001</v>
      </c>
      <c r="P1466" s="18"/>
      <c r="Q1466" s="18"/>
      <c r="R1466" s="18">
        <f t="shared" si="2021"/>
        <v>1783.6980000000001</v>
      </c>
      <c r="S1466" s="18">
        <f t="shared" si="2022"/>
        <v>0</v>
      </c>
      <c r="T1466" s="18">
        <f t="shared" si="2023"/>
        <v>0</v>
      </c>
      <c r="U1466" s="18"/>
      <c r="V1466" s="18">
        <f t="shared" si="2024"/>
        <v>1783.6980000000001</v>
      </c>
      <c r="W1466" s="18">
        <f t="shared" si="2025"/>
        <v>0</v>
      </c>
      <c r="X1466" s="18">
        <f t="shared" si="2026"/>
        <v>0</v>
      </c>
      <c r="Y1466" s="18"/>
      <c r="Z1466" s="18"/>
      <c r="AA1466" s="18"/>
      <c r="AB1466" s="18">
        <f t="shared" si="1980"/>
        <v>1783.6980000000001</v>
      </c>
      <c r="AC1466" s="18">
        <f t="shared" si="1981"/>
        <v>0</v>
      </c>
      <c r="AD1466" s="18">
        <f t="shared" si="1982"/>
        <v>0</v>
      </c>
      <c r="AE1466" s="18"/>
      <c r="AF1466" s="31"/>
      <c r="AG1466" s="22"/>
      <c r="AH1466" s="2"/>
    </row>
    <row r="1467" spans="1:34" x14ac:dyDescent="0.25">
      <c r="A1467" s="19" t="s">
        <v>1386</v>
      </c>
      <c r="B1467" s="32"/>
      <c r="C1467" s="36"/>
      <c r="D1467" s="36"/>
      <c r="E1467" s="14" t="s">
        <v>1388</v>
      </c>
      <c r="F1467" s="18"/>
      <c r="G1467" s="18"/>
      <c r="H1467" s="18"/>
      <c r="I1467" s="18"/>
      <c r="J1467" s="18"/>
      <c r="K1467" s="18"/>
      <c r="L1467" s="18"/>
      <c r="M1467" s="18"/>
      <c r="N1467" s="18"/>
      <c r="O1467" s="18">
        <f>O1468</f>
        <v>3741.3890000000001</v>
      </c>
      <c r="P1467" s="18">
        <f t="shared" ref="P1467:AE1469" si="2027">P1468</f>
        <v>0</v>
      </c>
      <c r="Q1467" s="18">
        <f t="shared" si="2027"/>
        <v>0</v>
      </c>
      <c r="R1467" s="18">
        <f t="shared" si="2021"/>
        <v>3741.3890000000001</v>
      </c>
      <c r="S1467" s="18">
        <f t="shared" si="2022"/>
        <v>0</v>
      </c>
      <c r="T1467" s="18">
        <f t="shared" si="2023"/>
        <v>0</v>
      </c>
      <c r="U1467" s="18">
        <f t="shared" si="2027"/>
        <v>0</v>
      </c>
      <c r="V1467" s="18">
        <f t="shared" si="2024"/>
        <v>3741.3890000000001</v>
      </c>
      <c r="W1467" s="18">
        <f t="shared" si="2025"/>
        <v>0</v>
      </c>
      <c r="X1467" s="18">
        <f t="shared" si="2026"/>
        <v>0</v>
      </c>
      <c r="Y1467" s="18">
        <f t="shared" si="2027"/>
        <v>0</v>
      </c>
      <c r="Z1467" s="18">
        <f t="shared" si="2027"/>
        <v>0</v>
      </c>
      <c r="AA1467" s="18">
        <f t="shared" si="2027"/>
        <v>0</v>
      </c>
      <c r="AB1467" s="18">
        <f t="shared" si="1980"/>
        <v>3741.3890000000001</v>
      </c>
      <c r="AC1467" s="18">
        <f t="shared" si="1981"/>
        <v>0</v>
      </c>
      <c r="AD1467" s="18">
        <f t="shared" si="1982"/>
        <v>0</v>
      </c>
      <c r="AE1467" s="18">
        <f t="shared" si="2027"/>
        <v>0</v>
      </c>
      <c r="AF1467" s="31"/>
      <c r="AG1467" s="22"/>
      <c r="AH1467" s="2"/>
    </row>
    <row r="1468" spans="1:34" ht="47.25" x14ac:dyDescent="0.25">
      <c r="A1468" s="19" t="s">
        <v>1386</v>
      </c>
      <c r="B1468" s="32">
        <v>400</v>
      </c>
      <c r="C1468" s="36"/>
      <c r="D1468" s="36"/>
      <c r="E1468" s="14" t="s">
        <v>580</v>
      </c>
      <c r="F1468" s="18"/>
      <c r="G1468" s="18"/>
      <c r="H1468" s="18"/>
      <c r="I1468" s="18"/>
      <c r="J1468" s="18"/>
      <c r="K1468" s="18"/>
      <c r="L1468" s="18"/>
      <c r="M1468" s="18"/>
      <c r="N1468" s="18"/>
      <c r="O1468" s="18">
        <f>O1469</f>
        <v>3741.3890000000001</v>
      </c>
      <c r="P1468" s="18">
        <f t="shared" si="2027"/>
        <v>0</v>
      </c>
      <c r="Q1468" s="18">
        <f t="shared" si="2027"/>
        <v>0</v>
      </c>
      <c r="R1468" s="18">
        <f t="shared" si="2021"/>
        <v>3741.3890000000001</v>
      </c>
      <c r="S1468" s="18">
        <f t="shared" si="2022"/>
        <v>0</v>
      </c>
      <c r="T1468" s="18">
        <f t="shared" si="2023"/>
        <v>0</v>
      </c>
      <c r="U1468" s="18">
        <f t="shared" si="2027"/>
        <v>0</v>
      </c>
      <c r="V1468" s="18">
        <f t="shared" si="2024"/>
        <v>3741.3890000000001</v>
      </c>
      <c r="W1468" s="18">
        <f t="shared" si="2025"/>
        <v>0</v>
      </c>
      <c r="X1468" s="18">
        <f t="shared" si="2026"/>
        <v>0</v>
      </c>
      <c r="Y1468" s="18">
        <f t="shared" si="2027"/>
        <v>0</v>
      </c>
      <c r="Z1468" s="18">
        <f t="shared" si="2027"/>
        <v>0</v>
      </c>
      <c r="AA1468" s="18">
        <f t="shared" si="2027"/>
        <v>0</v>
      </c>
      <c r="AB1468" s="18">
        <f t="shared" si="1980"/>
        <v>3741.3890000000001</v>
      </c>
      <c r="AC1468" s="18">
        <f t="shared" si="1981"/>
        <v>0</v>
      </c>
      <c r="AD1468" s="18">
        <f t="shared" si="1982"/>
        <v>0</v>
      </c>
      <c r="AE1468" s="18">
        <f t="shared" si="2027"/>
        <v>0</v>
      </c>
      <c r="AF1468" s="31"/>
      <c r="AG1468" s="22"/>
      <c r="AH1468" s="2"/>
    </row>
    <row r="1469" spans="1:34" x14ac:dyDescent="0.25">
      <c r="A1469" s="19" t="s">
        <v>1386</v>
      </c>
      <c r="B1469" s="32">
        <v>410</v>
      </c>
      <c r="C1469" s="36"/>
      <c r="D1469" s="36"/>
      <c r="E1469" s="14" t="s">
        <v>593</v>
      </c>
      <c r="F1469" s="18"/>
      <c r="G1469" s="18"/>
      <c r="H1469" s="18"/>
      <c r="I1469" s="18"/>
      <c r="J1469" s="18"/>
      <c r="K1469" s="18"/>
      <c r="L1469" s="18"/>
      <c r="M1469" s="18"/>
      <c r="N1469" s="18"/>
      <c r="O1469" s="18">
        <f>O1470</f>
        <v>3741.3890000000001</v>
      </c>
      <c r="P1469" s="18">
        <f t="shared" si="2027"/>
        <v>0</v>
      </c>
      <c r="Q1469" s="18">
        <f t="shared" si="2027"/>
        <v>0</v>
      </c>
      <c r="R1469" s="18">
        <f t="shared" si="2021"/>
        <v>3741.3890000000001</v>
      </c>
      <c r="S1469" s="18">
        <f t="shared" si="2022"/>
        <v>0</v>
      </c>
      <c r="T1469" s="18">
        <f t="shared" si="2023"/>
        <v>0</v>
      </c>
      <c r="U1469" s="18">
        <f t="shared" si="2027"/>
        <v>0</v>
      </c>
      <c r="V1469" s="18">
        <f t="shared" si="2024"/>
        <v>3741.3890000000001</v>
      </c>
      <c r="W1469" s="18">
        <f t="shared" si="2025"/>
        <v>0</v>
      </c>
      <c r="X1469" s="18">
        <f t="shared" si="2026"/>
        <v>0</v>
      </c>
      <c r="Y1469" s="18">
        <f t="shared" si="2027"/>
        <v>0</v>
      </c>
      <c r="Z1469" s="18">
        <f t="shared" si="2027"/>
        <v>0</v>
      </c>
      <c r="AA1469" s="18">
        <f t="shared" si="2027"/>
        <v>0</v>
      </c>
      <c r="AB1469" s="18">
        <f t="shared" si="1980"/>
        <v>3741.3890000000001</v>
      </c>
      <c r="AC1469" s="18">
        <f t="shared" si="1981"/>
        <v>0</v>
      </c>
      <c r="AD1469" s="18">
        <f t="shared" si="1982"/>
        <v>0</v>
      </c>
      <c r="AE1469" s="18">
        <f t="shared" si="2027"/>
        <v>0</v>
      </c>
      <c r="AF1469" s="31"/>
      <c r="AG1469" s="22"/>
      <c r="AH1469" s="2"/>
    </row>
    <row r="1470" spans="1:34" x14ac:dyDescent="0.25">
      <c r="A1470" s="19" t="s">
        <v>1386</v>
      </c>
      <c r="B1470" s="32">
        <v>410</v>
      </c>
      <c r="C1470" s="36" t="s">
        <v>200</v>
      </c>
      <c r="D1470" s="36" t="s">
        <v>20</v>
      </c>
      <c r="E1470" s="14" t="s">
        <v>553</v>
      </c>
      <c r="F1470" s="18"/>
      <c r="G1470" s="18"/>
      <c r="H1470" s="18"/>
      <c r="I1470" s="18"/>
      <c r="J1470" s="18"/>
      <c r="K1470" s="18"/>
      <c r="L1470" s="18"/>
      <c r="M1470" s="18"/>
      <c r="N1470" s="18"/>
      <c r="O1470" s="18">
        <v>3741.3890000000001</v>
      </c>
      <c r="P1470" s="18"/>
      <c r="Q1470" s="18"/>
      <c r="R1470" s="18">
        <f t="shared" si="2021"/>
        <v>3741.3890000000001</v>
      </c>
      <c r="S1470" s="18">
        <f t="shared" si="2022"/>
        <v>0</v>
      </c>
      <c r="T1470" s="18">
        <f t="shared" si="2023"/>
        <v>0</v>
      </c>
      <c r="U1470" s="18"/>
      <c r="V1470" s="18">
        <f t="shared" si="2024"/>
        <v>3741.3890000000001</v>
      </c>
      <c r="W1470" s="18">
        <f t="shared" si="2025"/>
        <v>0</v>
      </c>
      <c r="X1470" s="18">
        <f t="shared" si="2026"/>
        <v>0</v>
      </c>
      <c r="Y1470" s="18"/>
      <c r="Z1470" s="18"/>
      <c r="AA1470" s="18"/>
      <c r="AB1470" s="18">
        <f t="shared" si="1980"/>
        <v>3741.3890000000001</v>
      </c>
      <c r="AC1470" s="18">
        <f t="shared" si="1981"/>
        <v>0</v>
      </c>
      <c r="AD1470" s="18">
        <f t="shared" si="1982"/>
        <v>0</v>
      </c>
      <c r="AE1470" s="18"/>
      <c r="AF1470" s="31"/>
      <c r="AG1470" s="22"/>
      <c r="AH1470" s="2"/>
    </row>
    <row r="1471" spans="1:34" x14ac:dyDescent="0.25">
      <c r="A1471" s="36" t="s">
        <v>299</v>
      </c>
      <c r="B1471" s="32"/>
      <c r="C1471" s="36"/>
      <c r="D1471" s="36"/>
      <c r="E1471" s="14" t="s">
        <v>731</v>
      </c>
      <c r="F1471" s="18">
        <f t="shared" ref="F1471:K1473" si="2028">F1472</f>
        <v>0</v>
      </c>
      <c r="G1471" s="18">
        <f t="shared" si="2028"/>
        <v>726.6</v>
      </c>
      <c r="H1471" s="18">
        <f t="shared" si="2028"/>
        <v>0</v>
      </c>
      <c r="I1471" s="18">
        <f t="shared" si="2028"/>
        <v>0</v>
      </c>
      <c r="J1471" s="18">
        <f t="shared" si="2028"/>
        <v>0</v>
      </c>
      <c r="K1471" s="18">
        <f t="shared" si="2028"/>
        <v>0</v>
      </c>
      <c r="L1471" s="18">
        <f t="shared" si="1950"/>
        <v>0</v>
      </c>
      <c r="M1471" s="18">
        <f t="shared" si="1951"/>
        <v>726.6</v>
      </c>
      <c r="N1471" s="18">
        <f t="shared" si="1952"/>
        <v>0</v>
      </c>
      <c r="O1471" s="18">
        <f t="shared" ref="O1471:Q1473" si="2029">O1472</f>
        <v>0</v>
      </c>
      <c r="P1471" s="18">
        <f t="shared" si="2029"/>
        <v>0</v>
      </c>
      <c r="Q1471" s="18">
        <f t="shared" si="2029"/>
        <v>0</v>
      </c>
      <c r="R1471" s="18">
        <f t="shared" si="2021"/>
        <v>0</v>
      </c>
      <c r="S1471" s="18">
        <f t="shared" si="2022"/>
        <v>726.6</v>
      </c>
      <c r="T1471" s="18">
        <f t="shared" si="2023"/>
        <v>0</v>
      </c>
      <c r="U1471" s="18">
        <f t="shared" ref="U1471:AE1473" si="2030">U1472</f>
        <v>0</v>
      </c>
      <c r="V1471" s="18">
        <f t="shared" si="2024"/>
        <v>0</v>
      </c>
      <c r="W1471" s="18">
        <f t="shared" si="2025"/>
        <v>726.6</v>
      </c>
      <c r="X1471" s="18">
        <f t="shared" si="2026"/>
        <v>0</v>
      </c>
      <c r="Y1471" s="18">
        <f t="shared" si="2030"/>
        <v>0</v>
      </c>
      <c r="Z1471" s="18">
        <f t="shared" si="2030"/>
        <v>0</v>
      </c>
      <c r="AA1471" s="18">
        <f t="shared" si="2030"/>
        <v>0</v>
      </c>
      <c r="AB1471" s="18">
        <f t="shared" si="1980"/>
        <v>0</v>
      </c>
      <c r="AC1471" s="18">
        <f t="shared" si="1981"/>
        <v>726.6</v>
      </c>
      <c r="AD1471" s="18">
        <f t="shared" si="1982"/>
        <v>0</v>
      </c>
      <c r="AE1471" s="18">
        <f t="shared" si="2030"/>
        <v>0</v>
      </c>
      <c r="AF1471" s="31"/>
      <c r="AG1471" s="22"/>
      <c r="AH1471" s="2"/>
    </row>
    <row r="1472" spans="1:34" ht="47.25" x14ac:dyDescent="0.25">
      <c r="A1472" s="36" t="s">
        <v>299</v>
      </c>
      <c r="B1472" s="32">
        <v>400</v>
      </c>
      <c r="C1472" s="36"/>
      <c r="D1472" s="36"/>
      <c r="E1472" s="14" t="s">
        <v>580</v>
      </c>
      <c r="F1472" s="18">
        <f t="shared" si="2028"/>
        <v>0</v>
      </c>
      <c r="G1472" s="18">
        <f t="shared" si="2028"/>
        <v>726.6</v>
      </c>
      <c r="H1472" s="18">
        <f t="shared" si="2028"/>
        <v>0</v>
      </c>
      <c r="I1472" s="18">
        <f t="shared" si="2028"/>
        <v>0</v>
      </c>
      <c r="J1472" s="18">
        <f t="shared" si="2028"/>
        <v>0</v>
      </c>
      <c r="K1472" s="18">
        <f t="shared" si="2028"/>
        <v>0</v>
      </c>
      <c r="L1472" s="18">
        <f t="shared" si="1950"/>
        <v>0</v>
      </c>
      <c r="M1472" s="18">
        <f t="shared" si="1951"/>
        <v>726.6</v>
      </c>
      <c r="N1472" s="18">
        <f t="shared" si="1952"/>
        <v>0</v>
      </c>
      <c r="O1472" s="18">
        <f t="shared" si="2029"/>
        <v>0</v>
      </c>
      <c r="P1472" s="18">
        <f t="shared" si="2029"/>
        <v>0</v>
      </c>
      <c r="Q1472" s="18">
        <f t="shared" si="2029"/>
        <v>0</v>
      </c>
      <c r="R1472" s="18">
        <f t="shared" si="2021"/>
        <v>0</v>
      </c>
      <c r="S1472" s="18">
        <f t="shared" si="2022"/>
        <v>726.6</v>
      </c>
      <c r="T1472" s="18">
        <f t="shared" si="2023"/>
        <v>0</v>
      </c>
      <c r="U1472" s="18">
        <f t="shared" si="2030"/>
        <v>0</v>
      </c>
      <c r="V1472" s="18">
        <f t="shared" si="2024"/>
        <v>0</v>
      </c>
      <c r="W1472" s="18">
        <f t="shared" si="2025"/>
        <v>726.6</v>
      </c>
      <c r="X1472" s="18">
        <f t="shared" si="2026"/>
        <v>0</v>
      </c>
      <c r="Y1472" s="18">
        <f t="shared" si="2030"/>
        <v>0</v>
      </c>
      <c r="Z1472" s="18">
        <f t="shared" si="2030"/>
        <v>0</v>
      </c>
      <c r="AA1472" s="18">
        <f t="shared" si="2030"/>
        <v>0</v>
      </c>
      <c r="AB1472" s="18">
        <f t="shared" si="1980"/>
        <v>0</v>
      </c>
      <c r="AC1472" s="18">
        <f t="shared" si="1981"/>
        <v>726.6</v>
      </c>
      <c r="AD1472" s="18">
        <f t="shared" si="1982"/>
        <v>0</v>
      </c>
      <c r="AE1472" s="18">
        <f t="shared" si="2030"/>
        <v>0</v>
      </c>
      <c r="AF1472" s="31"/>
      <c r="AG1472" s="22"/>
      <c r="AH1472" s="2"/>
    </row>
    <row r="1473" spans="1:34" x14ac:dyDescent="0.25">
      <c r="A1473" s="36" t="s">
        <v>299</v>
      </c>
      <c r="B1473" s="32">
        <v>410</v>
      </c>
      <c r="C1473" s="36"/>
      <c r="D1473" s="36"/>
      <c r="E1473" s="14" t="s">
        <v>593</v>
      </c>
      <c r="F1473" s="18">
        <f t="shared" si="2028"/>
        <v>0</v>
      </c>
      <c r="G1473" s="18">
        <f t="shared" si="2028"/>
        <v>726.6</v>
      </c>
      <c r="H1473" s="18">
        <f t="shared" si="2028"/>
        <v>0</v>
      </c>
      <c r="I1473" s="18">
        <f t="shared" si="2028"/>
        <v>0</v>
      </c>
      <c r="J1473" s="18">
        <f t="shared" si="2028"/>
        <v>0</v>
      </c>
      <c r="K1473" s="18">
        <f t="shared" si="2028"/>
        <v>0</v>
      </c>
      <c r="L1473" s="18">
        <f t="shared" si="1950"/>
        <v>0</v>
      </c>
      <c r="M1473" s="18">
        <f t="shared" si="1951"/>
        <v>726.6</v>
      </c>
      <c r="N1473" s="18">
        <f t="shared" si="1952"/>
        <v>0</v>
      </c>
      <c r="O1473" s="18">
        <f t="shared" si="2029"/>
        <v>0</v>
      </c>
      <c r="P1473" s="18">
        <f t="shared" si="2029"/>
        <v>0</v>
      </c>
      <c r="Q1473" s="18">
        <f t="shared" si="2029"/>
        <v>0</v>
      </c>
      <c r="R1473" s="18">
        <f t="shared" si="2021"/>
        <v>0</v>
      </c>
      <c r="S1473" s="18">
        <f t="shared" si="2022"/>
        <v>726.6</v>
      </c>
      <c r="T1473" s="18">
        <f t="shared" si="2023"/>
        <v>0</v>
      </c>
      <c r="U1473" s="18">
        <f t="shared" si="2030"/>
        <v>0</v>
      </c>
      <c r="V1473" s="18">
        <f t="shared" si="2024"/>
        <v>0</v>
      </c>
      <c r="W1473" s="18">
        <f t="shared" si="2025"/>
        <v>726.6</v>
      </c>
      <c r="X1473" s="18">
        <f t="shared" si="2026"/>
        <v>0</v>
      </c>
      <c r="Y1473" s="18">
        <f t="shared" si="2030"/>
        <v>0</v>
      </c>
      <c r="Z1473" s="18">
        <f t="shared" si="2030"/>
        <v>0</v>
      </c>
      <c r="AA1473" s="18">
        <f t="shared" si="2030"/>
        <v>0</v>
      </c>
      <c r="AB1473" s="18">
        <f t="shared" si="1980"/>
        <v>0</v>
      </c>
      <c r="AC1473" s="18">
        <f t="shared" si="1981"/>
        <v>726.6</v>
      </c>
      <c r="AD1473" s="18">
        <f t="shared" si="1982"/>
        <v>0</v>
      </c>
      <c r="AE1473" s="18">
        <f t="shared" si="2030"/>
        <v>0</v>
      </c>
      <c r="AF1473" s="31"/>
      <c r="AG1473" s="22"/>
      <c r="AH1473" s="2"/>
    </row>
    <row r="1474" spans="1:34" x14ac:dyDescent="0.25">
      <c r="A1474" s="36" t="s">
        <v>299</v>
      </c>
      <c r="B1474" s="32">
        <v>410</v>
      </c>
      <c r="C1474" s="36" t="s">
        <v>200</v>
      </c>
      <c r="D1474" s="36" t="s">
        <v>20</v>
      </c>
      <c r="E1474" s="14" t="s">
        <v>553</v>
      </c>
      <c r="F1474" s="18">
        <v>0</v>
      </c>
      <c r="G1474" s="18">
        <v>726.6</v>
      </c>
      <c r="H1474" s="18">
        <v>0</v>
      </c>
      <c r="I1474" s="18"/>
      <c r="J1474" s="18"/>
      <c r="K1474" s="18"/>
      <c r="L1474" s="18">
        <f t="shared" si="1950"/>
        <v>0</v>
      </c>
      <c r="M1474" s="18">
        <f t="shared" si="1951"/>
        <v>726.6</v>
      </c>
      <c r="N1474" s="18">
        <f t="shared" si="1952"/>
        <v>0</v>
      </c>
      <c r="O1474" s="18"/>
      <c r="P1474" s="18"/>
      <c r="Q1474" s="18"/>
      <c r="R1474" s="18">
        <f t="shared" si="2021"/>
        <v>0</v>
      </c>
      <c r="S1474" s="18">
        <f t="shared" si="2022"/>
        <v>726.6</v>
      </c>
      <c r="T1474" s="18">
        <f t="shared" si="2023"/>
        <v>0</v>
      </c>
      <c r="U1474" s="18"/>
      <c r="V1474" s="18">
        <f t="shared" si="2024"/>
        <v>0</v>
      </c>
      <c r="W1474" s="18">
        <f t="shared" si="2025"/>
        <v>726.6</v>
      </c>
      <c r="X1474" s="18">
        <f t="shared" si="2026"/>
        <v>0</v>
      </c>
      <c r="Y1474" s="18"/>
      <c r="Z1474" s="18"/>
      <c r="AA1474" s="18"/>
      <c r="AB1474" s="18">
        <f t="shared" si="1980"/>
        <v>0</v>
      </c>
      <c r="AC1474" s="18">
        <f t="shared" si="1981"/>
        <v>726.6</v>
      </c>
      <c r="AD1474" s="18">
        <f t="shared" si="1982"/>
        <v>0</v>
      </c>
      <c r="AE1474" s="18"/>
      <c r="AF1474" s="31"/>
      <c r="AG1474" s="22"/>
      <c r="AH1474" s="2"/>
    </row>
    <row r="1475" spans="1:34" x14ac:dyDescent="0.25">
      <c r="A1475" s="36" t="s">
        <v>300</v>
      </c>
      <c r="B1475" s="32"/>
      <c r="C1475" s="36"/>
      <c r="D1475" s="36"/>
      <c r="E1475" s="14" t="s">
        <v>732</v>
      </c>
      <c r="F1475" s="18">
        <f t="shared" ref="F1475:K1477" si="2031">F1476</f>
        <v>0</v>
      </c>
      <c r="G1475" s="18">
        <f t="shared" si="2031"/>
        <v>0</v>
      </c>
      <c r="H1475" s="18">
        <f t="shared" si="2031"/>
        <v>52000</v>
      </c>
      <c r="I1475" s="18">
        <f t="shared" si="2031"/>
        <v>0</v>
      </c>
      <c r="J1475" s="18">
        <f t="shared" si="2031"/>
        <v>0</v>
      </c>
      <c r="K1475" s="18">
        <f t="shared" si="2031"/>
        <v>0</v>
      </c>
      <c r="L1475" s="18">
        <f t="shared" si="1950"/>
        <v>0</v>
      </c>
      <c r="M1475" s="18">
        <f t="shared" si="1951"/>
        <v>0</v>
      </c>
      <c r="N1475" s="18">
        <f t="shared" si="1952"/>
        <v>52000</v>
      </c>
      <c r="O1475" s="18">
        <f t="shared" ref="O1475:Q1477" si="2032">O1476</f>
        <v>0</v>
      </c>
      <c r="P1475" s="18">
        <f t="shared" si="2032"/>
        <v>0</v>
      </c>
      <c r="Q1475" s="18">
        <f t="shared" si="2032"/>
        <v>0</v>
      </c>
      <c r="R1475" s="18">
        <f t="shared" si="2021"/>
        <v>0</v>
      </c>
      <c r="S1475" s="18">
        <f t="shared" si="2022"/>
        <v>0</v>
      </c>
      <c r="T1475" s="18">
        <f t="shared" si="2023"/>
        <v>52000</v>
      </c>
      <c r="U1475" s="18">
        <f t="shared" ref="U1475:AE1477" si="2033">U1476</f>
        <v>0</v>
      </c>
      <c r="V1475" s="18">
        <f t="shared" si="2024"/>
        <v>0</v>
      </c>
      <c r="W1475" s="18">
        <f t="shared" si="2025"/>
        <v>0</v>
      </c>
      <c r="X1475" s="18">
        <f t="shared" si="2026"/>
        <v>52000</v>
      </c>
      <c r="Y1475" s="18">
        <f t="shared" si="2033"/>
        <v>0</v>
      </c>
      <c r="Z1475" s="18">
        <f t="shared" si="2033"/>
        <v>0</v>
      </c>
      <c r="AA1475" s="18">
        <f t="shared" si="2033"/>
        <v>0</v>
      </c>
      <c r="AB1475" s="18">
        <f t="shared" si="1980"/>
        <v>0</v>
      </c>
      <c r="AC1475" s="18">
        <f t="shared" si="1981"/>
        <v>0</v>
      </c>
      <c r="AD1475" s="18">
        <f t="shared" si="1982"/>
        <v>52000</v>
      </c>
      <c r="AE1475" s="18">
        <f t="shared" si="2033"/>
        <v>0</v>
      </c>
      <c r="AF1475" s="31"/>
      <c r="AG1475" s="22"/>
      <c r="AH1475" s="2"/>
    </row>
    <row r="1476" spans="1:34" ht="47.25" x14ac:dyDescent="0.25">
      <c r="A1476" s="36" t="s">
        <v>300</v>
      </c>
      <c r="B1476" s="32">
        <v>400</v>
      </c>
      <c r="C1476" s="36"/>
      <c r="D1476" s="36"/>
      <c r="E1476" s="14" t="s">
        <v>580</v>
      </c>
      <c r="F1476" s="18">
        <f t="shared" si="2031"/>
        <v>0</v>
      </c>
      <c r="G1476" s="18">
        <f t="shared" si="2031"/>
        <v>0</v>
      </c>
      <c r="H1476" s="18">
        <f t="shared" si="2031"/>
        <v>52000</v>
      </c>
      <c r="I1476" s="18">
        <f t="shared" si="2031"/>
        <v>0</v>
      </c>
      <c r="J1476" s="18">
        <f t="shared" si="2031"/>
        <v>0</v>
      </c>
      <c r="K1476" s="18">
        <f t="shared" si="2031"/>
        <v>0</v>
      </c>
      <c r="L1476" s="18">
        <f t="shared" si="1950"/>
        <v>0</v>
      </c>
      <c r="M1476" s="18">
        <f t="shared" si="1951"/>
        <v>0</v>
      </c>
      <c r="N1476" s="18">
        <f t="shared" si="1952"/>
        <v>52000</v>
      </c>
      <c r="O1476" s="18">
        <f t="shared" si="2032"/>
        <v>0</v>
      </c>
      <c r="P1476" s="18">
        <f t="shared" si="2032"/>
        <v>0</v>
      </c>
      <c r="Q1476" s="18">
        <f t="shared" si="2032"/>
        <v>0</v>
      </c>
      <c r="R1476" s="18">
        <f t="shared" si="2021"/>
        <v>0</v>
      </c>
      <c r="S1476" s="18">
        <f t="shared" si="2022"/>
        <v>0</v>
      </c>
      <c r="T1476" s="18">
        <f t="shared" si="2023"/>
        <v>52000</v>
      </c>
      <c r="U1476" s="18">
        <f t="shared" si="2033"/>
        <v>0</v>
      </c>
      <c r="V1476" s="18">
        <f t="shared" si="2024"/>
        <v>0</v>
      </c>
      <c r="W1476" s="18">
        <f t="shared" si="2025"/>
        <v>0</v>
      </c>
      <c r="X1476" s="18">
        <f t="shared" si="2026"/>
        <v>52000</v>
      </c>
      <c r="Y1476" s="18">
        <f t="shared" si="2033"/>
        <v>0</v>
      </c>
      <c r="Z1476" s="18">
        <f t="shared" si="2033"/>
        <v>0</v>
      </c>
      <c r="AA1476" s="18">
        <f t="shared" si="2033"/>
        <v>0</v>
      </c>
      <c r="AB1476" s="18">
        <f t="shared" si="1980"/>
        <v>0</v>
      </c>
      <c r="AC1476" s="18">
        <f t="shared" si="1981"/>
        <v>0</v>
      </c>
      <c r="AD1476" s="18">
        <f t="shared" si="1982"/>
        <v>52000</v>
      </c>
      <c r="AE1476" s="18">
        <f t="shared" si="2033"/>
        <v>0</v>
      </c>
      <c r="AF1476" s="31"/>
      <c r="AG1476" s="22"/>
      <c r="AH1476" s="2"/>
    </row>
    <row r="1477" spans="1:34" x14ac:dyDescent="0.25">
      <c r="A1477" s="36" t="s">
        <v>300</v>
      </c>
      <c r="B1477" s="32">
        <v>410</v>
      </c>
      <c r="C1477" s="36"/>
      <c r="D1477" s="36"/>
      <c r="E1477" s="14" t="s">
        <v>593</v>
      </c>
      <c r="F1477" s="18">
        <f t="shared" si="2031"/>
        <v>0</v>
      </c>
      <c r="G1477" s="18">
        <f t="shared" si="2031"/>
        <v>0</v>
      </c>
      <c r="H1477" s="18">
        <f t="shared" si="2031"/>
        <v>52000</v>
      </c>
      <c r="I1477" s="18">
        <f t="shared" si="2031"/>
        <v>0</v>
      </c>
      <c r="J1477" s="18">
        <f t="shared" si="2031"/>
        <v>0</v>
      </c>
      <c r="K1477" s="18">
        <f t="shared" si="2031"/>
        <v>0</v>
      </c>
      <c r="L1477" s="18">
        <f t="shared" si="1950"/>
        <v>0</v>
      </c>
      <c r="M1477" s="18">
        <f t="shared" si="1951"/>
        <v>0</v>
      </c>
      <c r="N1477" s="18">
        <f t="shared" si="1952"/>
        <v>52000</v>
      </c>
      <c r="O1477" s="18">
        <f t="shared" si="2032"/>
        <v>0</v>
      </c>
      <c r="P1477" s="18">
        <f t="shared" si="2032"/>
        <v>0</v>
      </c>
      <c r="Q1477" s="18">
        <f t="shared" si="2032"/>
        <v>0</v>
      </c>
      <c r="R1477" s="18">
        <f t="shared" si="2021"/>
        <v>0</v>
      </c>
      <c r="S1477" s="18">
        <f t="shared" si="2022"/>
        <v>0</v>
      </c>
      <c r="T1477" s="18">
        <f t="shared" si="2023"/>
        <v>52000</v>
      </c>
      <c r="U1477" s="18">
        <f t="shared" si="2033"/>
        <v>0</v>
      </c>
      <c r="V1477" s="18">
        <f t="shared" si="2024"/>
        <v>0</v>
      </c>
      <c r="W1477" s="18">
        <f t="shared" si="2025"/>
        <v>0</v>
      </c>
      <c r="X1477" s="18">
        <f t="shared" si="2026"/>
        <v>52000</v>
      </c>
      <c r="Y1477" s="18">
        <f t="shared" si="2033"/>
        <v>0</v>
      </c>
      <c r="Z1477" s="18">
        <f t="shared" si="2033"/>
        <v>0</v>
      </c>
      <c r="AA1477" s="18">
        <f t="shared" si="2033"/>
        <v>0</v>
      </c>
      <c r="AB1477" s="18">
        <f t="shared" si="1980"/>
        <v>0</v>
      </c>
      <c r="AC1477" s="18">
        <f t="shared" si="1981"/>
        <v>0</v>
      </c>
      <c r="AD1477" s="18">
        <f t="shared" si="1982"/>
        <v>52000</v>
      </c>
      <c r="AE1477" s="18">
        <f t="shared" si="2033"/>
        <v>0</v>
      </c>
      <c r="AF1477" s="31"/>
      <c r="AG1477" s="22"/>
      <c r="AH1477" s="2"/>
    </row>
    <row r="1478" spans="1:34" x14ac:dyDescent="0.25">
      <c r="A1478" s="36" t="s">
        <v>300</v>
      </c>
      <c r="B1478" s="32">
        <v>410</v>
      </c>
      <c r="C1478" s="36" t="s">
        <v>200</v>
      </c>
      <c r="D1478" s="36" t="s">
        <v>20</v>
      </c>
      <c r="E1478" s="14" t="s">
        <v>553</v>
      </c>
      <c r="F1478" s="18">
        <v>0</v>
      </c>
      <c r="G1478" s="18">
        <v>0</v>
      </c>
      <c r="H1478" s="18">
        <v>52000</v>
      </c>
      <c r="I1478" s="18"/>
      <c r="J1478" s="18"/>
      <c r="K1478" s="18"/>
      <c r="L1478" s="18">
        <f t="shared" si="1950"/>
        <v>0</v>
      </c>
      <c r="M1478" s="18">
        <f t="shared" si="1951"/>
        <v>0</v>
      </c>
      <c r="N1478" s="18">
        <f t="shared" si="1952"/>
        <v>52000</v>
      </c>
      <c r="O1478" s="18"/>
      <c r="P1478" s="18"/>
      <c r="Q1478" s="18"/>
      <c r="R1478" s="18">
        <f t="shared" si="2021"/>
        <v>0</v>
      </c>
      <c r="S1478" s="18">
        <f t="shared" si="2022"/>
        <v>0</v>
      </c>
      <c r="T1478" s="18">
        <f t="shared" si="2023"/>
        <v>52000</v>
      </c>
      <c r="U1478" s="18"/>
      <c r="V1478" s="18">
        <f t="shared" si="2024"/>
        <v>0</v>
      </c>
      <c r="W1478" s="18">
        <f t="shared" si="2025"/>
        <v>0</v>
      </c>
      <c r="X1478" s="18">
        <f t="shared" si="2026"/>
        <v>52000</v>
      </c>
      <c r="Y1478" s="18"/>
      <c r="Z1478" s="18"/>
      <c r="AA1478" s="18"/>
      <c r="AB1478" s="18">
        <f t="shared" si="1980"/>
        <v>0</v>
      </c>
      <c r="AC1478" s="18">
        <f t="shared" si="1981"/>
        <v>0</v>
      </c>
      <c r="AD1478" s="18">
        <f t="shared" si="1982"/>
        <v>52000</v>
      </c>
      <c r="AE1478" s="18"/>
      <c r="AF1478" s="31"/>
      <c r="AG1478" s="22"/>
      <c r="AH1478" s="2"/>
    </row>
    <row r="1479" spans="1:34" x14ac:dyDescent="0.25">
      <c r="A1479" s="19" t="s">
        <v>1015</v>
      </c>
      <c r="B1479" s="32"/>
      <c r="C1479" s="36"/>
      <c r="D1479" s="36"/>
      <c r="E1479" s="14" t="s">
        <v>1014</v>
      </c>
      <c r="F1479" s="18">
        <f>F1480</f>
        <v>0</v>
      </c>
      <c r="G1479" s="18">
        <f t="shared" ref="G1479:AE1481" si="2034">G1480</f>
        <v>0</v>
      </c>
      <c r="H1479" s="18">
        <f t="shared" si="2034"/>
        <v>7956</v>
      </c>
      <c r="I1479" s="18">
        <f t="shared" si="2034"/>
        <v>0</v>
      </c>
      <c r="J1479" s="18">
        <f t="shared" si="2034"/>
        <v>0</v>
      </c>
      <c r="K1479" s="18">
        <f t="shared" si="2034"/>
        <v>0</v>
      </c>
      <c r="L1479" s="18">
        <f t="shared" si="1950"/>
        <v>0</v>
      </c>
      <c r="M1479" s="18">
        <f t="shared" si="1951"/>
        <v>0</v>
      </c>
      <c r="N1479" s="18">
        <f t="shared" si="1952"/>
        <v>7956</v>
      </c>
      <c r="O1479" s="18">
        <f t="shared" si="2034"/>
        <v>0</v>
      </c>
      <c r="P1479" s="18">
        <f t="shared" si="2034"/>
        <v>0</v>
      </c>
      <c r="Q1479" s="18">
        <f t="shared" si="2034"/>
        <v>0</v>
      </c>
      <c r="R1479" s="18">
        <f t="shared" si="2021"/>
        <v>0</v>
      </c>
      <c r="S1479" s="18">
        <f t="shared" si="2022"/>
        <v>0</v>
      </c>
      <c r="T1479" s="18">
        <f t="shared" si="2023"/>
        <v>7956</v>
      </c>
      <c r="U1479" s="18">
        <f t="shared" si="2034"/>
        <v>0</v>
      </c>
      <c r="V1479" s="18">
        <f t="shared" si="2024"/>
        <v>0</v>
      </c>
      <c r="W1479" s="18">
        <f t="shared" si="2025"/>
        <v>0</v>
      </c>
      <c r="X1479" s="18">
        <f t="shared" si="2026"/>
        <v>7956</v>
      </c>
      <c r="Y1479" s="18">
        <f t="shared" si="2034"/>
        <v>0</v>
      </c>
      <c r="Z1479" s="18">
        <f t="shared" si="2034"/>
        <v>0</v>
      </c>
      <c r="AA1479" s="18">
        <f t="shared" si="2034"/>
        <v>0</v>
      </c>
      <c r="AB1479" s="18">
        <f t="shared" si="1980"/>
        <v>0</v>
      </c>
      <c r="AC1479" s="18">
        <f t="shared" si="1981"/>
        <v>0</v>
      </c>
      <c r="AD1479" s="18">
        <f t="shared" si="1982"/>
        <v>7956</v>
      </c>
      <c r="AE1479" s="18">
        <f t="shared" si="2034"/>
        <v>0</v>
      </c>
      <c r="AF1479" s="31"/>
      <c r="AG1479" s="22"/>
      <c r="AH1479" s="2"/>
    </row>
    <row r="1480" spans="1:34" ht="47.25" x14ac:dyDescent="0.25">
      <c r="A1480" s="19" t="s">
        <v>1015</v>
      </c>
      <c r="B1480" s="32">
        <v>400</v>
      </c>
      <c r="C1480" s="36"/>
      <c r="D1480" s="36"/>
      <c r="E1480" s="14" t="s">
        <v>580</v>
      </c>
      <c r="F1480" s="18">
        <f>F1481</f>
        <v>0</v>
      </c>
      <c r="G1480" s="18">
        <f t="shared" si="2034"/>
        <v>0</v>
      </c>
      <c r="H1480" s="18">
        <f t="shared" si="2034"/>
        <v>7956</v>
      </c>
      <c r="I1480" s="18">
        <f t="shared" si="2034"/>
        <v>0</v>
      </c>
      <c r="J1480" s="18">
        <f t="shared" si="2034"/>
        <v>0</v>
      </c>
      <c r="K1480" s="18">
        <f t="shared" si="2034"/>
        <v>0</v>
      </c>
      <c r="L1480" s="18">
        <f t="shared" si="1950"/>
        <v>0</v>
      </c>
      <c r="M1480" s="18">
        <f t="shared" si="1951"/>
        <v>0</v>
      </c>
      <c r="N1480" s="18">
        <f t="shared" si="1952"/>
        <v>7956</v>
      </c>
      <c r="O1480" s="18">
        <f t="shared" si="2034"/>
        <v>0</v>
      </c>
      <c r="P1480" s="18">
        <f t="shared" si="2034"/>
        <v>0</v>
      </c>
      <c r="Q1480" s="18">
        <f t="shared" si="2034"/>
        <v>0</v>
      </c>
      <c r="R1480" s="18">
        <f t="shared" si="2021"/>
        <v>0</v>
      </c>
      <c r="S1480" s="18">
        <f t="shared" si="2022"/>
        <v>0</v>
      </c>
      <c r="T1480" s="18">
        <f t="shared" si="2023"/>
        <v>7956</v>
      </c>
      <c r="U1480" s="18">
        <f t="shared" si="2034"/>
        <v>0</v>
      </c>
      <c r="V1480" s="18">
        <f t="shared" si="2024"/>
        <v>0</v>
      </c>
      <c r="W1480" s="18">
        <f t="shared" si="2025"/>
        <v>0</v>
      </c>
      <c r="X1480" s="18">
        <f t="shared" si="2026"/>
        <v>7956</v>
      </c>
      <c r="Y1480" s="18">
        <f t="shared" si="2034"/>
        <v>0</v>
      </c>
      <c r="Z1480" s="18">
        <f t="shared" si="2034"/>
        <v>0</v>
      </c>
      <c r="AA1480" s="18">
        <f t="shared" si="2034"/>
        <v>0</v>
      </c>
      <c r="AB1480" s="18">
        <f t="shared" si="1980"/>
        <v>0</v>
      </c>
      <c r="AC1480" s="18">
        <f t="shared" si="1981"/>
        <v>0</v>
      </c>
      <c r="AD1480" s="18">
        <f t="shared" si="1982"/>
        <v>7956</v>
      </c>
      <c r="AE1480" s="18">
        <f t="shared" si="2034"/>
        <v>0</v>
      </c>
      <c r="AF1480" s="31"/>
      <c r="AG1480" s="22"/>
      <c r="AH1480" s="2"/>
    </row>
    <row r="1481" spans="1:34" x14ac:dyDescent="0.25">
      <c r="A1481" s="19" t="s">
        <v>1015</v>
      </c>
      <c r="B1481" s="32">
        <v>410</v>
      </c>
      <c r="C1481" s="36"/>
      <c r="D1481" s="36"/>
      <c r="E1481" s="14" t="s">
        <v>593</v>
      </c>
      <c r="F1481" s="18">
        <f>F1482</f>
        <v>0</v>
      </c>
      <c r="G1481" s="18">
        <f t="shared" si="2034"/>
        <v>0</v>
      </c>
      <c r="H1481" s="18">
        <f t="shared" si="2034"/>
        <v>7956</v>
      </c>
      <c r="I1481" s="18">
        <f t="shared" si="2034"/>
        <v>0</v>
      </c>
      <c r="J1481" s="18">
        <f t="shared" si="2034"/>
        <v>0</v>
      </c>
      <c r="K1481" s="18">
        <f t="shared" si="2034"/>
        <v>0</v>
      </c>
      <c r="L1481" s="18">
        <f t="shared" si="1950"/>
        <v>0</v>
      </c>
      <c r="M1481" s="18">
        <f t="shared" si="1951"/>
        <v>0</v>
      </c>
      <c r="N1481" s="18">
        <f t="shared" si="1952"/>
        <v>7956</v>
      </c>
      <c r="O1481" s="18">
        <f t="shared" si="2034"/>
        <v>0</v>
      </c>
      <c r="P1481" s="18">
        <f t="shared" si="2034"/>
        <v>0</v>
      </c>
      <c r="Q1481" s="18">
        <f t="shared" si="2034"/>
        <v>0</v>
      </c>
      <c r="R1481" s="18">
        <f t="shared" si="2021"/>
        <v>0</v>
      </c>
      <c r="S1481" s="18">
        <f t="shared" si="2022"/>
        <v>0</v>
      </c>
      <c r="T1481" s="18">
        <f t="shared" si="2023"/>
        <v>7956</v>
      </c>
      <c r="U1481" s="18">
        <f t="shared" si="2034"/>
        <v>0</v>
      </c>
      <c r="V1481" s="18">
        <f t="shared" si="2024"/>
        <v>0</v>
      </c>
      <c r="W1481" s="18">
        <f t="shared" si="2025"/>
        <v>0</v>
      </c>
      <c r="X1481" s="18">
        <f t="shared" si="2026"/>
        <v>7956</v>
      </c>
      <c r="Y1481" s="18">
        <f t="shared" si="2034"/>
        <v>0</v>
      </c>
      <c r="Z1481" s="18">
        <f t="shared" si="2034"/>
        <v>0</v>
      </c>
      <c r="AA1481" s="18">
        <f t="shared" si="2034"/>
        <v>0</v>
      </c>
      <c r="AB1481" s="18">
        <f t="shared" si="1980"/>
        <v>0</v>
      </c>
      <c r="AC1481" s="18">
        <f t="shared" si="1981"/>
        <v>0</v>
      </c>
      <c r="AD1481" s="18">
        <f t="shared" si="1982"/>
        <v>7956</v>
      </c>
      <c r="AE1481" s="18">
        <f t="shared" si="2034"/>
        <v>0</v>
      </c>
      <c r="AF1481" s="31"/>
      <c r="AG1481" s="22"/>
      <c r="AH1481" s="2"/>
    </row>
    <row r="1482" spans="1:34" x14ac:dyDescent="0.25">
      <c r="A1482" s="19" t="s">
        <v>1015</v>
      </c>
      <c r="B1482" s="32">
        <v>410</v>
      </c>
      <c r="C1482" s="36" t="s">
        <v>200</v>
      </c>
      <c r="D1482" s="36" t="s">
        <v>20</v>
      </c>
      <c r="E1482" s="14" t="s">
        <v>553</v>
      </c>
      <c r="F1482" s="18">
        <v>0</v>
      </c>
      <c r="G1482" s="18">
        <v>0</v>
      </c>
      <c r="H1482" s="18">
        <v>7956</v>
      </c>
      <c r="I1482" s="18"/>
      <c r="J1482" s="18"/>
      <c r="K1482" s="18"/>
      <c r="L1482" s="18">
        <f t="shared" ref="L1482:L1553" si="2035">F1482+I1482</f>
        <v>0</v>
      </c>
      <c r="M1482" s="18">
        <f t="shared" ref="M1482:M1553" si="2036">G1482+J1482</f>
        <v>0</v>
      </c>
      <c r="N1482" s="18">
        <f t="shared" ref="N1482:N1553" si="2037">H1482+K1482</f>
        <v>7956</v>
      </c>
      <c r="O1482" s="18"/>
      <c r="P1482" s="18"/>
      <c r="Q1482" s="18"/>
      <c r="R1482" s="18">
        <f t="shared" si="2021"/>
        <v>0</v>
      </c>
      <c r="S1482" s="18">
        <f t="shared" si="2022"/>
        <v>0</v>
      </c>
      <c r="T1482" s="18">
        <f t="shared" si="2023"/>
        <v>7956</v>
      </c>
      <c r="U1482" s="18"/>
      <c r="V1482" s="18">
        <f t="shared" si="2024"/>
        <v>0</v>
      </c>
      <c r="W1482" s="18">
        <f t="shared" si="2025"/>
        <v>0</v>
      </c>
      <c r="X1482" s="18">
        <f t="shared" si="2026"/>
        <v>7956</v>
      </c>
      <c r="Y1482" s="18"/>
      <c r="Z1482" s="18"/>
      <c r="AA1482" s="18"/>
      <c r="AB1482" s="18">
        <f t="shared" si="1980"/>
        <v>0</v>
      </c>
      <c r="AC1482" s="18">
        <f t="shared" si="1981"/>
        <v>0</v>
      </c>
      <c r="AD1482" s="18">
        <f t="shared" si="1982"/>
        <v>7956</v>
      </c>
      <c r="AE1482" s="18"/>
      <c r="AF1482" s="31"/>
      <c r="AG1482" s="22"/>
      <c r="AH1482" s="2"/>
    </row>
    <row r="1483" spans="1:34" ht="63" x14ac:dyDescent="0.25">
      <c r="A1483" s="36" t="s">
        <v>302</v>
      </c>
      <c r="B1483" s="32"/>
      <c r="C1483" s="36"/>
      <c r="D1483" s="36"/>
      <c r="E1483" s="14" t="s">
        <v>1166</v>
      </c>
      <c r="F1483" s="18">
        <f t="shared" ref="F1483:K1485" si="2038">F1484</f>
        <v>23099.699999999997</v>
      </c>
      <c r="G1483" s="18">
        <f t="shared" si="2038"/>
        <v>23099.699999999997</v>
      </c>
      <c r="H1483" s="18">
        <f t="shared" si="2038"/>
        <v>23099.699999999997</v>
      </c>
      <c r="I1483" s="18">
        <f t="shared" si="2038"/>
        <v>0</v>
      </c>
      <c r="J1483" s="18">
        <f t="shared" si="2038"/>
        <v>0</v>
      </c>
      <c r="K1483" s="18">
        <f t="shared" si="2038"/>
        <v>0</v>
      </c>
      <c r="L1483" s="18">
        <f t="shared" si="2035"/>
        <v>23099.699999999997</v>
      </c>
      <c r="M1483" s="18">
        <f t="shared" si="2036"/>
        <v>23099.699999999997</v>
      </c>
      <c r="N1483" s="18">
        <f t="shared" si="2037"/>
        <v>23099.699999999997</v>
      </c>
      <c r="O1483" s="18">
        <f t="shared" ref="O1483:Q1485" si="2039">O1484</f>
        <v>1083.6849999999999</v>
      </c>
      <c r="P1483" s="18">
        <f t="shared" si="2039"/>
        <v>0</v>
      </c>
      <c r="Q1483" s="18">
        <f t="shared" si="2039"/>
        <v>0</v>
      </c>
      <c r="R1483" s="18">
        <f t="shared" si="2021"/>
        <v>24183.384999999998</v>
      </c>
      <c r="S1483" s="18">
        <f t="shared" si="2022"/>
        <v>23099.699999999997</v>
      </c>
      <c r="T1483" s="18">
        <f t="shared" si="2023"/>
        <v>23099.699999999997</v>
      </c>
      <c r="U1483" s="18">
        <f t="shared" ref="U1483:AE1485" si="2040">U1484</f>
        <v>0</v>
      </c>
      <c r="V1483" s="18">
        <f t="shared" si="2024"/>
        <v>24183.384999999998</v>
      </c>
      <c r="W1483" s="18">
        <f t="shared" si="2025"/>
        <v>23099.699999999997</v>
      </c>
      <c r="X1483" s="18">
        <f t="shared" si="2026"/>
        <v>23099.699999999997</v>
      </c>
      <c r="Y1483" s="18">
        <f t="shared" si="2040"/>
        <v>0</v>
      </c>
      <c r="Z1483" s="18">
        <f t="shared" si="2040"/>
        <v>0</v>
      </c>
      <c r="AA1483" s="18">
        <f t="shared" si="2040"/>
        <v>0</v>
      </c>
      <c r="AB1483" s="18">
        <f t="shared" si="1980"/>
        <v>24183.384999999998</v>
      </c>
      <c r="AC1483" s="18">
        <f t="shared" si="1981"/>
        <v>23099.699999999997</v>
      </c>
      <c r="AD1483" s="18">
        <f t="shared" si="1982"/>
        <v>23099.699999999997</v>
      </c>
      <c r="AE1483" s="18">
        <f t="shared" si="2040"/>
        <v>0</v>
      </c>
      <c r="AF1483" s="31"/>
      <c r="AG1483" s="22"/>
      <c r="AH1483" s="2"/>
    </row>
    <row r="1484" spans="1:34" ht="47.25" x14ac:dyDescent="0.25">
      <c r="A1484" s="36" t="s">
        <v>302</v>
      </c>
      <c r="B1484" s="32">
        <v>200</v>
      </c>
      <c r="C1484" s="36"/>
      <c r="D1484" s="36"/>
      <c r="E1484" s="14" t="s">
        <v>578</v>
      </c>
      <c r="F1484" s="18">
        <f t="shared" si="2038"/>
        <v>23099.699999999997</v>
      </c>
      <c r="G1484" s="18">
        <f t="shared" si="2038"/>
        <v>23099.699999999997</v>
      </c>
      <c r="H1484" s="18">
        <f t="shared" si="2038"/>
        <v>23099.699999999997</v>
      </c>
      <c r="I1484" s="18">
        <f t="shared" si="2038"/>
        <v>0</v>
      </c>
      <c r="J1484" s="18">
        <f t="shared" si="2038"/>
        <v>0</v>
      </c>
      <c r="K1484" s="18">
        <f t="shared" si="2038"/>
        <v>0</v>
      </c>
      <c r="L1484" s="18">
        <f t="shared" si="2035"/>
        <v>23099.699999999997</v>
      </c>
      <c r="M1484" s="18">
        <f t="shared" si="2036"/>
        <v>23099.699999999997</v>
      </c>
      <c r="N1484" s="18">
        <f t="shared" si="2037"/>
        <v>23099.699999999997</v>
      </c>
      <c r="O1484" s="18">
        <f t="shared" si="2039"/>
        <v>1083.6849999999999</v>
      </c>
      <c r="P1484" s="18">
        <f t="shared" si="2039"/>
        <v>0</v>
      </c>
      <c r="Q1484" s="18">
        <f t="shared" si="2039"/>
        <v>0</v>
      </c>
      <c r="R1484" s="18">
        <f t="shared" si="2021"/>
        <v>24183.384999999998</v>
      </c>
      <c r="S1484" s="18">
        <f t="shared" si="2022"/>
        <v>23099.699999999997</v>
      </c>
      <c r="T1484" s="18">
        <f t="shared" si="2023"/>
        <v>23099.699999999997</v>
      </c>
      <c r="U1484" s="18">
        <f t="shared" si="2040"/>
        <v>0</v>
      </c>
      <c r="V1484" s="18">
        <f t="shared" si="2024"/>
        <v>24183.384999999998</v>
      </c>
      <c r="W1484" s="18">
        <f t="shared" si="2025"/>
        <v>23099.699999999997</v>
      </c>
      <c r="X1484" s="18">
        <f t="shared" si="2026"/>
        <v>23099.699999999997</v>
      </c>
      <c r="Y1484" s="18">
        <f t="shared" si="2040"/>
        <v>0</v>
      </c>
      <c r="Z1484" s="18">
        <f t="shared" si="2040"/>
        <v>0</v>
      </c>
      <c r="AA1484" s="18">
        <f t="shared" si="2040"/>
        <v>0</v>
      </c>
      <c r="AB1484" s="18">
        <f t="shared" si="1980"/>
        <v>24183.384999999998</v>
      </c>
      <c r="AC1484" s="18">
        <f t="shared" si="1981"/>
        <v>23099.699999999997</v>
      </c>
      <c r="AD1484" s="18">
        <f t="shared" si="1982"/>
        <v>23099.699999999997</v>
      </c>
      <c r="AE1484" s="18">
        <f t="shared" si="2040"/>
        <v>0</v>
      </c>
      <c r="AF1484" s="31"/>
      <c r="AG1484" s="22"/>
      <c r="AH1484" s="2"/>
    </row>
    <row r="1485" spans="1:34" ht="47.25" x14ac:dyDescent="0.25">
      <c r="A1485" s="36" t="s">
        <v>302</v>
      </c>
      <c r="B1485" s="32">
        <v>240</v>
      </c>
      <c r="C1485" s="36"/>
      <c r="D1485" s="36"/>
      <c r="E1485" s="14" t="s">
        <v>586</v>
      </c>
      <c r="F1485" s="18">
        <f t="shared" si="2038"/>
        <v>23099.699999999997</v>
      </c>
      <c r="G1485" s="18">
        <f t="shared" si="2038"/>
        <v>23099.699999999997</v>
      </c>
      <c r="H1485" s="18">
        <f t="shared" si="2038"/>
        <v>23099.699999999997</v>
      </c>
      <c r="I1485" s="18">
        <f t="shared" si="2038"/>
        <v>0</v>
      </c>
      <c r="J1485" s="18">
        <f t="shared" si="2038"/>
        <v>0</v>
      </c>
      <c r="K1485" s="18">
        <f t="shared" si="2038"/>
        <v>0</v>
      </c>
      <c r="L1485" s="18">
        <f t="shared" si="2035"/>
        <v>23099.699999999997</v>
      </c>
      <c r="M1485" s="18">
        <f t="shared" si="2036"/>
        <v>23099.699999999997</v>
      </c>
      <c r="N1485" s="18">
        <f t="shared" si="2037"/>
        <v>23099.699999999997</v>
      </c>
      <c r="O1485" s="18">
        <f t="shared" si="2039"/>
        <v>1083.6849999999999</v>
      </c>
      <c r="P1485" s="18">
        <f t="shared" si="2039"/>
        <v>0</v>
      </c>
      <c r="Q1485" s="18">
        <f t="shared" si="2039"/>
        <v>0</v>
      </c>
      <c r="R1485" s="18">
        <f t="shared" si="2021"/>
        <v>24183.384999999998</v>
      </c>
      <c r="S1485" s="18">
        <f t="shared" si="2022"/>
        <v>23099.699999999997</v>
      </c>
      <c r="T1485" s="18">
        <f t="shared" si="2023"/>
        <v>23099.699999999997</v>
      </c>
      <c r="U1485" s="18">
        <f t="shared" si="2040"/>
        <v>0</v>
      </c>
      <c r="V1485" s="18">
        <f t="shared" si="2024"/>
        <v>24183.384999999998</v>
      </c>
      <c r="W1485" s="18">
        <f t="shared" si="2025"/>
        <v>23099.699999999997</v>
      </c>
      <c r="X1485" s="18">
        <f t="shared" si="2026"/>
        <v>23099.699999999997</v>
      </c>
      <c r="Y1485" s="18">
        <f t="shared" si="2040"/>
        <v>0</v>
      </c>
      <c r="Z1485" s="18">
        <f t="shared" si="2040"/>
        <v>0</v>
      </c>
      <c r="AA1485" s="18">
        <f t="shared" si="2040"/>
        <v>0</v>
      </c>
      <c r="AB1485" s="18">
        <f t="shared" si="1980"/>
        <v>24183.384999999998</v>
      </c>
      <c r="AC1485" s="18">
        <f t="shared" si="1981"/>
        <v>23099.699999999997</v>
      </c>
      <c r="AD1485" s="18">
        <f t="shared" si="1982"/>
        <v>23099.699999999997</v>
      </c>
      <c r="AE1485" s="18">
        <f t="shared" si="2040"/>
        <v>0</v>
      </c>
      <c r="AF1485" s="31"/>
      <c r="AG1485" s="22"/>
      <c r="AH1485" s="2"/>
    </row>
    <row r="1486" spans="1:34" x14ac:dyDescent="0.25">
      <c r="A1486" s="36" t="s">
        <v>302</v>
      </c>
      <c r="B1486" s="32">
        <v>240</v>
      </c>
      <c r="C1486" s="36" t="s">
        <v>151</v>
      </c>
      <c r="D1486" s="36" t="s">
        <v>30</v>
      </c>
      <c r="E1486" s="14" t="s">
        <v>549</v>
      </c>
      <c r="F1486" s="18">
        <v>23099.699999999997</v>
      </c>
      <c r="G1486" s="18">
        <v>23099.699999999997</v>
      </c>
      <c r="H1486" s="18">
        <v>23099.699999999997</v>
      </c>
      <c r="I1486" s="18"/>
      <c r="J1486" s="18"/>
      <c r="K1486" s="18"/>
      <c r="L1486" s="18">
        <f t="shared" si="2035"/>
        <v>23099.699999999997</v>
      </c>
      <c r="M1486" s="18">
        <f t="shared" si="2036"/>
        <v>23099.699999999997</v>
      </c>
      <c r="N1486" s="18">
        <f t="shared" si="2037"/>
        <v>23099.699999999997</v>
      </c>
      <c r="O1486" s="18">
        <v>1083.6849999999999</v>
      </c>
      <c r="P1486" s="18"/>
      <c r="Q1486" s="18"/>
      <c r="R1486" s="18">
        <f t="shared" si="2021"/>
        <v>24183.384999999998</v>
      </c>
      <c r="S1486" s="18">
        <f t="shared" si="2022"/>
        <v>23099.699999999997</v>
      </c>
      <c r="T1486" s="18">
        <f t="shared" si="2023"/>
        <v>23099.699999999997</v>
      </c>
      <c r="U1486" s="18"/>
      <c r="V1486" s="18">
        <f t="shared" si="2024"/>
        <v>24183.384999999998</v>
      </c>
      <c r="W1486" s="18">
        <f t="shared" si="2025"/>
        <v>23099.699999999997</v>
      </c>
      <c r="X1486" s="18">
        <f t="shared" si="2026"/>
        <v>23099.699999999997</v>
      </c>
      <c r="Y1486" s="18"/>
      <c r="Z1486" s="18"/>
      <c r="AA1486" s="18"/>
      <c r="AB1486" s="18">
        <f t="shared" si="1980"/>
        <v>24183.384999999998</v>
      </c>
      <c r="AC1486" s="18">
        <f t="shared" si="1981"/>
        <v>23099.699999999997</v>
      </c>
      <c r="AD1486" s="18">
        <f t="shared" si="1982"/>
        <v>23099.699999999997</v>
      </c>
      <c r="AE1486" s="18"/>
      <c r="AF1486" s="31"/>
      <c r="AG1486" s="22"/>
      <c r="AH1486" s="2"/>
    </row>
    <row r="1487" spans="1:34" ht="47.25" x14ac:dyDescent="0.25">
      <c r="A1487" s="36" t="s">
        <v>303</v>
      </c>
      <c r="B1487" s="32"/>
      <c r="C1487" s="36"/>
      <c r="D1487" s="36"/>
      <c r="E1487" s="14" t="s">
        <v>1167</v>
      </c>
      <c r="F1487" s="18">
        <f t="shared" ref="F1487:K1489" si="2041">F1488</f>
        <v>1694.7</v>
      </c>
      <c r="G1487" s="18">
        <f t="shared" si="2041"/>
        <v>1694.6999999999998</v>
      </c>
      <c r="H1487" s="18">
        <f t="shared" si="2041"/>
        <v>1694.7</v>
      </c>
      <c r="I1487" s="18">
        <f t="shared" si="2041"/>
        <v>0</v>
      </c>
      <c r="J1487" s="18">
        <f t="shared" si="2041"/>
        <v>0</v>
      </c>
      <c r="K1487" s="18">
        <f t="shared" si="2041"/>
        <v>0</v>
      </c>
      <c r="L1487" s="18">
        <f t="shared" si="2035"/>
        <v>1694.7</v>
      </c>
      <c r="M1487" s="18">
        <f t="shared" si="2036"/>
        <v>1694.6999999999998</v>
      </c>
      <c r="N1487" s="18">
        <f t="shared" si="2037"/>
        <v>1694.7</v>
      </c>
      <c r="O1487" s="18">
        <f t="shared" ref="O1487:Q1489" si="2042">O1488</f>
        <v>0</v>
      </c>
      <c r="P1487" s="18">
        <f t="shared" si="2042"/>
        <v>0</v>
      </c>
      <c r="Q1487" s="18">
        <f t="shared" si="2042"/>
        <v>0</v>
      </c>
      <c r="R1487" s="18">
        <f t="shared" si="2021"/>
        <v>1694.7</v>
      </c>
      <c r="S1487" s="18">
        <f t="shared" si="2022"/>
        <v>1694.6999999999998</v>
      </c>
      <c r="T1487" s="18">
        <f t="shared" si="2023"/>
        <v>1694.7</v>
      </c>
      <c r="U1487" s="18">
        <f t="shared" ref="U1487:AE1489" si="2043">U1488</f>
        <v>0</v>
      </c>
      <c r="V1487" s="18">
        <f t="shared" si="2024"/>
        <v>1694.7</v>
      </c>
      <c r="W1487" s="18">
        <f t="shared" si="2025"/>
        <v>1694.6999999999998</v>
      </c>
      <c r="X1487" s="18">
        <f t="shared" si="2026"/>
        <v>1694.7</v>
      </c>
      <c r="Y1487" s="18">
        <f t="shared" si="2043"/>
        <v>0</v>
      </c>
      <c r="Z1487" s="18">
        <f t="shared" si="2043"/>
        <v>0</v>
      </c>
      <c r="AA1487" s="18">
        <f t="shared" si="2043"/>
        <v>0</v>
      </c>
      <c r="AB1487" s="18">
        <f t="shared" si="1980"/>
        <v>1694.7</v>
      </c>
      <c r="AC1487" s="18">
        <f t="shared" si="1981"/>
        <v>1694.6999999999998</v>
      </c>
      <c r="AD1487" s="18">
        <f t="shared" si="1982"/>
        <v>1694.7</v>
      </c>
      <c r="AE1487" s="18">
        <f t="shared" si="2043"/>
        <v>0</v>
      </c>
      <c r="AF1487" s="31"/>
      <c r="AG1487" s="22"/>
      <c r="AH1487" s="2"/>
    </row>
    <row r="1488" spans="1:34" ht="47.25" x14ac:dyDescent="0.25">
      <c r="A1488" s="36" t="s">
        <v>303</v>
      </c>
      <c r="B1488" s="32">
        <v>200</v>
      </c>
      <c r="C1488" s="36"/>
      <c r="D1488" s="36"/>
      <c r="E1488" s="14" t="s">
        <v>578</v>
      </c>
      <c r="F1488" s="18">
        <f t="shared" si="2041"/>
        <v>1694.7</v>
      </c>
      <c r="G1488" s="18">
        <f t="shared" si="2041"/>
        <v>1694.6999999999998</v>
      </c>
      <c r="H1488" s="18">
        <f t="shared" si="2041"/>
        <v>1694.7</v>
      </c>
      <c r="I1488" s="18">
        <f t="shared" si="2041"/>
        <v>0</v>
      </c>
      <c r="J1488" s="18">
        <f t="shared" si="2041"/>
        <v>0</v>
      </c>
      <c r="K1488" s="18">
        <f t="shared" si="2041"/>
        <v>0</v>
      </c>
      <c r="L1488" s="18">
        <f t="shared" si="2035"/>
        <v>1694.7</v>
      </c>
      <c r="M1488" s="18">
        <f t="shared" si="2036"/>
        <v>1694.6999999999998</v>
      </c>
      <c r="N1488" s="18">
        <f t="shared" si="2037"/>
        <v>1694.7</v>
      </c>
      <c r="O1488" s="18">
        <f t="shared" si="2042"/>
        <v>0</v>
      </c>
      <c r="P1488" s="18">
        <f t="shared" si="2042"/>
        <v>0</v>
      </c>
      <c r="Q1488" s="18">
        <f t="shared" si="2042"/>
        <v>0</v>
      </c>
      <c r="R1488" s="18">
        <f t="shared" si="2021"/>
        <v>1694.7</v>
      </c>
      <c r="S1488" s="18">
        <f t="shared" si="2022"/>
        <v>1694.6999999999998</v>
      </c>
      <c r="T1488" s="18">
        <f t="shared" si="2023"/>
        <v>1694.7</v>
      </c>
      <c r="U1488" s="18">
        <f t="shared" si="2043"/>
        <v>0</v>
      </c>
      <c r="V1488" s="18">
        <f t="shared" si="2024"/>
        <v>1694.7</v>
      </c>
      <c r="W1488" s="18">
        <f t="shared" si="2025"/>
        <v>1694.6999999999998</v>
      </c>
      <c r="X1488" s="18">
        <f t="shared" si="2026"/>
        <v>1694.7</v>
      </c>
      <c r="Y1488" s="18">
        <f t="shared" si="2043"/>
        <v>0</v>
      </c>
      <c r="Z1488" s="18">
        <f t="shared" si="2043"/>
        <v>0</v>
      </c>
      <c r="AA1488" s="18">
        <f t="shared" si="2043"/>
        <v>0</v>
      </c>
      <c r="AB1488" s="18">
        <f t="shared" ref="AB1488:AB1551" si="2044">V1488+Y1488</f>
        <v>1694.7</v>
      </c>
      <c r="AC1488" s="18">
        <f t="shared" ref="AC1488:AC1551" si="2045">W1488+Z1488</f>
        <v>1694.6999999999998</v>
      </c>
      <c r="AD1488" s="18">
        <f t="shared" ref="AD1488:AD1551" si="2046">X1488+AA1488</f>
        <v>1694.7</v>
      </c>
      <c r="AE1488" s="18">
        <f t="shared" si="2043"/>
        <v>0</v>
      </c>
      <c r="AF1488" s="31"/>
      <c r="AG1488" s="22"/>
      <c r="AH1488" s="2"/>
    </row>
    <row r="1489" spans="1:34" ht="47.25" x14ac:dyDescent="0.25">
      <c r="A1489" s="36" t="s">
        <v>303</v>
      </c>
      <c r="B1489" s="32">
        <v>240</v>
      </c>
      <c r="C1489" s="36"/>
      <c r="D1489" s="36"/>
      <c r="E1489" s="14" t="s">
        <v>586</v>
      </c>
      <c r="F1489" s="18">
        <f t="shared" si="2041"/>
        <v>1694.7</v>
      </c>
      <c r="G1489" s="18">
        <f t="shared" si="2041"/>
        <v>1694.6999999999998</v>
      </c>
      <c r="H1489" s="18">
        <f t="shared" si="2041"/>
        <v>1694.7</v>
      </c>
      <c r="I1489" s="18">
        <f t="shared" si="2041"/>
        <v>0</v>
      </c>
      <c r="J1489" s="18">
        <f t="shared" si="2041"/>
        <v>0</v>
      </c>
      <c r="K1489" s="18">
        <f t="shared" si="2041"/>
        <v>0</v>
      </c>
      <c r="L1489" s="18">
        <f t="shared" si="2035"/>
        <v>1694.7</v>
      </c>
      <c r="M1489" s="18">
        <f t="shared" si="2036"/>
        <v>1694.6999999999998</v>
      </c>
      <c r="N1489" s="18">
        <f t="shared" si="2037"/>
        <v>1694.7</v>
      </c>
      <c r="O1489" s="18">
        <f t="shared" si="2042"/>
        <v>0</v>
      </c>
      <c r="P1489" s="18">
        <f t="shared" si="2042"/>
        <v>0</v>
      </c>
      <c r="Q1489" s="18">
        <f t="shared" si="2042"/>
        <v>0</v>
      </c>
      <c r="R1489" s="18">
        <f t="shared" si="2021"/>
        <v>1694.7</v>
      </c>
      <c r="S1489" s="18">
        <f t="shared" si="2022"/>
        <v>1694.6999999999998</v>
      </c>
      <c r="T1489" s="18">
        <f t="shared" si="2023"/>
        <v>1694.7</v>
      </c>
      <c r="U1489" s="18">
        <f t="shared" si="2043"/>
        <v>0</v>
      </c>
      <c r="V1489" s="18">
        <f t="shared" si="2024"/>
        <v>1694.7</v>
      </c>
      <c r="W1489" s="18">
        <f t="shared" si="2025"/>
        <v>1694.6999999999998</v>
      </c>
      <c r="X1489" s="18">
        <f t="shared" si="2026"/>
        <v>1694.7</v>
      </c>
      <c r="Y1489" s="18">
        <f t="shared" si="2043"/>
        <v>0</v>
      </c>
      <c r="Z1489" s="18">
        <f t="shared" si="2043"/>
        <v>0</v>
      </c>
      <c r="AA1489" s="18">
        <f t="shared" si="2043"/>
        <v>0</v>
      </c>
      <c r="AB1489" s="18">
        <f t="shared" si="2044"/>
        <v>1694.7</v>
      </c>
      <c r="AC1489" s="18">
        <f t="shared" si="2045"/>
        <v>1694.6999999999998</v>
      </c>
      <c r="AD1489" s="18">
        <f t="shared" si="2046"/>
        <v>1694.7</v>
      </c>
      <c r="AE1489" s="18">
        <f t="shared" si="2043"/>
        <v>0</v>
      </c>
      <c r="AF1489" s="31"/>
      <c r="AG1489" s="22"/>
      <c r="AH1489" s="2"/>
    </row>
    <row r="1490" spans="1:34" ht="31.5" x14ac:dyDescent="0.25">
      <c r="A1490" s="36" t="s">
        <v>303</v>
      </c>
      <c r="B1490" s="32">
        <v>240</v>
      </c>
      <c r="C1490" s="36" t="s">
        <v>151</v>
      </c>
      <c r="D1490" s="36" t="s">
        <v>246</v>
      </c>
      <c r="E1490" s="14" t="s">
        <v>550</v>
      </c>
      <c r="F1490" s="18">
        <v>1694.7</v>
      </c>
      <c r="G1490" s="18">
        <v>1694.6999999999998</v>
      </c>
      <c r="H1490" s="18">
        <v>1694.7</v>
      </c>
      <c r="I1490" s="18"/>
      <c r="J1490" s="18"/>
      <c r="K1490" s="18"/>
      <c r="L1490" s="18">
        <f t="shared" si="2035"/>
        <v>1694.7</v>
      </c>
      <c r="M1490" s="18">
        <f t="shared" si="2036"/>
        <v>1694.6999999999998</v>
      </c>
      <c r="N1490" s="18">
        <f t="shared" si="2037"/>
        <v>1694.7</v>
      </c>
      <c r="O1490" s="18"/>
      <c r="P1490" s="18"/>
      <c r="Q1490" s="18"/>
      <c r="R1490" s="18">
        <f t="shared" si="2021"/>
        <v>1694.7</v>
      </c>
      <c r="S1490" s="18">
        <f t="shared" si="2022"/>
        <v>1694.6999999999998</v>
      </c>
      <c r="T1490" s="18">
        <f t="shared" si="2023"/>
        <v>1694.7</v>
      </c>
      <c r="U1490" s="18"/>
      <c r="V1490" s="18">
        <f t="shared" si="2024"/>
        <v>1694.7</v>
      </c>
      <c r="W1490" s="18">
        <f t="shared" si="2025"/>
        <v>1694.6999999999998</v>
      </c>
      <c r="X1490" s="18">
        <f t="shared" si="2026"/>
        <v>1694.7</v>
      </c>
      <c r="Y1490" s="18"/>
      <c r="Z1490" s="18"/>
      <c r="AA1490" s="18"/>
      <c r="AB1490" s="18">
        <f t="shared" si="2044"/>
        <v>1694.7</v>
      </c>
      <c r="AC1490" s="18">
        <f t="shared" si="2045"/>
        <v>1694.6999999999998</v>
      </c>
      <c r="AD1490" s="18">
        <f t="shared" si="2046"/>
        <v>1694.7</v>
      </c>
      <c r="AE1490" s="18"/>
      <c r="AF1490" s="31"/>
      <c r="AG1490" s="22"/>
      <c r="AH1490" s="2"/>
    </row>
    <row r="1491" spans="1:34" ht="47.25" x14ac:dyDescent="0.25">
      <c r="A1491" s="36" t="s">
        <v>1380</v>
      </c>
      <c r="B1491" s="32"/>
      <c r="C1491" s="36"/>
      <c r="D1491" s="36"/>
      <c r="E1491" s="14" t="s">
        <v>1381</v>
      </c>
      <c r="F1491" s="18"/>
      <c r="G1491" s="18"/>
      <c r="H1491" s="18"/>
      <c r="I1491" s="18"/>
      <c r="J1491" s="18"/>
      <c r="K1491" s="18"/>
      <c r="L1491" s="18"/>
      <c r="M1491" s="18"/>
      <c r="N1491" s="18"/>
      <c r="O1491" s="18">
        <f>O1492</f>
        <v>7352.7510000000002</v>
      </c>
      <c r="P1491" s="18">
        <f t="shared" ref="P1491:AE1493" si="2047">P1492</f>
        <v>0</v>
      </c>
      <c r="Q1491" s="18">
        <f t="shared" si="2047"/>
        <v>0</v>
      </c>
      <c r="R1491" s="18">
        <f t="shared" si="2021"/>
        <v>7352.7510000000002</v>
      </c>
      <c r="S1491" s="18">
        <f t="shared" si="2022"/>
        <v>0</v>
      </c>
      <c r="T1491" s="18">
        <f t="shared" si="2023"/>
        <v>0</v>
      </c>
      <c r="U1491" s="18">
        <f t="shared" si="2047"/>
        <v>0</v>
      </c>
      <c r="V1491" s="18">
        <f t="shared" si="2024"/>
        <v>7352.7510000000002</v>
      </c>
      <c r="W1491" s="18">
        <f t="shared" si="2025"/>
        <v>0</v>
      </c>
      <c r="X1491" s="18">
        <f t="shared" si="2026"/>
        <v>0</v>
      </c>
      <c r="Y1491" s="18">
        <f t="shared" si="2047"/>
        <v>0</v>
      </c>
      <c r="Z1491" s="18">
        <f t="shared" si="2047"/>
        <v>0</v>
      </c>
      <c r="AA1491" s="18">
        <f t="shared" si="2047"/>
        <v>0</v>
      </c>
      <c r="AB1491" s="18">
        <f t="shared" si="2044"/>
        <v>7352.7510000000002</v>
      </c>
      <c r="AC1491" s="18">
        <f t="shared" si="2045"/>
        <v>0</v>
      </c>
      <c r="AD1491" s="18">
        <f t="shared" si="2046"/>
        <v>0</v>
      </c>
      <c r="AE1491" s="18">
        <f t="shared" si="2047"/>
        <v>0</v>
      </c>
      <c r="AF1491" s="31"/>
      <c r="AG1491" s="22"/>
      <c r="AH1491" s="2"/>
    </row>
    <row r="1492" spans="1:34" ht="47.25" x14ac:dyDescent="0.25">
      <c r="A1492" s="36" t="s">
        <v>1380</v>
      </c>
      <c r="B1492" s="32">
        <v>200</v>
      </c>
      <c r="C1492" s="36"/>
      <c r="D1492" s="36"/>
      <c r="E1492" s="14" t="s">
        <v>578</v>
      </c>
      <c r="F1492" s="18"/>
      <c r="G1492" s="18"/>
      <c r="H1492" s="18"/>
      <c r="I1492" s="18"/>
      <c r="J1492" s="18"/>
      <c r="K1492" s="18"/>
      <c r="L1492" s="18"/>
      <c r="M1492" s="18"/>
      <c r="N1492" s="18"/>
      <c r="O1492" s="18">
        <f>O1493</f>
        <v>7352.7510000000002</v>
      </c>
      <c r="P1492" s="18">
        <f t="shared" si="2047"/>
        <v>0</v>
      </c>
      <c r="Q1492" s="18">
        <f t="shared" si="2047"/>
        <v>0</v>
      </c>
      <c r="R1492" s="18">
        <f t="shared" si="2021"/>
        <v>7352.7510000000002</v>
      </c>
      <c r="S1492" s="18">
        <f t="shared" si="2022"/>
        <v>0</v>
      </c>
      <c r="T1492" s="18">
        <f t="shared" si="2023"/>
        <v>0</v>
      </c>
      <c r="U1492" s="18">
        <f t="shared" si="2047"/>
        <v>0</v>
      </c>
      <c r="V1492" s="18">
        <f t="shared" si="2024"/>
        <v>7352.7510000000002</v>
      </c>
      <c r="W1492" s="18">
        <f t="shared" si="2025"/>
        <v>0</v>
      </c>
      <c r="X1492" s="18">
        <f t="shared" si="2026"/>
        <v>0</v>
      </c>
      <c r="Y1492" s="18">
        <f t="shared" si="2047"/>
        <v>0</v>
      </c>
      <c r="Z1492" s="18">
        <f t="shared" si="2047"/>
        <v>0</v>
      </c>
      <c r="AA1492" s="18">
        <f t="shared" si="2047"/>
        <v>0</v>
      </c>
      <c r="AB1492" s="18">
        <f t="shared" si="2044"/>
        <v>7352.7510000000002</v>
      </c>
      <c r="AC1492" s="18">
        <f t="shared" si="2045"/>
        <v>0</v>
      </c>
      <c r="AD1492" s="18">
        <f t="shared" si="2046"/>
        <v>0</v>
      </c>
      <c r="AE1492" s="18">
        <f t="shared" si="2047"/>
        <v>0</v>
      </c>
      <c r="AF1492" s="31"/>
      <c r="AG1492" s="22"/>
      <c r="AH1492" s="2"/>
    </row>
    <row r="1493" spans="1:34" ht="47.25" x14ac:dyDescent="0.25">
      <c r="A1493" s="36" t="s">
        <v>1380</v>
      </c>
      <c r="B1493" s="32">
        <v>240</v>
      </c>
      <c r="C1493" s="36"/>
      <c r="D1493" s="36"/>
      <c r="E1493" s="14" t="s">
        <v>586</v>
      </c>
      <c r="F1493" s="18"/>
      <c r="G1493" s="18"/>
      <c r="H1493" s="18"/>
      <c r="I1493" s="18"/>
      <c r="J1493" s="18"/>
      <c r="K1493" s="18"/>
      <c r="L1493" s="18"/>
      <c r="M1493" s="18"/>
      <c r="N1493" s="18"/>
      <c r="O1493" s="18">
        <f>O1494</f>
        <v>7352.7510000000002</v>
      </c>
      <c r="P1493" s="18">
        <f t="shared" si="2047"/>
        <v>0</v>
      </c>
      <c r="Q1493" s="18">
        <f t="shared" si="2047"/>
        <v>0</v>
      </c>
      <c r="R1493" s="18">
        <f t="shared" si="2021"/>
        <v>7352.7510000000002</v>
      </c>
      <c r="S1493" s="18">
        <f t="shared" si="2022"/>
        <v>0</v>
      </c>
      <c r="T1493" s="18">
        <f t="shared" si="2023"/>
        <v>0</v>
      </c>
      <c r="U1493" s="18">
        <f t="shared" si="2047"/>
        <v>0</v>
      </c>
      <c r="V1493" s="18">
        <f t="shared" si="2024"/>
        <v>7352.7510000000002</v>
      </c>
      <c r="W1493" s="18">
        <f t="shared" si="2025"/>
        <v>0</v>
      </c>
      <c r="X1493" s="18">
        <f t="shared" si="2026"/>
        <v>0</v>
      </c>
      <c r="Y1493" s="18">
        <f t="shared" si="2047"/>
        <v>0</v>
      </c>
      <c r="Z1493" s="18">
        <f t="shared" si="2047"/>
        <v>0</v>
      </c>
      <c r="AA1493" s="18">
        <f t="shared" si="2047"/>
        <v>0</v>
      </c>
      <c r="AB1493" s="18">
        <f t="shared" si="2044"/>
        <v>7352.7510000000002</v>
      </c>
      <c r="AC1493" s="18">
        <f t="shared" si="2045"/>
        <v>0</v>
      </c>
      <c r="AD1493" s="18">
        <f t="shared" si="2046"/>
        <v>0</v>
      </c>
      <c r="AE1493" s="18">
        <f t="shared" si="2047"/>
        <v>0</v>
      </c>
      <c r="AF1493" s="31"/>
      <c r="AG1493" s="22"/>
      <c r="AH1493" s="2"/>
    </row>
    <row r="1494" spans="1:34" x14ac:dyDescent="0.25">
      <c r="A1494" s="36" t="s">
        <v>1380</v>
      </c>
      <c r="B1494" s="32">
        <v>240</v>
      </c>
      <c r="C1494" s="36" t="s">
        <v>151</v>
      </c>
      <c r="D1494" s="36" t="s">
        <v>142</v>
      </c>
      <c r="E1494" s="14" t="s">
        <v>1382</v>
      </c>
      <c r="F1494" s="18"/>
      <c r="G1494" s="18"/>
      <c r="H1494" s="18"/>
      <c r="I1494" s="18"/>
      <c r="J1494" s="18"/>
      <c r="K1494" s="18"/>
      <c r="L1494" s="18"/>
      <c r="M1494" s="18"/>
      <c r="N1494" s="18"/>
      <c r="O1494" s="18">
        <v>7352.7510000000002</v>
      </c>
      <c r="P1494" s="18"/>
      <c r="Q1494" s="18"/>
      <c r="R1494" s="18">
        <f t="shared" si="2021"/>
        <v>7352.7510000000002</v>
      </c>
      <c r="S1494" s="18">
        <f t="shared" si="2022"/>
        <v>0</v>
      </c>
      <c r="T1494" s="18">
        <f t="shared" si="2023"/>
        <v>0</v>
      </c>
      <c r="U1494" s="18"/>
      <c r="V1494" s="18">
        <f t="shared" si="2024"/>
        <v>7352.7510000000002</v>
      </c>
      <c r="W1494" s="18">
        <f t="shared" si="2025"/>
        <v>0</v>
      </c>
      <c r="X1494" s="18">
        <f t="shared" si="2026"/>
        <v>0</v>
      </c>
      <c r="Y1494" s="18"/>
      <c r="Z1494" s="18"/>
      <c r="AA1494" s="18"/>
      <c r="AB1494" s="18">
        <f t="shared" si="2044"/>
        <v>7352.7510000000002</v>
      </c>
      <c r="AC1494" s="18">
        <f t="shared" si="2045"/>
        <v>0</v>
      </c>
      <c r="AD1494" s="18">
        <f t="shared" si="2046"/>
        <v>0</v>
      </c>
      <c r="AE1494" s="18"/>
      <c r="AF1494" s="31"/>
      <c r="AG1494" s="22"/>
      <c r="AH1494" s="2"/>
    </row>
    <row r="1495" spans="1:34" s="10" customFormat="1" ht="47.25" x14ac:dyDescent="0.25">
      <c r="A1495" s="9" t="s">
        <v>307</v>
      </c>
      <c r="B1495" s="16"/>
      <c r="C1495" s="9"/>
      <c r="D1495" s="9"/>
      <c r="E1495" s="15" t="s">
        <v>1168</v>
      </c>
      <c r="F1495" s="17">
        <f t="shared" ref="F1495:K1495" si="2048">F1496+F1505+F1509+F1513</f>
        <v>49547.3</v>
      </c>
      <c r="G1495" s="17">
        <f t="shared" si="2048"/>
        <v>137527.6</v>
      </c>
      <c r="H1495" s="17">
        <f t="shared" si="2048"/>
        <v>260240.7</v>
      </c>
      <c r="I1495" s="17">
        <f t="shared" si="2048"/>
        <v>0</v>
      </c>
      <c r="J1495" s="17">
        <f t="shared" si="2048"/>
        <v>0</v>
      </c>
      <c r="K1495" s="17">
        <f t="shared" si="2048"/>
        <v>0</v>
      </c>
      <c r="L1495" s="17">
        <f t="shared" si="2035"/>
        <v>49547.3</v>
      </c>
      <c r="M1495" s="17">
        <f t="shared" si="2036"/>
        <v>137527.6</v>
      </c>
      <c r="N1495" s="17">
        <f t="shared" si="2037"/>
        <v>260240.7</v>
      </c>
      <c r="O1495" s="17">
        <f t="shared" ref="O1495:Q1495" si="2049">O1496+O1505+O1509+O1513</f>
        <v>7410.3950000000004</v>
      </c>
      <c r="P1495" s="17">
        <f t="shared" si="2049"/>
        <v>0</v>
      </c>
      <c r="Q1495" s="17">
        <f t="shared" si="2049"/>
        <v>0</v>
      </c>
      <c r="R1495" s="17">
        <f t="shared" si="2021"/>
        <v>56957.695000000007</v>
      </c>
      <c r="S1495" s="17">
        <f t="shared" si="2022"/>
        <v>137527.6</v>
      </c>
      <c r="T1495" s="17">
        <f t="shared" si="2023"/>
        <v>260240.7</v>
      </c>
      <c r="U1495" s="17">
        <f t="shared" ref="U1495:AE1495" si="2050">U1496+U1505+U1509+U1513</f>
        <v>0</v>
      </c>
      <c r="V1495" s="17">
        <f t="shared" si="2024"/>
        <v>56957.695000000007</v>
      </c>
      <c r="W1495" s="17">
        <f t="shared" si="2025"/>
        <v>137527.6</v>
      </c>
      <c r="X1495" s="17">
        <f t="shared" si="2026"/>
        <v>260240.7</v>
      </c>
      <c r="Y1495" s="17">
        <f t="shared" ref="Y1495:AA1495" si="2051">Y1496+Y1505+Y1509+Y1513</f>
        <v>21381.073</v>
      </c>
      <c r="Z1495" s="17">
        <f t="shared" si="2051"/>
        <v>-51950</v>
      </c>
      <c r="AA1495" s="17">
        <f t="shared" si="2051"/>
        <v>-124630</v>
      </c>
      <c r="AB1495" s="17">
        <f t="shared" si="2044"/>
        <v>78338.768000000011</v>
      </c>
      <c r="AC1495" s="17">
        <f t="shared" si="2045"/>
        <v>85577.600000000006</v>
      </c>
      <c r="AD1495" s="17">
        <f t="shared" si="2046"/>
        <v>135610.70000000001</v>
      </c>
      <c r="AE1495" s="17">
        <f t="shared" si="2050"/>
        <v>0</v>
      </c>
      <c r="AF1495" s="30"/>
      <c r="AG1495" s="25"/>
    </row>
    <row r="1496" spans="1:34" ht="47.25" x14ac:dyDescent="0.25">
      <c r="A1496" s="36" t="s">
        <v>304</v>
      </c>
      <c r="B1496" s="32"/>
      <c r="C1496" s="36"/>
      <c r="D1496" s="36"/>
      <c r="E1496" s="14" t="s">
        <v>1169</v>
      </c>
      <c r="F1496" s="18">
        <f t="shared" ref="F1496:K1496" si="2052">F1497+F1501</f>
        <v>35019.800000000003</v>
      </c>
      <c r="G1496" s="18">
        <f t="shared" si="2052"/>
        <v>34759.800000000003</v>
      </c>
      <c r="H1496" s="18">
        <f t="shared" si="2052"/>
        <v>34755.199999999997</v>
      </c>
      <c r="I1496" s="18">
        <f t="shared" si="2052"/>
        <v>0</v>
      </c>
      <c r="J1496" s="18">
        <f t="shared" si="2052"/>
        <v>0</v>
      </c>
      <c r="K1496" s="18">
        <f t="shared" si="2052"/>
        <v>0</v>
      </c>
      <c r="L1496" s="18">
        <f t="shared" si="2035"/>
        <v>35019.800000000003</v>
      </c>
      <c r="M1496" s="18">
        <f t="shared" si="2036"/>
        <v>34759.800000000003</v>
      </c>
      <c r="N1496" s="18">
        <f t="shared" si="2037"/>
        <v>34755.199999999997</v>
      </c>
      <c r="O1496" s="18">
        <f t="shared" ref="O1496:Q1496" si="2053">O1497+O1501</f>
        <v>60.395000000000003</v>
      </c>
      <c r="P1496" s="18">
        <f t="shared" si="2053"/>
        <v>0</v>
      </c>
      <c r="Q1496" s="18">
        <f t="shared" si="2053"/>
        <v>0</v>
      </c>
      <c r="R1496" s="18">
        <f t="shared" si="2021"/>
        <v>35080.195</v>
      </c>
      <c r="S1496" s="18">
        <f t="shared" si="2022"/>
        <v>34759.800000000003</v>
      </c>
      <c r="T1496" s="18">
        <f t="shared" si="2023"/>
        <v>34755.199999999997</v>
      </c>
      <c r="U1496" s="18">
        <f t="shared" ref="U1496:AE1496" si="2054">U1497+U1501</f>
        <v>0</v>
      </c>
      <c r="V1496" s="18">
        <f t="shared" si="2024"/>
        <v>35080.195</v>
      </c>
      <c r="W1496" s="18">
        <f t="shared" si="2025"/>
        <v>34759.800000000003</v>
      </c>
      <c r="X1496" s="18">
        <f t="shared" si="2026"/>
        <v>34755.199999999997</v>
      </c>
      <c r="Y1496" s="18">
        <f t="shared" ref="Y1496:AA1496" si="2055">Y1497+Y1501</f>
        <v>0</v>
      </c>
      <c r="Z1496" s="18">
        <f t="shared" si="2055"/>
        <v>0</v>
      </c>
      <c r="AA1496" s="18">
        <f t="shared" si="2055"/>
        <v>0</v>
      </c>
      <c r="AB1496" s="18">
        <f t="shared" si="2044"/>
        <v>35080.195</v>
      </c>
      <c r="AC1496" s="18">
        <f t="shared" si="2045"/>
        <v>34759.800000000003</v>
      </c>
      <c r="AD1496" s="18">
        <f t="shared" si="2046"/>
        <v>34755.199999999997</v>
      </c>
      <c r="AE1496" s="18">
        <f t="shared" si="2054"/>
        <v>0</v>
      </c>
      <c r="AF1496" s="31"/>
      <c r="AG1496" s="22"/>
      <c r="AH1496" s="2"/>
    </row>
    <row r="1497" spans="1:34" x14ac:dyDescent="0.25">
      <c r="A1497" s="36" t="s">
        <v>305</v>
      </c>
      <c r="B1497" s="32"/>
      <c r="C1497" s="36"/>
      <c r="D1497" s="36"/>
      <c r="E1497" s="14" t="s">
        <v>733</v>
      </c>
      <c r="F1497" s="18">
        <f t="shared" ref="F1497:K1499" si="2056">F1498</f>
        <v>34510.400000000001</v>
      </c>
      <c r="G1497" s="18">
        <f t="shared" si="2056"/>
        <v>34234.400000000001</v>
      </c>
      <c r="H1497" s="18">
        <f t="shared" si="2056"/>
        <v>34160.6</v>
      </c>
      <c r="I1497" s="18">
        <f t="shared" si="2056"/>
        <v>0</v>
      </c>
      <c r="J1497" s="18">
        <f t="shared" si="2056"/>
        <v>0</v>
      </c>
      <c r="K1497" s="18">
        <f t="shared" si="2056"/>
        <v>0</v>
      </c>
      <c r="L1497" s="18">
        <f t="shared" si="2035"/>
        <v>34510.400000000001</v>
      </c>
      <c r="M1497" s="18">
        <f t="shared" si="2036"/>
        <v>34234.400000000001</v>
      </c>
      <c r="N1497" s="18">
        <f t="shared" si="2037"/>
        <v>34160.6</v>
      </c>
      <c r="O1497" s="18">
        <f t="shared" ref="O1497:Q1499" si="2057">O1498</f>
        <v>60.395000000000003</v>
      </c>
      <c r="P1497" s="18">
        <f t="shared" si="2057"/>
        <v>0</v>
      </c>
      <c r="Q1497" s="18">
        <f t="shared" si="2057"/>
        <v>0</v>
      </c>
      <c r="R1497" s="18">
        <f t="shared" si="2021"/>
        <v>34570.794999999998</v>
      </c>
      <c r="S1497" s="18">
        <f t="shared" si="2022"/>
        <v>34234.400000000001</v>
      </c>
      <c r="T1497" s="18">
        <f t="shared" si="2023"/>
        <v>34160.6</v>
      </c>
      <c r="U1497" s="18">
        <f t="shared" ref="U1497:AE1499" si="2058">U1498</f>
        <v>0</v>
      </c>
      <c r="V1497" s="18">
        <f t="shared" si="2024"/>
        <v>34570.794999999998</v>
      </c>
      <c r="W1497" s="18">
        <f t="shared" si="2025"/>
        <v>34234.400000000001</v>
      </c>
      <c r="X1497" s="18">
        <f t="shared" si="2026"/>
        <v>34160.6</v>
      </c>
      <c r="Y1497" s="18">
        <f t="shared" si="2058"/>
        <v>0</v>
      </c>
      <c r="Z1497" s="18">
        <f t="shared" si="2058"/>
        <v>0</v>
      </c>
      <c r="AA1497" s="18">
        <f t="shared" si="2058"/>
        <v>0</v>
      </c>
      <c r="AB1497" s="18">
        <f t="shared" si="2044"/>
        <v>34570.794999999998</v>
      </c>
      <c r="AC1497" s="18">
        <f t="shared" si="2045"/>
        <v>34234.400000000001</v>
      </c>
      <c r="AD1497" s="18">
        <f t="shared" si="2046"/>
        <v>34160.6</v>
      </c>
      <c r="AE1497" s="18">
        <f t="shared" si="2058"/>
        <v>0</v>
      </c>
      <c r="AF1497" s="31"/>
      <c r="AG1497" s="22"/>
      <c r="AH1497" s="2"/>
    </row>
    <row r="1498" spans="1:34" ht="47.25" x14ac:dyDescent="0.25">
      <c r="A1498" s="36" t="s">
        <v>305</v>
      </c>
      <c r="B1498" s="32">
        <v>200</v>
      </c>
      <c r="C1498" s="36"/>
      <c r="D1498" s="36"/>
      <c r="E1498" s="14" t="s">
        <v>578</v>
      </c>
      <c r="F1498" s="18">
        <f t="shared" si="2056"/>
        <v>34510.400000000001</v>
      </c>
      <c r="G1498" s="18">
        <f t="shared" si="2056"/>
        <v>34234.400000000001</v>
      </c>
      <c r="H1498" s="18">
        <f t="shared" si="2056"/>
        <v>34160.6</v>
      </c>
      <c r="I1498" s="18">
        <f t="shared" si="2056"/>
        <v>0</v>
      </c>
      <c r="J1498" s="18">
        <f t="shared" si="2056"/>
        <v>0</v>
      </c>
      <c r="K1498" s="18">
        <f t="shared" si="2056"/>
        <v>0</v>
      </c>
      <c r="L1498" s="18">
        <f t="shared" si="2035"/>
        <v>34510.400000000001</v>
      </c>
      <c r="M1498" s="18">
        <f t="shared" si="2036"/>
        <v>34234.400000000001</v>
      </c>
      <c r="N1498" s="18">
        <f t="shared" si="2037"/>
        <v>34160.6</v>
      </c>
      <c r="O1498" s="18">
        <f t="shared" si="2057"/>
        <v>60.395000000000003</v>
      </c>
      <c r="P1498" s="18">
        <f t="shared" si="2057"/>
        <v>0</v>
      </c>
      <c r="Q1498" s="18">
        <f t="shared" si="2057"/>
        <v>0</v>
      </c>
      <c r="R1498" s="18">
        <f t="shared" si="2021"/>
        <v>34570.794999999998</v>
      </c>
      <c r="S1498" s="18">
        <f t="shared" si="2022"/>
        <v>34234.400000000001</v>
      </c>
      <c r="T1498" s="18">
        <f t="shared" si="2023"/>
        <v>34160.6</v>
      </c>
      <c r="U1498" s="18">
        <f t="shared" si="2058"/>
        <v>0</v>
      </c>
      <c r="V1498" s="18">
        <f t="shared" si="2024"/>
        <v>34570.794999999998</v>
      </c>
      <c r="W1498" s="18">
        <f t="shared" si="2025"/>
        <v>34234.400000000001</v>
      </c>
      <c r="X1498" s="18">
        <f t="shared" si="2026"/>
        <v>34160.6</v>
      </c>
      <c r="Y1498" s="18">
        <f t="shared" si="2058"/>
        <v>0</v>
      </c>
      <c r="Z1498" s="18">
        <f t="shared" si="2058"/>
        <v>0</v>
      </c>
      <c r="AA1498" s="18">
        <f t="shared" si="2058"/>
        <v>0</v>
      </c>
      <c r="AB1498" s="18">
        <f t="shared" si="2044"/>
        <v>34570.794999999998</v>
      </c>
      <c r="AC1498" s="18">
        <f t="shared" si="2045"/>
        <v>34234.400000000001</v>
      </c>
      <c r="AD1498" s="18">
        <f t="shared" si="2046"/>
        <v>34160.6</v>
      </c>
      <c r="AE1498" s="18">
        <f t="shared" si="2058"/>
        <v>0</v>
      </c>
      <c r="AF1498" s="31"/>
      <c r="AG1498" s="22"/>
      <c r="AH1498" s="2"/>
    </row>
    <row r="1499" spans="1:34" ht="47.25" x14ac:dyDescent="0.25">
      <c r="A1499" s="36" t="s">
        <v>305</v>
      </c>
      <c r="B1499" s="32">
        <v>240</v>
      </c>
      <c r="C1499" s="36"/>
      <c r="D1499" s="36"/>
      <c r="E1499" s="14" t="s">
        <v>586</v>
      </c>
      <c r="F1499" s="18">
        <f t="shared" si="2056"/>
        <v>34510.400000000001</v>
      </c>
      <c r="G1499" s="18">
        <f t="shared" si="2056"/>
        <v>34234.400000000001</v>
      </c>
      <c r="H1499" s="18">
        <f t="shared" si="2056"/>
        <v>34160.6</v>
      </c>
      <c r="I1499" s="18">
        <f t="shared" si="2056"/>
        <v>0</v>
      </c>
      <c r="J1499" s="18">
        <f t="shared" si="2056"/>
        <v>0</v>
      </c>
      <c r="K1499" s="18">
        <f t="shared" si="2056"/>
        <v>0</v>
      </c>
      <c r="L1499" s="18">
        <f t="shared" si="2035"/>
        <v>34510.400000000001</v>
      </c>
      <c r="M1499" s="18">
        <f t="shared" si="2036"/>
        <v>34234.400000000001</v>
      </c>
      <c r="N1499" s="18">
        <f t="shared" si="2037"/>
        <v>34160.6</v>
      </c>
      <c r="O1499" s="18">
        <f t="shared" si="2057"/>
        <v>60.395000000000003</v>
      </c>
      <c r="P1499" s="18">
        <f t="shared" si="2057"/>
        <v>0</v>
      </c>
      <c r="Q1499" s="18">
        <f t="shared" si="2057"/>
        <v>0</v>
      </c>
      <c r="R1499" s="18">
        <f t="shared" si="2021"/>
        <v>34570.794999999998</v>
      </c>
      <c r="S1499" s="18">
        <f t="shared" si="2022"/>
        <v>34234.400000000001</v>
      </c>
      <c r="T1499" s="18">
        <f t="shared" si="2023"/>
        <v>34160.6</v>
      </c>
      <c r="U1499" s="18">
        <f t="shared" si="2058"/>
        <v>0</v>
      </c>
      <c r="V1499" s="18">
        <f t="shared" si="2024"/>
        <v>34570.794999999998</v>
      </c>
      <c r="W1499" s="18">
        <f t="shared" si="2025"/>
        <v>34234.400000000001</v>
      </c>
      <c r="X1499" s="18">
        <f t="shared" si="2026"/>
        <v>34160.6</v>
      </c>
      <c r="Y1499" s="18">
        <f t="shared" si="2058"/>
        <v>0</v>
      </c>
      <c r="Z1499" s="18">
        <f t="shared" si="2058"/>
        <v>0</v>
      </c>
      <c r="AA1499" s="18">
        <f t="shared" si="2058"/>
        <v>0</v>
      </c>
      <c r="AB1499" s="18">
        <f t="shared" si="2044"/>
        <v>34570.794999999998</v>
      </c>
      <c r="AC1499" s="18">
        <f t="shared" si="2045"/>
        <v>34234.400000000001</v>
      </c>
      <c r="AD1499" s="18">
        <f t="shared" si="2046"/>
        <v>34160.6</v>
      </c>
      <c r="AE1499" s="18">
        <f t="shared" si="2058"/>
        <v>0</v>
      </c>
      <c r="AF1499" s="31"/>
      <c r="AG1499" s="22"/>
      <c r="AH1499" s="2"/>
    </row>
    <row r="1500" spans="1:34" x14ac:dyDescent="0.25">
      <c r="A1500" s="36" t="s">
        <v>305</v>
      </c>
      <c r="B1500" s="32">
        <v>240</v>
      </c>
      <c r="C1500" s="36" t="s">
        <v>200</v>
      </c>
      <c r="D1500" s="36" t="s">
        <v>20</v>
      </c>
      <c r="E1500" s="14" t="s">
        <v>553</v>
      </c>
      <c r="F1500" s="18">
        <v>34510.400000000001</v>
      </c>
      <c r="G1500" s="18">
        <v>34234.400000000001</v>
      </c>
      <c r="H1500" s="18">
        <v>34160.6</v>
      </c>
      <c r="I1500" s="18"/>
      <c r="J1500" s="18"/>
      <c r="K1500" s="18"/>
      <c r="L1500" s="18">
        <f t="shared" si="2035"/>
        <v>34510.400000000001</v>
      </c>
      <c r="M1500" s="18">
        <f t="shared" si="2036"/>
        <v>34234.400000000001</v>
      </c>
      <c r="N1500" s="18">
        <f t="shared" si="2037"/>
        <v>34160.6</v>
      </c>
      <c r="O1500" s="18">
        <v>60.395000000000003</v>
      </c>
      <c r="P1500" s="18"/>
      <c r="Q1500" s="18"/>
      <c r="R1500" s="18">
        <f t="shared" si="2021"/>
        <v>34570.794999999998</v>
      </c>
      <c r="S1500" s="18">
        <f t="shared" si="2022"/>
        <v>34234.400000000001</v>
      </c>
      <c r="T1500" s="18">
        <f t="shared" si="2023"/>
        <v>34160.6</v>
      </c>
      <c r="U1500" s="18"/>
      <c r="V1500" s="18">
        <f t="shared" si="2024"/>
        <v>34570.794999999998</v>
      </c>
      <c r="W1500" s="18">
        <f t="shared" si="2025"/>
        <v>34234.400000000001</v>
      </c>
      <c r="X1500" s="18">
        <f t="shared" si="2026"/>
        <v>34160.6</v>
      </c>
      <c r="Y1500" s="18"/>
      <c r="Z1500" s="18"/>
      <c r="AA1500" s="18"/>
      <c r="AB1500" s="18">
        <f t="shared" si="2044"/>
        <v>34570.794999999998</v>
      </c>
      <c r="AC1500" s="18">
        <f t="shared" si="2045"/>
        <v>34234.400000000001</v>
      </c>
      <c r="AD1500" s="18">
        <f t="shared" si="2046"/>
        <v>34160.6</v>
      </c>
      <c r="AE1500" s="18"/>
      <c r="AF1500" s="31"/>
      <c r="AG1500" s="22"/>
      <c r="AH1500" s="2"/>
    </row>
    <row r="1501" spans="1:34" ht="78.75" x14ac:dyDescent="0.25">
      <c r="A1501" s="36" t="s">
        <v>306</v>
      </c>
      <c r="B1501" s="32"/>
      <c r="C1501" s="36"/>
      <c r="D1501" s="36"/>
      <c r="E1501" s="14" t="s">
        <v>1170</v>
      </c>
      <c r="F1501" s="18">
        <f t="shared" ref="F1501:K1503" si="2059">F1502</f>
        <v>509.4</v>
      </c>
      <c r="G1501" s="18">
        <f t="shared" si="2059"/>
        <v>525.4</v>
      </c>
      <c r="H1501" s="18">
        <f t="shared" si="2059"/>
        <v>594.6</v>
      </c>
      <c r="I1501" s="18">
        <f t="shared" si="2059"/>
        <v>0</v>
      </c>
      <c r="J1501" s="18">
        <f t="shared" si="2059"/>
        <v>0</v>
      </c>
      <c r="K1501" s="18">
        <f t="shared" si="2059"/>
        <v>0</v>
      </c>
      <c r="L1501" s="18">
        <f t="shared" si="2035"/>
        <v>509.4</v>
      </c>
      <c r="M1501" s="18">
        <f t="shared" si="2036"/>
        <v>525.4</v>
      </c>
      <c r="N1501" s="18">
        <f t="shared" si="2037"/>
        <v>594.6</v>
      </c>
      <c r="O1501" s="18">
        <f t="shared" ref="O1501:Q1503" si="2060">O1502</f>
        <v>0</v>
      </c>
      <c r="P1501" s="18">
        <f t="shared" si="2060"/>
        <v>0</v>
      </c>
      <c r="Q1501" s="18">
        <f t="shared" si="2060"/>
        <v>0</v>
      </c>
      <c r="R1501" s="18">
        <f t="shared" si="2021"/>
        <v>509.4</v>
      </c>
      <c r="S1501" s="18">
        <f t="shared" si="2022"/>
        <v>525.4</v>
      </c>
      <c r="T1501" s="18">
        <f t="shared" si="2023"/>
        <v>594.6</v>
      </c>
      <c r="U1501" s="18">
        <f t="shared" ref="U1501:AE1503" si="2061">U1502</f>
        <v>0</v>
      </c>
      <c r="V1501" s="18">
        <f t="shared" si="2024"/>
        <v>509.4</v>
      </c>
      <c r="W1501" s="18">
        <f t="shared" si="2025"/>
        <v>525.4</v>
      </c>
      <c r="X1501" s="18">
        <f t="shared" si="2026"/>
        <v>594.6</v>
      </c>
      <c r="Y1501" s="18">
        <f t="shared" si="2061"/>
        <v>0</v>
      </c>
      <c r="Z1501" s="18">
        <f t="shared" si="2061"/>
        <v>0</v>
      </c>
      <c r="AA1501" s="18">
        <f t="shared" si="2061"/>
        <v>0</v>
      </c>
      <c r="AB1501" s="18">
        <f t="shared" si="2044"/>
        <v>509.4</v>
      </c>
      <c r="AC1501" s="18">
        <f t="shared" si="2045"/>
        <v>525.4</v>
      </c>
      <c r="AD1501" s="18">
        <f t="shared" si="2046"/>
        <v>594.6</v>
      </c>
      <c r="AE1501" s="18">
        <f t="shared" si="2061"/>
        <v>0</v>
      </c>
      <c r="AF1501" s="31"/>
      <c r="AG1501" s="22"/>
      <c r="AH1501" s="2"/>
    </row>
    <row r="1502" spans="1:34" ht="47.25" x14ac:dyDescent="0.25">
      <c r="A1502" s="36" t="s">
        <v>306</v>
      </c>
      <c r="B1502" s="32">
        <v>200</v>
      </c>
      <c r="C1502" s="36"/>
      <c r="D1502" s="36"/>
      <c r="E1502" s="14" t="s">
        <v>578</v>
      </c>
      <c r="F1502" s="18">
        <f t="shared" si="2059"/>
        <v>509.4</v>
      </c>
      <c r="G1502" s="18">
        <f t="shared" si="2059"/>
        <v>525.4</v>
      </c>
      <c r="H1502" s="18">
        <f t="shared" si="2059"/>
        <v>594.6</v>
      </c>
      <c r="I1502" s="18">
        <f t="shared" si="2059"/>
        <v>0</v>
      </c>
      <c r="J1502" s="18">
        <f t="shared" si="2059"/>
        <v>0</v>
      </c>
      <c r="K1502" s="18">
        <f t="shared" si="2059"/>
        <v>0</v>
      </c>
      <c r="L1502" s="18">
        <f t="shared" si="2035"/>
        <v>509.4</v>
      </c>
      <c r="M1502" s="18">
        <f t="shared" si="2036"/>
        <v>525.4</v>
      </c>
      <c r="N1502" s="18">
        <f t="shared" si="2037"/>
        <v>594.6</v>
      </c>
      <c r="O1502" s="18">
        <f t="shared" si="2060"/>
        <v>0</v>
      </c>
      <c r="P1502" s="18">
        <f t="shared" si="2060"/>
        <v>0</v>
      </c>
      <c r="Q1502" s="18">
        <f t="shared" si="2060"/>
        <v>0</v>
      </c>
      <c r="R1502" s="18">
        <f t="shared" si="2021"/>
        <v>509.4</v>
      </c>
      <c r="S1502" s="18">
        <f t="shared" si="2022"/>
        <v>525.4</v>
      </c>
      <c r="T1502" s="18">
        <f t="shared" si="2023"/>
        <v>594.6</v>
      </c>
      <c r="U1502" s="18">
        <f t="shared" si="2061"/>
        <v>0</v>
      </c>
      <c r="V1502" s="18">
        <f t="shared" si="2024"/>
        <v>509.4</v>
      </c>
      <c r="W1502" s="18">
        <f t="shared" si="2025"/>
        <v>525.4</v>
      </c>
      <c r="X1502" s="18">
        <f t="shared" si="2026"/>
        <v>594.6</v>
      </c>
      <c r="Y1502" s="18">
        <f t="shared" si="2061"/>
        <v>0</v>
      </c>
      <c r="Z1502" s="18">
        <f t="shared" si="2061"/>
        <v>0</v>
      </c>
      <c r="AA1502" s="18">
        <f t="shared" si="2061"/>
        <v>0</v>
      </c>
      <c r="AB1502" s="18">
        <f t="shared" si="2044"/>
        <v>509.4</v>
      </c>
      <c r="AC1502" s="18">
        <f t="shared" si="2045"/>
        <v>525.4</v>
      </c>
      <c r="AD1502" s="18">
        <f t="shared" si="2046"/>
        <v>594.6</v>
      </c>
      <c r="AE1502" s="18">
        <f t="shared" si="2061"/>
        <v>0</v>
      </c>
      <c r="AF1502" s="31"/>
      <c r="AG1502" s="22"/>
      <c r="AH1502" s="2"/>
    </row>
    <row r="1503" spans="1:34" ht="47.25" x14ac:dyDescent="0.25">
      <c r="A1503" s="36" t="s">
        <v>306</v>
      </c>
      <c r="B1503" s="32">
        <v>240</v>
      </c>
      <c r="C1503" s="36"/>
      <c r="D1503" s="36"/>
      <c r="E1503" s="14" t="s">
        <v>586</v>
      </c>
      <c r="F1503" s="18">
        <f t="shared" si="2059"/>
        <v>509.4</v>
      </c>
      <c r="G1503" s="18">
        <f t="shared" si="2059"/>
        <v>525.4</v>
      </c>
      <c r="H1503" s="18">
        <f t="shared" si="2059"/>
        <v>594.6</v>
      </c>
      <c r="I1503" s="18">
        <f t="shared" si="2059"/>
        <v>0</v>
      </c>
      <c r="J1503" s="18">
        <f t="shared" si="2059"/>
        <v>0</v>
      </c>
      <c r="K1503" s="18">
        <f t="shared" si="2059"/>
        <v>0</v>
      </c>
      <c r="L1503" s="18">
        <f t="shared" si="2035"/>
        <v>509.4</v>
      </c>
      <c r="M1503" s="18">
        <f t="shared" si="2036"/>
        <v>525.4</v>
      </c>
      <c r="N1503" s="18">
        <f t="shared" si="2037"/>
        <v>594.6</v>
      </c>
      <c r="O1503" s="18">
        <f t="shared" si="2060"/>
        <v>0</v>
      </c>
      <c r="P1503" s="18">
        <f t="shared" si="2060"/>
        <v>0</v>
      </c>
      <c r="Q1503" s="18">
        <f t="shared" si="2060"/>
        <v>0</v>
      </c>
      <c r="R1503" s="18">
        <f t="shared" si="2021"/>
        <v>509.4</v>
      </c>
      <c r="S1503" s="18">
        <f t="shared" si="2022"/>
        <v>525.4</v>
      </c>
      <c r="T1503" s="18">
        <f t="shared" si="2023"/>
        <v>594.6</v>
      </c>
      <c r="U1503" s="18">
        <f t="shared" si="2061"/>
        <v>0</v>
      </c>
      <c r="V1503" s="18">
        <f t="shared" si="2024"/>
        <v>509.4</v>
      </c>
      <c r="W1503" s="18">
        <f t="shared" si="2025"/>
        <v>525.4</v>
      </c>
      <c r="X1503" s="18">
        <f t="shared" si="2026"/>
        <v>594.6</v>
      </c>
      <c r="Y1503" s="18">
        <f t="shared" si="2061"/>
        <v>0</v>
      </c>
      <c r="Z1503" s="18">
        <f t="shared" si="2061"/>
        <v>0</v>
      </c>
      <c r="AA1503" s="18">
        <f t="shared" si="2061"/>
        <v>0</v>
      </c>
      <c r="AB1503" s="18">
        <f t="shared" si="2044"/>
        <v>509.4</v>
      </c>
      <c r="AC1503" s="18">
        <f t="shared" si="2045"/>
        <v>525.4</v>
      </c>
      <c r="AD1503" s="18">
        <f t="shared" si="2046"/>
        <v>594.6</v>
      </c>
      <c r="AE1503" s="18">
        <f t="shared" si="2061"/>
        <v>0</v>
      </c>
      <c r="AF1503" s="31"/>
      <c r="AG1503" s="22"/>
      <c r="AH1503" s="2"/>
    </row>
    <row r="1504" spans="1:34" x14ac:dyDescent="0.25">
      <c r="A1504" s="36" t="s">
        <v>306</v>
      </c>
      <c r="B1504" s="32">
        <v>240</v>
      </c>
      <c r="C1504" s="36" t="s">
        <v>200</v>
      </c>
      <c r="D1504" s="36" t="s">
        <v>20</v>
      </c>
      <c r="E1504" s="14" t="s">
        <v>553</v>
      </c>
      <c r="F1504" s="18">
        <v>509.4</v>
      </c>
      <c r="G1504" s="18">
        <v>525.4</v>
      </c>
      <c r="H1504" s="18">
        <v>594.6</v>
      </c>
      <c r="I1504" s="18"/>
      <c r="J1504" s="18"/>
      <c r="K1504" s="18"/>
      <c r="L1504" s="18">
        <f t="shared" si="2035"/>
        <v>509.4</v>
      </c>
      <c r="M1504" s="18">
        <f t="shared" si="2036"/>
        <v>525.4</v>
      </c>
      <c r="N1504" s="18">
        <f t="shared" si="2037"/>
        <v>594.6</v>
      </c>
      <c r="O1504" s="18"/>
      <c r="P1504" s="18"/>
      <c r="Q1504" s="18"/>
      <c r="R1504" s="18">
        <f t="shared" si="2021"/>
        <v>509.4</v>
      </c>
      <c r="S1504" s="18">
        <f t="shared" si="2022"/>
        <v>525.4</v>
      </c>
      <c r="T1504" s="18">
        <f t="shared" si="2023"/>
        <v>594.6</v>
      </c>
      <c r="U1504" s="18"/>
      <c r="V1504" s="18">
        <f t="shared" si="2024"/>
        <v>509.4</v>
      </c>
      <c r="W1504" s="18">
        <f t="shared" si="2025"/>
        <v>525.4</v>
      </c>
      <c r="X1504" s="18">
        <f t="shared" si="2026"/>
        <v>594.6</v>
      </c>
      <c r="Y1504" s="18"/>
      <c r="Z1504" s="18"/>
      <c r="AA1504" s="18"/>
      <c r="AB1504" s="18">
        <f t="shared" si="2044"/>
        <v>509.4</v>
      </c>
      <c r="AC1504" s="18">
        <f t="shared" si="2045"/>
        <v>525.4</v>
      </c>
      <c r="AD1504" s="18">
        <f t="shared" si="2046"/>
        <v>594.6</v>
      </c>
      <c r="AE1504" s="18"/>
      <c r="AF1504" s="31"/>
      <c r="AG1504" s="22"/>
      <c r="AH1504" s="2"/>
    </row>
    <row r="1505" spans="1:34" ht="31.5" x14ac:dyDescent="0.25">
      <c r="A1505" s="36" t="s">
        <v>308</v>
      </c>
      <c r="B1505" s="32"/>
      <c r="C1505" s="36"/>
      <c r="D1505" s="36"/>
      <c r="E1505" s="14" t="s">
        <v>1171</v>
      </c>
      <c r="F1505" s="18">
        <f t="shared" ref="F1505:K1507" si="2062">F1506</f>
        <v>798.7</v>
      </c>
      <c r="G1505" s="18">
        <f t="shared" si="2062"/>
        <v>817.80000000000018</v>
      </c>
      <c r="H1505" s="18">
        <f t="shared" si="2062"/>
        <v>855.5</v>
      </c>
      <c r="I1505" s="18">
        <f t="shared" si="2062"/>
        <v>0</v>
      </c>
      <c r="J1505" s="18">
        <f t="shared" si="2062"/>
        <v>0</v>
      </c>
      <c r="K1505" s="18">
        <f t="shared" si="2062"/>
        <v>0</v>
      </c>
      <c r="L1505" s="18">
        <f t="shared" si="2035"/>
        <v>798.7</v>
      </c>
      <c r="M1505" s="18">
        <f t="shared" si="2036"/>
        <v>817.80000000000018</v>
      </c>
      <c r="N1505" s="18">
        <f t="shared" si="2037"/>
        <v>855.5</v>
      </c>
      <c r="O1505" s="18">
        <f t="shared" ref="O1505:Q1507" si="2063">O1506</f>
        <v>0</v>
      </c>
      <c r="P1505" s="18">
        <f t="shared" si="2063"/>
        <v>0</v>
      </c>
      <c r="Q1505" s="18">
        <f t="shared" si="2063"/>
        <v>0</v>
      </c>
      <c r="R1505" s="18">
        <f t="shared" si="2021"/>
        <v>798.7</v>
      </c>
      <c r="S1505" s="18">
        <f t="shared" si="2022"/>
        <v>817.80000000000018</v>
      </c>
      <c r="T1505" s="18">
        <f t="shared" si="2023"/>
        <v>855.5</v>
      </c>
      <c r="U1505" s="18">
        <f t="shared" ref="U1505:AE1507" si="2064">U1506</f>
        <v>0</v>
      </c>
      <c r="V1505" s="18">
        <f t="shared" si="2024"/>
        <v>798.7</v>
      </c>
      <c r="W1505" s="18">
        <f t="shared" si="2025"/>
        <v>817.80000000000018</v>
      </c>
      <c r="X1505" s="18">
        <f t="shared" si="2026"/>
        <v>855.5</v>
      </c>
      <c r="Y1505" s="18">
        <f t="shared" si="2064"/>
        <v>0</v>
      </c>
      <c r="Z1505" s="18">
        <f t="shared" si="2064"/>
        <v>0</v>
      </c>
      <c r="AA1505" s="18">
        <f t="shared" si="2064"/>
        <v>0</v>
      </c>
      <c r="AB1505" s="18">
        <f t="shared" si="2044"/>
        <v>798.7</v>
      </c>
      <c r="AC1505" s="18">
        <f t="shared" si="2045"/>
        <v>817.80000000000018</v>
      </c>
      <c r="AD1505" s="18">
        <f t="shared" si="2046"/>
        <v>855.5</v>
      </c>
      <c r="AE1505" s="18">
        <f t="shared" si="2064"/>
        <v>0</v>
      </c>
      <c r="AF1505" s="31"/>
      <c r="AG1505" s="22"/>
      <c r="AH1505" s="2"/>
    </row>
    <row r="1506" spans="1:34" ht="47.25" x14ac:dyDescent="0.25">
      <c r="A1506" s="36" t="s">
        <v>308</v>
      </c>
      <c r="B1506" s="32">
        <v>200</v>
      </c>
      <c r="C1506" s="36"/>
      <c r="D1506" s="36"/>
      <c r="E1506" s="14" t="s">
        <v>578</v>
      </c>
      <c r="F1506" s="18">
        <f t="shared" si="2062"/>
        <v>798.7</v>
      </c>
      <c r="G1506" s="18">
        <f t="shared" si="2062"/>
        <v>817.80000000000018</v>
      </c>
      <c r="H1506" s="18">
        <f t="shared" si="2062"/>
        <v>855.5</v>
      </c>
      <c r="I1506" s="18">
        <f t="shared" si="2062"/>
        <v>0</v>
      </c>
      <c r="J1506" s="18">
        <f t="shared" si="2062"/>
        <v>0</v>
      </c>
      <c r="K1506" s="18">
        <f t="shared" si="2062"/>
        <v>0</v>
      </c>
      <c r="L1506" s="18">
        <f t="shared" si="2035"/>
        <v>798.7</v>
      </c>
      <c r="M1506" s="18">
        <f t="shared" si="2036"/>
        <v>817.80000000000018</v>
      </c>
      <c r="N1506" s="18">
        <f t="shared" si="2037"/>
        <v>855.5</v>
      </c>
      <c r="O1506" s="18">
        <f t="shared" si="2063"/>
        <v>0</v>
      </c>
      <c r="P1506" s="18">
        <f t="shared" si="2063"/>
        <v>0</v>
      </c>
      <c r="Q1506" s="18">
        <f t="shared" si="2063"/>
        <v>0</v>
      </c>
      <c r="R1506" s="18">
        <f t="shared" si="2021"/>
        <v>798.7</v>
      </c>
      <c r="S1506" s="18">
        <f t="shared" si="2022"/>
        <v>817.80000000000018</v>
      </c>
      <c r="T1506" s="18">
        <f t="shared" si="2023"/>
        <v>855.5</v>
      </c>
      <c r="U1506" s="18">
        <f t="shared" si="2064"/>
        <v>0</v>
      </c>
      <c r="V1506" s="18">
        <f t="shared" si="2024"/>
        <v>798.7</v>
      </c>
      <c r="W1506" s="18">
        <f t="shared" si="2025"/>
        <v>817.80000000000018</v>
      </c>
      <c r="X1506" s="18">
        <f t="shared" si="2026"/>
        <v>855.5</v>
      </c>
      <c r="Y1506" s="18">
        <f t="shared" si="2064"/>
        <v>0</v>
      </c>
      <c r="Z1506" s="18">
        <f t="shared" si="2064"/>
        <v>0</v>
      </c>
      <c r="AA1506" s="18">
        <f t="shared" si="2064"/>
        <v>0</v>
      </c>
      <c r="AB1506" s="18">
        <f t="shared" si="2044"/>
        <v>798.7</v>
      </c>
      <c r="AC1506" s="18">
        <f t="shared" si="2045"/>
        <v>817.80000000000018</v>
      </c>
      <c r="AD1506" s="18">
        <f t="shared" si="2046"/>
        <v>855.5</v>
      </c>
      <c r="AE1506" s="18">
        <f t="shared" si="2064"/>
        <v>0</v>
      </c>
      <c r="AF1506" s="31"/>
      <c r="AG1506" s="22"/>
      <c r="AH1506" s="2"/>
    </row>
    <row r="1507" spans="1:34" ht="47.25" x14ac:dyDescent="0.25">
      <c r="A1507" s="36" t="s">
        <v>308</v>
      </c>
      <c r="B1507" s="32">
        <v>240</v>
      </c>
      <c r="C1507" s="36"/>
      <c r="D1507" s="36"/>
      <c r="E1507" s="14" t="s">
        <v>586</v>
      </c>
      <c r="F1507" s="18">
        <f t="shared" si="2062"/>
        <v>798.7</v>
      </c>
      <c r="G1507" s="18">
        <f t="shared" si="2062"/>
        <v>817.80000000000018</v>
      </c>
      <c r="H1507" s="18">
        <f t="shared" si="2062"/>
        <v>855.5</v>
      </c>
      <c r="I1507" s="18">
        <f t="shared" si="2062"/>
        <v>0</v>
      </c>
      <c r="J1507" s="18">
        <f t="shared" si="2062"/>
        <v>0</v>
      </c>
      <c r="K1507" s="18">
        <f t="shared" si="2062"/>
        <v>0</v>
      </c>
      <c r="L1507" s="18">
        <f t="shared" si="2035"/>
        <v>798.7</v>
      </c>
      <c r="M1507" s="18">
        <f t="shared" si="2036"/>
        <v>817.80000000000018</v>
      </c>
      <c r="N1507" s="18">
        <f t="shared" si="2037"/>
        <v>855.5</v>
      </c>
      <c r="O1507" s="18">
        <f t="shared" si="2063"/>
        <v>0</v>
      </c>
      <c r="P1507" s="18">
        <f t="shared" si="2063"/>
        <v>0</v>
      </c>
      <c r="Q1507" s="18">
        <f t="shared" si="2063"/>
        <v>0</v>
      </c>
      <c r="R1507" s="18">
        <f t="shared" si="2021"/>
        <v>798.7</v>
      </c>
      <c r="S1507" s="18">
        <f t="shared" si="2022"/>
        <v>817.80000000000018</v>
      </c>
      <c r="T1507" s="18">
        <f t="shared" si="2023"/>
        <v>855.5</v>
      </c>
      <c r="U1507" s="18">
        <f t="shared" si="2064"/>
        <v>0</v>
      </c>
      <c r="V1507" s="18">
        <f t="shared" si="2024"/>
        <v>798.7</v>
      </c>
      <c r="W1507" s="18">
        <f t="shared" si="2025"/>
        <v>817.80000000000018</v>
      </c>
      <c r="X1507" s="18">
        <f t="shared" si="2026"/>
        <v>855.5</v>
      </c>
      <c r="Y1507" s="18">
        <f t="shared" si="2064"/>
        <v>0</v>
      </c>
      <c r="Z1507" s="18">
        <f t="shared" si="2064"/>
        <v>0</v>
      </c>
      <c r="AA1507" s="18">
        <f t="shared" si="2064"/>
        <v>0</v>
      </c>
      <c r="AB1507" s="18">
        <f t="shared" si="2044"/>
        <v>798.7</v>
      </c>
      <c r="AC1507" s="18">
        <f t="shared" si="2045"/>
        <v>817.80000000000018</v>
      </c>
      <c r="AD1507" s="18">
        <f t="shared" si="2046"/>
        <v>855.5</v>
      </c>
      <c r="AE1507" s="18">
        <f t="shared" si="2064"/>
        <v>0</v>
      </c>
      <c r="AF1507" s="31"/>
      <c r="AG1507" s="22"/>
      <c r="AH1507" s="2"/>
    </row>
    <row r="1508" spans="1:34" x14ac:dyDescent="0.25">
      <c r="A1508" s="36" t="s">
        <v>308</v>
      </c>
      <c r="B1508" s="32">
        <v>240</v>
      </c>
      <c r="C1508" s="36" t="s">
        <v>200</v>
      </c>
      <c r="D1508" s="36" t="s">
        <v>20</v>
      </c>
      <c r="E1508" s="14" t="s">
        <v>553</v>
      </c>
      <c r="F1508" s="18">
        <v>798.7</v>
      </c>
      <c r="G1508" s="18">
        <v>817.80000000000018</v>
      </c>
      <c r="H1508" s="18">
        <v>855.5</v>
      </c>
      <c r="I1508" s="18"/>
      <c r="J1508" s="18"/>
      <c r="K1508" s="18"/>
      <c r="L1508" s="18">
        <f t="shared" si="2035"/>
        <v>798.7</v>
      </c>
      <c r="M1508" s="18">
        <f t="shared" si="2036"/>
        <v>817.80000000000018</v>
      </c>
      <c r="N1508" s="18">
        <f t="shared" si="2037"/>
        <v>855.5</v>
      </c>
      <c r="O1508" s="18"/>
      <c r="P1508" s="18"/>
      <c r="Q1508" s="18"/>
      <c r="R1508" s="18">
        <f t="shared" si="2021"/>
        <v>798.7</v>
      </c>
      <c r="S1508" s="18">
        <f t="shared" si="2022"/>
        <v>817.80000000000018</v>
      </c>
      <c r="T1508" s="18">
        <f t="shared" si="2023"/>
        <v>855.5</v>
      </c>
      <c r="U1508" s="18"/>
      <c r="V1508" s="18">
        <f t="shared" si="2024"/>
        <v>798.7</v>
      </c>
      <c r="W1508" s="18">
        <f t="shared" si="2025"/>
        <v>817.80000000000018</v>
      </c>
      <c r="X1508" s="18">
        <f t="shared" si="2026"/>
        <v>855.5</v>
      </c>
      <c r="Y1508" s="18"/>
      <c r="Z1508" s="18"/>
      <c r="AA1508" s="18"/>
      <c r="AB1508" s="18">
        <f t="shared" si="2044"/>
        <v>798.7</v>
      </c>
      <c r="AC1508" s="18">
        <f t="shared" si="2045"/>
        <v>817.80000000000018</v>
      </c>
      <c r="AD1508" s="18">
        <f t="shared" si="2046"/>
        <v>855.5</v>
      </c>
      <c r="AE1508" s="18"/>
      <c r="AF1508" s="31"/>
      <c r="AG1508" s="22"/>
      <c r="AH1508" s="2"/>
    </row>
    <row r="1509" spans="1:34" ht="63" x14ac:dyDescent="0.25">
      <c r="A1509" s="36" t="s">
        <v>309</v>
      </c>
      <c r="B1509" s="32"/>
      <c r="C1509" s="36"/>
      <c r="D1509" s="36"/>
      <c r="E1509" s="14" t="s">
        <v>1172</v>
      </c>
      <c r="F1509" s="18">
        <f t="shared" ref="F1509:K1511" si="2065">F1510</f>
        <v>11764.9</v>
      </c>
      <c r="G1509" s="18">
        <f t="shared" si="2065"/>
        <v>50000</v>
      </c>
      <c r="H1509" s="18">
        <f t="shared" si="2065"/>
        <v>100000</v>
      </c>
      <c r="I1509" s="18">
        <f t="shared" si="2065"/>
        <v>0</v>
      </c>
      <c r="J1509" s="18">
        <f t="shared" si="2065"/>
        <v>0</v>
      </c>
      <c r="K1509" s="18">
        <f t="shared" si="2065"/>
        <v>0</v>
      </c>
      <c r="L1509" s="18">
        <f t="shared" si="2035"/>
        <v>11764.9</v>
      </c>
      <c r="M1509" s="18">
        <f t="shared" si="2036"/>
        <v>50000</v>
      </c>
      <c r="N1509" s="18">
        <f t="shared" si="2037"/>
        <v>100000</v>
      </c>
      <c r="O1509" s="18">
        <f t="shared" ref="O1509:Q1511" si="2066">O1510</f>
        <v>0</v>
      </c>
      <c r="P1509" s="18">
        <f t="shared" si="2066"/>
        <v>0</v>
      </c>
      <c r="Q1509" s="18">
        <f t="shared" si="2066"/>
        <v>0</v>
      </c>
      <c r="R1509" s="18">
        <f t="shared" si="2021"/>
        <v>11764.9</v>
      </c>
      <c r="S1509" s="18">
        <f t="shared" si="2022"/>
        <v>50000</v>
      </c>
      <c r="T1509" s="18">
        <f t="shared" si="2023"/>
        <v>100000</v>
      </c>
      <c r="U1509" s="18">
        <f t="shared" ref="U1509:AE1511" si="2067">U1510</f>
        <v>0</v>
      </c>
      <c r="V1509" s="18">
        <f t="shared" si="2024"/>
        <v>11764.9</v>
      </c>
      <c r="W1509" s="18">
        <f t="shared" si="2025"/>
        <v>50000</v>
      </c>
      <c r="X1509" s="18">
        <f t="shared" si="2026"/>
        <v>100000</v>
      </c>
      <c r="Y1509" s="18">
        <f t="shared" si="2067"/>
        <v>0</v>
      </c>
      <c r="Z1509" s="18">
        <f t="shared" si="2067"/>
        <v>0</v>
      </c>
      <c r="AA1509" s="18">
        <f t="shared" si="2067"/>
        <v>0</v>
      </c>
      <c r="AB1509" s="18">
        <f t="shared" si="2044"/>
        <v>11764.9</v>
      </c>
      <c r="AC1509" s="18">
        <f t="shared" si="2045"/>
        <v>50000</v>
      </c>
      <c r="AD1509" s="18">
        <f t="shared" si="2046"/>
        <v>100000</v>
      </c>
      <c r="AE1509" s="18">
        <f t="shared" si="2067"/>
        <v>0</v>
      </c>
      <c r="AF1509" s="31"/>
      <c r="AG1509" s="22"/>
      <c r="AH1509" s="2"/>
    </row>
    <row r="1510" spans="1:34" ht="47.25" x14ac:dyDescent="0.25">
      <c r="A1510" s="36" t="s">
        <v>309</v>
      </c>
      <c r="B1510" s="32">
        <v>200</v>
      </c>
      <c r="C1510" s="36"/>
      <c r="D1510" s="36"/>
      <c r="E1510" s="14" t="s">
        <v>578</v>
      </c>
      <c r="F1510" s="18">
        <f t="shared" si="2065"/>
        <v>11764.9</v>
      </c>
      <c r="G1510" s="18">
        <f t="shared" si="2065"/>
        <v>50000</v>
      </c>
      <c r="H1510" s="18">
        <f t="shared" si="2065"/>
        <v>100000</v>
      </c>
      <c r="I1510" s="18">
        <f t="shared" si="2065"/>
        <v>0</v>
      </c>
      <c r="J1510" s="18">
        <f t="shared" si="2065"/>
        <v>0</v>
      </c>
      <c r="K1510" s="18">
        <f t="shared" si="2065"/>
        <v>0</v>
      </c>
      <c r="L1510" s="18">
        <f t="shared" si="2035"/>
        <v>11764.9</v>
      </c>
      <c r="M1510" s="18">
        <f t="shared" si="2036"/>
        <v>50000</v>
      </c>
      <c r="N1510" s="18">
        <f t="shared" si="2037"/>
        <v>100000</v>
      </c>
      <c r="O1510" s="18">
        <f t="shared" si="2066"/>
        <v>0</v>
      </c>
      <c r="P1510" s="18">
        <f t="shared" si="2066"/>
        <v>0</v>
      </c>
      <c r="Q1510" s="18">
        <f t="shared" si="2066"/>
        <v>0</v>
      </c>
      <c r="R1510" s="18">
        <f t="shared" si="2021"/>
        <v>11764.9</v>
      </c>
      <c r="S1510" s="18">
        <f t="shared" si="2022"/>
        <v>50000</v>
      </c>
      <c r="T1510" s="18">
        <f t="shared" si="2023"/>
        <v>100000</v>
      </c>
      <c r="U1510" s="18">
        <f t="shared" si="2067"/>
        <v>0</v>
      </c>
      <c r="V1510" s="18">
        <f t="shared" si="2024"/>
        <v>11764.9</v>
      </c>
      <c r="W1510" s="18">
        <f t="shared" si="2025"/>
        <v>50000</v>
      </c>
      <c r="X1510" s="18">
        <f t="shared" si="2026"/>
        <v>100000</v>
      </c>
      <c r="Y1510" s="18">
        <f t="shared" si="2067"/>
        <v>0</v>
      </c>
      <c r="Z1510" s="18">
        <f t="shared" si="2067"/>
        <v>0</v>
      </c>
      <c r="AA1510" s="18">
        <f t="shared" si="2067"/>
        <v>0</v>
      </c>
      <c r="AB1510" s="18">
        <f t="shared" si="2044"/>
        <v>11764.9</v>
      </c>
      <c r="AC1510" s="18">
        <f t="shared" si="2045"/>
        <v>50000</v>
      </c>
      <c r="AD1510" s="18">
        <f t="shared" si="2046"/>
        <v>100000</v>
      </c>
      <c r="AE1510" s="18">
        <f t="shared" si="2067"/>
        <v>0</v>
      </c>
      <c r="AF1510" s="31"/>
      <c r="AG1510" s="22"/>
      <c r="AH1510" s="2"/>
    </row>
    <row r="1511" spans="1:34" ht="47.25" x14ac:dyDescent="0.25">
      <c r="A1511" s="36" t="s">
        <v>309</v>
      </c>
      <c r="B1511" s="32">
        <v>240</v>
      </c>
      <c r="C1511" s="36"/>
      <c r="D1511" s="36"/>
      <c r="E1511" s="14" t="s">
        <v>586</v>
      </c>
      <c r="F1511" s="18">
        <f t="shared" si="2065"/>
        <v>11764.9</v>
      </c>
      <c r="G1511" s="18">
        <f t="shared" si="2065"/>
        <v>50000</v>
      </c>
      <c r="H1511" s="18">
        <f t="shared" si="2065"/>
        <v>100000</v>
      </c>
      <c r="I1511" s="18">
        <f t="shared" si="2065"/>
        <v>0</v>
      </c>
      <c r="J1511" s="18">
        <f t="shared" si="2065"/>
        <v>0</v>
      </c>
      <c r="K1511" s="18">
        <f t="shared" si="2065"/>
        <v>0</v>
      </c>
      <c r="L1511" s="18">
        <f t="shared" si="2035"/>
        <v>11764.9</v>
      </c>
      <c r="M1511" s="18">
        <f t="shared" si="2036"/>
        <v>50000</v>
      </c>
      <c r="N1511" s="18">
        <f t="shared" si="2037"/>
        <v>100000</v>
      </c>
      <c r="O1511" s="18">
        <f t="shared" si="2066"/>
        <v>0</v>
      </c>
      <c r="P1511" s="18">
        <f t="shared" si="2066"/>
        <v>0</v>
      </c>
      <c r="Q1511" s="18">
        <f t="shared" si="2066"/>
        <v>0</v>
      </c>
      <c r="R1511" s="18">
        <f t="shared" si="2021"/>
        <v>11764.9</v>
      </c>
      <c r="S1511" s="18">
        <f t="shared" si="2022"/>
        <v>50000</v>
      </c>
      <c r="T1511" s="18">
        <f t="shared" si="2023"/>
        <v>100000</v>
      </c>
      <c r="U1511" s="18">
        <f t="shared" si="2067"/>
        <v>0</v>
      </c>
      <c r="V1511" s="18">
        <f t="shared" si="2024"/>
        <v>11764.9</v>
      </c>
      <c r="W1511" s="18">
        <f t="shared" si="2025"/>
        <v>50000</v>
      </c>
      <c r="X1511" s="18">
        <f t="shared" si="2026"/>
        <v>100000</v>
      </c>
      <c r="Y1511" s="18">
        <f t="shared" si="2067"/>
        <v>0</v>
      </c>
      <c r="Z1511" s="18">
        <f t="shared" si="2067"/>
        <v>0</v>
      </c>
      <c r="AA1511" s="18">
        <f t="shared" si="2067"/>
        <v>0</v>
      </c>
      <c r="AB1511" s="18">
        <f t="shared" si="2044"/>
        <v>11764.9</v>
      </c>
      <c r="AC1511" s="18">
        <f t="shared" si="2045"/>
        <v>50000</v>
      </c>
      <c r="AD1511" s="18">
        <f t="shared" si="2046"/>
        <v>100000</v>
      </c>
      <c r="AE1511" s="18">
        <f t="shared" si="2067"/>
        <v>0</v>
      </c>
      <c r="AF1511" s="31"/>
      <c r="AG1511" s="22"/>
      <c r="AH1511" s="2"/>
    </row>
    <row r="1512" spans="1:34" x14ac:dyDescent="0.25">
      <c r="A1512" s="36" t="s">
        <v>309</v>
      </c>
      <c r="B1512" s="32">
        <v>240</v>
      </c>
      <c r="C1512" s="36" t="s">
        <v>200</v>
      </c>
      <c r="D1512" s="36" t="s">
        <v>20</v>
      </c>
      <c r="E1512" s="14" t="s">
        <v>553</v>
      </c>
      <c r="F1512" s="18">
        <v>11764.9</v>
      </c>
      <c r="G1512" s="18">
        <v>50000</v>
      </c>
      <c r="H1512" s="18">
        <v>100000</v>
      </c>
      <c r="I1512" s="18"/>
      <c r="J1512" s="18"/>
      <c r="K1512" s="18"/>
      <c r="L1512" s="18">
        <f t="shared" si="2035"/>
        <v>11764.9</v>
      </c>
      <c r="M1512" s="18">
        <f t="shared" si="2036"/>
        <v>50000</v>
      </c>
      <c r="N1512" s="18">
        <f t="shared" si="2037"/>
        <v>100000</v>
      </c>
      <c r="O1512" s="18"/>
      <c r="P1512" s="18"/>
      <c r="Q1512" s="18"/>
      <c r="R1512" s="18">
        <f t="shared" si="2021"/>
        <v>11764.9</v>
      </c>
      <c r="S1512" s="18">
        <f t="shared" si="2022"/>
        <v>50000</v>
      </c>
      <c r="T1512" s="18">
        <f t="shared" si="2023"/>
        <v>100000</v>
      </c>
      <c r="U1512" s="18"/>
      <c r="V1512" s="18">
        <f t="shared" si="2024"/>
        <v>11764.9</v>
      </c>
      <c r="W1512" s="18">
        <f t="shared" si="2025"/>
        <v>50000</v>
      </c>
      <c r="X1512" s="18">
        <f t="shared" si="2026"/>
        <v>100000</v>
      </c>
      <c r="Y1512" s="18"/>
      <c r="Z1512" s="18"/>
      <c r="AA1512" s="18"/>
      <c r="AB1512" s="18">
        <f t="shared" si="2044"/>
        <v>11764.9</v>
      </c>
      <c r="AC1512" s="18">
        <f t="shared" si="2045"/>
        <v>50000</v>
      </c>
      <c r="AD1512" s="18">
        <f t="shared" si="2046"/>
        <v>100000</v>
      </c>
      <c r="AE1512" s="18"/>
      <c r="AF1512" s="31"/>
      <c r="AG1512" s="22"/>
      <c r="AH1512" s="2"/>
    </row>
    <row r="1513" spans="1:34" ht="63" x14ac:dyDescent="0.25">
      <c r="A1513" s="36" t="s">
        <v>312</v>
      </c>
      <c r="B1513" s="32"/>
      <c r="C1513" s="36"/>
      <c r="D1513" s="36"/>
      <c r="E1513" s="14" t="s">
        <v>1173</v>
      </c>
      <c r="F1513" s="18">
        <f t="shared" ref="F1513:K1513" si="2068">F1518+F1522</f>
        <v>1963.9000000000015</v>
      </c>
      <c r="G1513" s="18">
        <f t="shared" si="2068"/>
        <v>51950</v>
      </c>
      <c r="H1513" s="18">
        <f t="shared" si="2068"/>
        <v>124630</v>
      </c>
      <c r="I1513" s="18">
        <f t="shared" si="2068"/>
        <v>0</v>
      </c>
      <c r="J1513" s="18">
        <f t="shared" si="2068"/>
        <v>0</v>
      </c>
      <c r="K1513" s="18">
        <f t="shared" si="2068"/>
        <v>0</v>
      </c>
      <c r="L1513" s="18">
        <f t="shared" si="2035"/>
        <v>1963.9000000000015</v>
      </c>
      <c r="M1513" s="18">
        <f t="shared" si="2036"/>
        <v>51950</v>
      </c>
      <c r="N1513" s="18">
        <f t="shared" si="2037"/>
        <v>124630</v>
      </c>
      <c r="O1513" s="18">
        <f t="shared" ref="O1513:Q1513" si="2069">O1518+O1522</f>
        <v>7350</v>
      </c>
      <c r="P1513" s="18">
        <f t="shared" si="2069"/>
        <v>0</v>
      </c>
      <c r="Q1513" s="18">
        <f t="shared" si="2069"/>
        <v>0</v>
      </c>
      <c r="R1513" s="18">
        <f t="shared" si="2021"/>
        <v>9313.9000000000015</v>
      </c>
      <c r="S1513" s="18">
        <f t="shared" si="2022"/>
        <v>51950</v>
      </c>
      <c r="T1513" s="18">
        <f t="shared" si="2023"/>
        <v>124630</v>
      </c>
      <c r="U1513" s="18">
        <f t="shared" ref="U1513" si="2070">U1518+U1522</f>
        <v>0</v>
      </c>
      <c r="V1513" s="18">
        <f t="shared" si="2024"/>
        <v>9313.9000000000015</v>
      </c>
      <c r="W1513" s="18">
        <f t="shared" si="2025"/>
        <v>51950</v>
      </c>
      <c r="X1513" s="18">
        <f t="shared" si="2026"/>
        <v>124630</v>
      </c>
      <c r="Y1513" s="18">
        <f>Y1518+Y1522+Y1514</f>
        <v>21381.073</v>
      </c>
      <c r="Z1513" s="18">
        <f t="shared" ref="Z1513:AE1513" si="2071">Z1518+Z1522+Z1514</f>
        <v>-51950</v>
      </c>
      <c r="AA1513" s="18">
        <f t="shared" si="2071"/>
        <v>-124630</v>
      </c>
      <c r="AB1513" s="18">
        <f t="shared" si="2044"/>
        <v>30694.973000000002</v>
      </c>
      <c r="AC1513" s="18">
        <f t="shared" si="2045"/>
        <v>0</v>
      </c>
      <c r="AD1513" s="18">
        <f t="shared" si="2046"/>
        <v>0</v>
      </c>
      <c r="AE1513" s="18">
        <f t="shared" si="2071"/>
        <v>0</v>
      </c>
      <c r="AF1513" s="31"/>
      <c r="AG1513" s="22"/>
      <c r="AH1513" s="2"/>
    </row>
    <row r="1514" spans="1:34" ht="31.5" x14ac:dyDescent="0.25">
      <c r="A1514" s="36" t="s">
        <v>1436</v>
      </c>
      <c r="B1514" s="32"/>
      <c r="C1514" s="36"/>
      <c r="D1514" s="36"/>
      <c r="E1514" s="14" t="s">
        <v>1448</v>
      </c>
      <c r="F1514" s="18"/>
      <c r="G1514" s="18"/>
      <c r="H1514" s="18"/>
      <c r="I1514" s="18"/>
      <c r="J1514" s="18"/>
      <c r="K1514" s="18"/>
      <c r="L1514" s="18"/>
      <c r="M1514" s="18"/>
      <c r="N1514" s="18"/>
      <c r="O1514" s="18"/>
      <c r="P1514" s="18"/>
      <c r="Q1514" s="18"/>
      <c r="R1514" s="18"/>
      <c r="S1514" s="18"/>
      <c r="T1514" s="18"/>
      <c r="U1514" s="18"/>
      <c r="V1514" s="18">
        <f>V1515</f>
        <v>0</v>
      </c>
      <c r="W1514" s="18">
        <f t="shared" ref="W1514:AE1516" si="2072">W1515</f>
        <v>0</v>
      </c>
      <c r="X1514" s="18">
        <f t="shared" si="2072"/>
        <v>0</v>
      </c>
      <c r="Y1514" s="18">
        <f t="shared" si="2072"/>
        <v>21381.073</v>
      </c>
      <c r="Z1514" s="18">
        <f t="shared" si="2072"/>
        <v>0</v>
      </c>
      <c r="AA1514" s="18">
        <f t="shared" si="2072"/>
        <v>0</v>
      </c>
      <c r="AB1514" s="18">
        <f t="shared" si="2044"/>
        <v>21381.073</v>
      </c>
      <c r="AC1514" s="18">
        <f t="shared" si="2045"/>
        <v>0</v>
      </c>
      <c r="AD1514" s="18">
        <f t="shared" si="2046"/>
        <v>0</v>
      </c>
      <c r="AE1514" s="18">
        <f t="shared" si="2072"/>
        <v>0</v>
      </c>
      <c r="AF1514" s="31"/>
      <c r="AG1514" s="22"/>
      <c r="AH1514" s="2"/>
    </row>
    <row r="1515" spans="1:34" ht="47.25" x14ac:dyDescent="0.25">
      <c r="A1515" s="36" t="s">
        <v>1436</v>
      </c>
      <c r="B1515" s="32">
        <v>400</v>
      </c>
      <c r="C1515" s="36"/>
      <c r="D1515" s="36"/>
      <c r="E1515" s="14" t="s">
        <v>580</v>
      </c>
      <c r="F1515" s="18"/>
      <c r="G1515" s="18"/>
      <c r="H1515" s="18"/>
      <c r="I1515" s="18"/>
      <c r="J1515" s="18"/>
      <c r="K1515" s="18"/>
      <c r="L1515" s="18"/>
      <c r="M1515" s="18"/>
      <c r="N1515" s="18"/>
      <c r="O1515" s="18"/>
      <c r="P1515" s="18"/>
      <c r="Q1515" s="18"/>
      <c r="R1515" s="18"/>
      <c r="S1515" s="18"/>
      <c r="T1515" s="18"/>
      <c r="U1515" s="18"/>
      <c r="V1515" s="18">
        <f>V1516</f>
        <v>0</v>
      </c>
      <c r="W1515" s="18">
        <f t="shared" si="2072"/>
        <v>0</v>
      </c>
      <c r="X1515" s="18">
        <f t="shared" si="2072"/>
        <v>0</v>
      </c>
      <c r="Y1515" s="18">
        <f t="shared" si="2072"/>
        <v>21381.073</v>
      </c>
      <c r="Z1515" s="18">
        <f t="shared" si="2072"/>
        <v>0</v>
      </c>
      <c r="AA1515" s="18">
        <f t="shared" si="2072"/>
        <v>0</v>
      </c>
      <c r="AB1515" s="18">
        <f t="shared" si="2044"/>
        <v>21381.073</v>
      </c>
      <c r="AC1515" s="18">
        <f t="shared" si="2045"/>
        <v>0</v>
      </c>
      <c r="AD1515" s="18">
        <f t="shared" si="2046"/>
        <v>0</v>
      </c>
      <c r="AE1515" s="18">
        <f t="shared" si="2072"/>
        <v>0</v>
      </c>
      <c r="AF1515" s="31"/>
      <c r="AG1515" s="22"/>
      <c r="AH1515" s="2"/>
    </row>
    <row r="1516" spans="1:34" x14ac:dyDescent="0.25">
      <c r="A1516" s="36" t="s">
        <v>1436</v>
      </c>
      <c r="B1516" s="32">
        <v>410</v>
      </c>
      <c r="C1516" s="36"/>
      <c r="D1516" s="36"/>
      <c r="E1516" s="14" t="s">
        <v>593</v>
      </c>
      <c r="F1516" s="18"/>
      <c r="G1516" s="18"/>
      <c r="H1516" s="18"/>
      <c r="I1516" s="18"/>
      <c r="J1516" s="18"/>
      <c r="K1516" s="18"/>
      <c r="L1516" s="18"/>
      <c r="M1516" s="18"/>
      <c r="N1516" s="18"/>
      <c r="O1516" s="18"/>
      <c r="P1516" s="18"/>
      <c r="Q1516" s="18"/>
      <c r="R1516" s="18"/>
      <c r="S1516" s="18"/>
      <c r="T1516" s="18"/>
      <c r="U1516" s="18"/>
      <c r="V1516" s="18">
        <f>V1517</f>
        <v>0</v>
      </c>
      <c r="W1516" s="18">
        <f t="shared" si="2072"/>
        <v>0</v>
      </c>
      <c r="X1516" s="18">
        <f t="shared" si="2072"/>
        <v>0</v>
      </c>
      <c r="Y1516" s="18">
        <f t="shared" si="2072"/>
        <v>21381.073</v>
      </c>
      <c r="Z1516" s="18">
        <f t="shared" si="2072"/>
        <v>0</v>
      </c>
      <c r="AA1516" s="18">
        <f t="shared" si="2072"/>
        <v>0</v>
      </c>
      <c r="AB1516" s="18">
        <f t="shared" si="2044"/>
        <v>21381.073</v>
      </c>
      <c r="AC1516" s="18">
        <f t="shared" si="2045"/>
        <v>0</v>
      </c>
      <c r="AD1516" s="18">
        <f t="shared" si="2046"/>
        <v>0</v>
      </c>
      <c r="AE1516" s="18">
        <f t="shared" si="2072"/>
        <v>0</v>
      </c>
      <c r="AF1516" s="31"/>
      <c r="AG1516" s="22"/>
      <c r="AH1516" s="2"/>
    </row>
    <row r="1517" spans="1:34" x14ac:dyDescent="0.25">
      <c r="A1517" s="36" t="s">
        <v>1436</v>
      </c>
      <c r="B1517" s="32">
        <v>410</v>
      </c>
      <c r="C1517" s="36" t="s">
        <v>200</v>
      </c>
      <c r="D1517" s="36" t="s">
        <v>20</v>
      </c>
      <c r="E1517" s="14" t="s">
        <v>553</v>
      </c>
      <c r="F1517" s="18"/>
      <c r="G1517" s="18"/>
      <c r="H1517" s="18"/>
      <c r="I1517" s="18"/>
      <c r="J1517" s="18"/>
      <c r="K1517" s="18"/>
      <c r="L1517" s="18"/>
      <c r="M1517" s="18"/>
      <c r="N1517" s="18"/>
      <c r="O1517" s="18"/>
      <c r="P1517" s="18"/>
      <c r="Q1517" s="18"/>
      <c r="R1517" s="18"/>
      <c r="S1517" s="18"/>
      <c r="T1517" s="18"/>
      <c r="U1517" s="18"/>
      <c r="V1517" s="18">
        <v>0</v>
      </c>
      <c r="W1517" s="18">
        <v>0</v>
      </c>
      <c r="X1517" s="18">
        <v>0</v>
      </c>
      <c r="Y1517" s="18">
        <v>21381.073</v>
      </c>
      <c r="Z1517" s="18"/>
      <c r="AA1517" s="18"/>
      <c r="AB1517" s="18">
        <f t="shared" si="2044"/>
        <v>21381.073</v>
      </c>
      <c r="AC1517" s="18">
        <f t="shared" si="2045"/>
        <v>0</v>
      </c>
      <c r="AD1517" s="18">
        <f t="shared" si="2046"/>
        <v>0</v>
      </c>
      <c r="AE1517" s="18"/>
      <c r="AF1517" s="31"/>
      <c r="AG1517" s="22"/>
      <c r="AH1517" s="2"/>
    </row>
    <row r="1518" spans="1:34" x14ac:dyDescent="0.25">
      <c r="A1518" s="36" t="s">
        <v>310</v>
      </c>
      <c r="B1518" s="32"/>
      <c r="C1518" s="36"/>
      <c r="D1518" s="36"/>
      <c r="E1518" s="14" t="s">
        <v>1174</v>
      </c>
      <c r="F1518" s="18">
        <f t="shared" ref="F1518:K1520" si="2073">F1519</f>
        <v>1963.9000000000015</v>
      </c>
      <c r="G1518" s="18">
        <f t="shared" si="2073"/>
        <v>0</v>
      </c>
      <c r="H1518" s="18">
        <f t="shared" si="2073"/>
        <v>0</v>
      </c>
      <c r="I1518" s="18">
        <f t="shared" si="2073"/>
        <v>0</v>
      </c>
      <c r="J1518" s="18">
        <f t="shared" si="2073"/>
        <v>0</v>
      </c>
      <c r="K1518" s="18">
        <f t="shared" si="2073"/>
        <v>0</v>
      </c>
      <c r="L1518" s="18">
        <f t="shared" si="2035"/>
        <v>1963.9000000000015</v>
      </c>
      <c r="M1518" s="18">
        <f t="shared" si="2036"/>
        <v>0</v>
      </c>
      <c r="N1518" s="18">
        <f t="shared" si="2037"/>
        <v>0</v>
      </c>
      <c r="O1518" s="18">
        <f t="shared" ref="O1518:Q1520" si="2074">O1519</f>
        <v>0</v>
      </c>
      <c r="P1518" s="18">
        <f t="shared" si="2074"/>
        <v>0</v>
      </c>
      <c r="Q1518" s="18">
        <f t="shared" si="2074"/>
        <v>0</v>
      </c>
      <c r="R1518" s="18">
        <f t="shared" si="2021"/>
        <v>1963.9000000000015</v>
      </c>
      <c r="S1518" s="18">
        <f t="shared" si="2022"/>
        <v>0</v>
      </c>
      <c r="T1518" s="18">
        <f t="shared" si="2023"/>
        <v>0</v>
      </c>
      <c r="U1518" s="18">
        <f t="shared" ref="U1518:AE1520" si="2075">U1519</f>
        <v>0</v>
      </c>
      <c r="V1518" s="18">
        <f t="shared" si="2024"/>
        <v>1963.9000000000015</v>
      </c>
      <c r="W1518" s="18">
        <f t="shared" si="2025"/>
        <v>0</v>
      </c>
      <c r="X1518" s="18">
        <f t="shared" si="2026"/>
        <v>0</v>
      </c>
      <c r="Y1518" s="18">
        <f t="shared" si="2075"/>
        <v>0</v>
      </c>
      <c r="Z1518" s="18">
        <f t="shared" si="2075"/>
        <v>0</v>
      </c>
      <c r="AA1518" s="18">
        <f t="shared" si="2075"/>
        <v>0</v>
      </c>
      <c r="AB1518" s="18">
        <f t="shared" si="2044"/>
        <v>1963.9000000000015</v>
      </c>
      <c r="AC1518" s="18">
        <f t="shared" si="2045"/>
        <v>0</v>
      </c>
      <c r="AD1518" s="18">
        <f t="shared" si="2046"/>
        <v>0</v>
      </c>
      <c r="AE1518" s="18">
        <f t="shared" si="2075"/>
        <v>0</v>
      </c>
      <c r="AF1518" s="31"/>
      <c r="AG1518" s="22"/>
      <c r="AH1518" s="2"/>
    </row>
    <row r="1519" spans="1:34" ht="47.25" x14ac:dyDescent="0.25">
      <c r="A1519" s="36" t="s">
        <v>310</v>
      </c>
      <c r="B1519" s="32">
        <v>400</v>
      </c>
      <c r="C1519" s="36"/>
      <c r="D1519" s="36"/>
      <c r="E1519" s="14" t="s">
        <v>580</v>
      </c>
      <c r="F1519" s="18">
        <f t="shared" si="2073"/>
        <v>1963.9000000000015</v>
      </c>
      <c r="G1519" s="18">
        <f t="shared" si="2073"/>
        <v>0</v>
      </c>
      <c r="H1519" s="18">
        <f t="shared" si="2073"/>
        <v>0</v>
      </c>
      <c r="I1519" s="18">
        <f t="shared" si="2073"/>
        <v>0</v>
      </c>
      <c r="J1519" s="18">
        <f t="shared" si="2073"/>
        <v>0</v>
      </c>
      <c r="K1519" s="18">
        <f t="shared" si="2073"/>
        <v>0</v>
      </c>
      <c r="L1519" s="18">
        <f t="shared" si="2035"/>
        <v>1963.9000000000015</v>
      </c>
      <c r="M1519" s="18">
        <f t="shared" si="2036"/>
        <v>0</v>
      </c>
      <c r="N1519" s="18">
        <f t="shared" si="2037"/>
        <v>0</v>
      </c>
      <c r="O1519" s="18">
        <f t="shared" si="2074"/>
        <v>0</v>
      </c>
      <c r="P1519" s="18">
        <f t="shared" si="2074"/>
        <v>0</v>
      </c>
      <c r="Q1519" s="18">
        <f t="shared" si="2074"/>
        <v>0</v>
      </c>
      <c r="R1519" s="18">
        <f t="shared" si="2021"/>
        <v>1963.9000000000015</v>
      </c>
      <c r="S1519" s="18">
        <f t="shared" si="2022"/>
        <v>0</v>
      </c>
      <c r="T1519" s="18">
        <f t="shared" si="2023"/>
        <v>0</v>
      </c>
      <c r="U1519" s="18">
        <f t="shared" si="2075"/>
        <v>0</v>
      </c>
      <c r="V1519" s="18">
        <f t="shared" si="2024"/>
        <v>1963.9000000000015</v>
      </c>
      <c r="W1519" s="18">
        <f t="shared" si="2025"/>
        <v>0</v>
      </c>
      <c r="X1519" s="18">
        <f t="shared" si="2026"/>
        <v>0</v>
      </c>
      <c r="Y1519" s="18">
        <f t="shared" si="2075"/>
        <v>0</v>
      </c>
      <c r="Z1519" s="18">
        <f t="shared" si="2075"/>
        <v>0</v>
      </c>
      <c r="AA1519" s="18">
        <f t="shared" si="2075"/>
        <v>0</v>
      </c>
      <c r="AB1519" s="18">
        <f t="shared" si="2044"/>
        <v>1963.9000000000015</v>
      </c>
      <c r="AC1519" s="18">
        <f t="shared" si="2045"/>
        <v>0</v>
      </c>
      <c r="AD1519" s="18">
        <f t="shared" si="2046"/>
        <v>0</v>
      </c>
      <c r="AE1519" s="18">
        <f t="shared" si="2075"/>
        <v>0</v>
      </c>
      <c r="AF1519" s="31"/>
      <c r="AG1519" s="22"/>
      <c r="AH1519" s="2"/>
    </row>
    <row r="1520" spans="1:34" x14ac:dyDescent="0.25">
      <c r="A1520" s="36" t="s">
        <v>310</v>
      </c>
      <c r="B1520" s="32">
        <v>410</v>
      </c>
      <c r="C1520" s="36"/>
      <c r="D1520" s="36"/>
      <c r="E1520" s="14" t="s">
        <v>593</v>
      </c>
      <c r="F1520" s="18">
        <f t="shared" si="2073"/>
        <v>1963.9000000000015</v>
      </c>
      <c r="G1520" s="18">
        <f t="shared" si="2073"/>
        <v>0</v>
      </c>
      <c r="H1520" s="18">
        <f t="shared" si="2073"/>
        <v>0</v>
      </c>
      <c r="I1520" s="18">
        <f t="shared" si="2073"/>
        <v>0</v>
      </c>
      <c r="J1520" s="18">
        <f t="shared" si="2073"/>
        <v>0</v>
      </c>
      <c r="K1520" s="18">
        <f t="shared" si="2073"/>
        <v>0</v>
      </c>
      <c r="L1520" s="18">
        <f t="shared" si="2035"/>
        <v>1963.9000000000015</v>
      </c>
      <c r="M1520" s="18">
        <f t="shared" si="2036"/>
        <v>0</v>
      </c>
      <c r="N1520" s="18">
        <f t="shared" si="2037"/>
        <v>0</v>
      </c>
      <c r="O1520" s="18">
        <f t="shared" si="2074"/>
        <v>0</v>
      </c>
      <c r="P1520" s="18">
        <f t="shared" si="2074"/>
        <v>0</v>
      </c>
      <c r="Q1520" s="18">
        <f t="shared" si="2074"/>
        <v>0</v>
      </c>
      <c r="R1520" s="18">
        <f t="shared" si="2021"/>
        <v>1963.9000000000015</v>
      </c>
      <c r="S1520" s="18">
        <f t="shared" si="2022"/>
        <v>0</v>
      </c>
      <c r="T1520" s="18">
        <f t="shared" si="2023"/>
        <v>0</v>
      </c>
      <c r="U1520" s="18">
        <f t="shared" si="2075"/>
        <v>0</v>
      </c>
      <c r="V1520" s="18">
        <f t="shared" si="2024"/>
        <v>1963.9000000000015</v>
      </c>
      <c r="W1520" s="18">
        <f t="shared" si="2025"/>
        <v>0</v>
      </c>
      <c r="X1520" s="18">
        <f t="shared" si="2026"/>
        <v>0</v>
      </c>
      <c r="Y1520" s="18">
        <f t="shared" si="2075"/>
        <v>0</v>
      </c>
      <c r="Z1520" s="18">
        <f t="shared" si="2075"/>
        <v>0</v>
      </c>
      <c r="AA1520" s="18">
        <f t="shared" si="2075"/>
        <v>0</v>
      </c>
      <c r="AB1520" s="18">
        <f t="shared" si="2044"/>
        <v>1963.9000000000015</v>
      </c>
      <c r="AC1520" s="18">
        <f t="shared" si="2045"/>
        <v>0</v>
      </c>
      <c r="AD1520" s="18">
        <f t="shared" si="2046"/>
        <v>0</v>
      </c>
      <c r="AE1520" s="18">
        <f t="shared" si="2075"/>
        <v>0</v>
      </c>
      <c r="AF1520" s="31"/>
      <c r="AG1520" s="22"/>
      <c r="AH1520" s="2"/>
    </row>
    <row r="1521" spans="1:34" x14ac:dyDescent="0.25">
      <c r="A1521" s="36" t="s">
        <v>310</v>
      </c>
      <c r="B1521" s="32">
        <v>410</v>
      </c>
      <c r="C1521" s="36" t="s">
        <v>200</v>
      </c>
      <c r="D1521" s="36" t="s">
        <v>20</v>
      </c>
      <c r="E1521" s="14" t="s">
        <v>553</v>
      </c>
      <c r="F1521" s="18">
        <v>1963.9000000000015</v>
      </c>
      <c r="G1521" s="18">
        <v>0</v>
      </c>
      <c r="H1521" s="18">
        <v>0</v>
      </c>
      <c r="I1521" s="18"/>
      <c r="J1521" s="18"/>
      <c r="K1521" s="18"/>
      <c r="L1521" s="18">
        <f t="shared" si="2035"/>
        <v>1963.9000000000015</v>
      </c>
      <c r="M1521" s="18">
        <f t="shared" si="2036"/>
        <v>0</v>
      </c>
      <c r="N1521" s="18">
        <f t="shared" si="2037"/>
        <v>0</v>
      </c>
      <c r="O1521" s="18"/>
      <c r="P1521" s="18"/>
      <c r="Q1521" s="18"/>
      <c r="R1521" s="18">
        <f t="shared" si="2021"/>
        <v>1963.9000000000015</v>
      </c>
      <c r="S1521" s="18">
        <f t="shared" si="2022"/>
        <v>0</v>
      </c>
      <c r="T1521" s="18">
        <f t="shared" si="2023"/>
        <v>0</v>
      </c>
      <c r="U1521" s="18"/>
      <c r="V1521" s="18">
        <f t="shared" si="2024"/>
        <v>1963.9000000000015</v>
      </c>
      <c r="W1521" s="18">
        <f t="shared" si="2025"/>
        <v>0</v>
      </c>
      <c r="X1521" s="18">
        <f t="shared" si="2026"/>
        <v>0</v>
      </c>
      <c r="Y1521" s="18"/>
      <c r="Z1521" s="18"/>
      <c r="AA1521" s="18"/>
      <c r="AB1521" s="18">
        <f t="shared" si="2044"/>
        <v>1963.9000000000015</v>
      </c>
      <c r="AC1521" s="18">
        <f t="shared" si="2045"/>
        <v>0</v>
      </c>
      <c r="AD1521" s="18">
        <f t="shared" si="2046"/>
        <v>0</v>
      </c>
      <c r="AE1521" s="18"/>
      <c r="AF1521" s="31"/>
      <c r="AG1521" s="22"/>
      <c r="AH1521" s="2"/>
    </row>
    <row r="1522" spans="1:34" x14ac:dyDescent="0.25">
      <c r="A1522" s="36" t="s">
        <v>311</v>
      </c>
      <c r="B1522" s="32"/>
      <c r="C1522" s="36"/>
      <c r="D1522" s="36"/>
      <c r="E1522" s="14" t="s">
        <v>1175</v>
      </c>
      <c r="F1522" s="18">
        <f t="shared" ref="F1522:K1524" si="2076">F1523</f>
        <v>0</v>
      </c>
      <c r="G1522" s="18">
        <f t="shared" si="2076"/>
        <v>51950</v>
      </c>
      <c r="H1522" s="18">
        <f t="shared" si="2076"/>
        <v>124630</v>
      </c>
      <c r="I1522" s="18">
        <f t="shared" si="2076"/>
        <v>0</v>
      </c>
      <c r="J1522" s="18">
        <f t="shared" si="2076"/>
        <v>0</v>
      </c>
      <c r="K1522" s="18">
        <f t="shared" si="2076"/>
        <v>0</v>
      </c>
      <c r="L1522" s="18">
        <f t="shared" si="2035"/>
        <v>0</v>
      </c>
      <c r="M1522" s="18">
        <f t="shared" si="2036"/>
        <v>51950</v>
      </c>
      <c r="N1522" s="18">
        <f t="shared" si="2037"/>
        <v>124630</v>
      </c>
      <c r="O1522" s="18">
        <f t="shared" ref="O1522:Q1524" si="2077">O1523</f>
        <v>7350</v>
      </c>
      <c r="P1522" s="18">
        <f t="shared" si="2077"/>
        <v>0</v>
      </c>
      <c r="Q1522" s="18">
        <f t="shared" si="2077"/>
        <v>0</v>
      </c>
      <c r="R1522" s="18">
        <f t="shared" si="2021"/>
        <v>7350</v>
      </c>
      <c r="S1522" s="18">
        <f t="shared" si="2022"/>
        <v>51950</v>
      </c>
      <c r="T1522" s="18">
        <f t="shared" si="2023"/>
        <v>124630</v>
      </c>
      <c r="U1522" s="18">
        <f t="shared" ref="U1522:AE1524" si="2078">U1523</f>
        <v>0</v>
      </c>
      <c r="V1522" s="18">
        <f t="shared" si="2024"/>
        <v>7350</v>
      </c>
      <c r="W1522" s="18">
        <f t="shared" si="2025"/>
        <v>51950</v>
      </c>
      <c r="X1522" s="18">
        <f t="shared" si="2026"/>
        <v>124630</v>
      </c>
      <c r="Y1522" s="18">
        <f t="shared" si="2078"/>
        <v>0</v>
      </c>
      <c r="Z1522" s="18">
        <f t="shared" si="2078"/>
        <v>-51950</v>
      </c>
      <c r="AA1522" s="18">
        <f t="shared" si="2078"/>
        <v>-124630</v>
      </c>
      <c r="AB1522" s="18">
        <f t="shared" si="2044"/>
        <v>7350</v>
      </c>
      <c r="AC1522" s="18">
        <f t="shared" si="2045"/>
        <v>0</v>
      </c>
      <c r="AD1522" s="18">
        <f t="shared" si="2046"/>
        <v>0</v>
      </c>
      <c r="AE1522" s="18">
        <f t="shared" si="2078"/>
        <v>0</v>
      </c>
      <c r="AF1522" s="31"/>
      <c r="AG1522" s="22"/>
      <c r="AH1522" s="2"/>
    </row>
    <row r="1523" spans="1:34" ht="47.25" x14ac:dyDescent="0.25">
      <c r="A1523" s="36" t="s">
        <v>311</v>
      </c>
      <c r="B1523" s="32">
        <v>400</v>
      </c>
      <c r="C1523" s="36"/>
      <c r="D1523" s="36"/>
      <c r="E1523" s="14" t="s">
        <v>580</v>
      </c>
      <c r="F1523" s="18">
        <f t="shared" si="2076"/>
        <v>0</v>
      </c>
      <c r="G1523" s="18">
        <f t="shared" si="2076"/>
        <v>51950</v>
      </c>
      <c r="H1523" s="18">
        <f t="shared" si="2076"/>
        <v>124630</v>
      </c>
      <c r="I1523" s="18">
        <f t="shared" si="2076"/>
        <v>0</v>
      </c>
      <c r="J1523" s="18">
        <f t="shared" si="2076"/>
        <v>0</v>
      </c>
      <c r="K1523" s="18">
        <f t="shared" si="2076"/>
        <v>0</v>
      </c>
      <c r="L1523" s="18">
        <f t="shared" si="2035"/>
        <v>0</v>
      </c>
      <c r="M1523" s="18">
        <f t="shared" si="2036"/>
        <v>51950</v>
      </c>
      <c r="N1523" s="18">
        <f t="shared" si="2037"/>
        <v>124630</v>
      </c>
      <c r="O1523" s="18">
        <f t="shared" si="2077"/>
        <v>7350</v>
      </c>
      <c r="P1523" s="18">
        <f t="shared" si="2077"/>
        <v>0</v>
      </c>
      <c r="Q1523" s="18">
        <f t="shared" si="2077"/>
        <v>0</v>
      </c>
      <c r="R1523" s="18">
        <f t="shared" si="2021"/>
        <v>7350</v>
      </c>
      <c r="S1523" s="18">
        <f t="shared" si="2022"/>
        <v>51950</v>
      </c>
      <c r="T1523" s="18">
        <f t="shared" si="2023"/>
        <v>124630</v>
      </c>
      <c r="U1523" s="18">
        <f t="shared" si="2078"/>
        <v>0</v>
      </c>
      <c r="V1523" s="18">
        <f t="shared" si="2024"/>
        <v>7350</v>
      </c>
      <c r="W1523" s="18">
        <f t="shared" si="2025"/>
        <v>51950</v>
      </c>
      <c r="X1523" s="18">
        <f t="shared" si="2026"/>
        <v>124630</v>
      </c>
      <c r="Y1523" s="18">
        <f t="shared" si="2078"/>
        <v>0</v>
      </c>
      <c r="Z1523" s="18">
        <f t="shared" si="2078"/>
        <v>-51950</v>
      </c>
      <c r="AA1523" s="18">
        <f t="shared" si="2078"/>
        <v>-124630</v>
      </c>
      <c r="AB1523" s="18">
        <f t="shared" si="2044"/>
        <v>7350</v>
      </c>
      <c r="AC1523" s="18">
        <f t="shared" si="2045"/>
        <v>0</v>
      </c>
      <c r="AD1523" s="18">
        <f t="shared" si="2046"/>
        <v>0</v>
      </c>
      <c r="AE1523" s="18">
        <f t="shared" si="2078"/>
        <v>0</v>
      </c>
      <c r="AF1523" s="31"/>
      <c r="AG1523" s="22"/>
      <c r="AH1523" s="2"/>
    </row>
    <row r="1524" spans="1:34" x14ac:dyDescent="0.25">
      <c r="A1524" s="36" t="s">
        <v>311</v>
      </c>
      <c r="B1524" s="32">
        <v>410</v>
      </c>
      <c r="C1524" s="36"/>
      <c r="D1524" s="36"/>
      <c r="E1524" s="14" t="s">
        <v>593</v>
      </c>
      <c r="F1524" s="18">
        <f t="shared" si="2076"/>
        <v>0</v>
      </c>
      <c r="G1524" s="18">
        <f t="shared" si="2076"/>
        <v>51950</v>
      </c>
      <c r="H1524" s="18">
        <f t="shared" si="2076"/>
        <v>124630</v>
      </c>
      <c r="I1524" s="18">
        <f t="shared" si="2076"/>
        <v>0</v>
      </c>
      <c r="J1524" s="18">
        <f t="shared" si="2076"/>
        <v>0</v>
      </c>
      <c r="K1524" s="18">
        <f t="shared" si="2076"/>
        <v>0</v>
      </c>
      <c r="L1524" s="18">
        <f t="shared" si="2035"/>
        <v>0</v>
      </c>
      <c r="M1524" s="18">
        <f t="shared" si="2036"/>
        <v>51950</v>
      </c>
      <c r="N1524" s="18">
        <f t="shared" si="2037"/>
        <v>124630</v>
      </c>
      <c r="O1524" s="18">
        <f t="shared" si="2077"/>
        <v>7350</v>
      </c>
      <c r="P1524" s="18">
        <f t="shared" si="2077"/>
        <v>0</v>
      </c>
      <c r="Q1524" s="18">
        <f t="shared" si="2077"/>
        <v>0</v>
      </c>
      <c r="R1524" s="18">
        <f t="shared" si="2021"/>
        <v>7350</v>
      </c>
      <c r="S1524" s="18">
        <f t="shared" si="2022"/>
        <v>51950</v>
      </c>
      <c r="T1524" s="18">
        <f t="shared" si="2023"/>
        <v>124630</v>
      </c>
      <c r="U1524" s="18">
        <f t="shared" si="2078"/>
        <v>0</v>
      </c>
      <c r="V1524" s="18">
        <f t="shared" si="2024"/>
        <v>7350</v>
      </c>
      <c r="W1524" s="18">
        <f t="shared" si="2025"/>
        <v>51950</v>
      </c>
      <c r="X1524" s="18">
        <f t="shared" si="2026"/>
        <v>124630</v>
      </c>
      <c r="Y1524" s="18">
        <f t="shared" si="2078"/>
        <v>0</v>
      </c>
      <c r="Z1524" s="18">
        <f t="shared" si="2078"/>
        <v>-51950</v>
      </c>
      <c r="AA1524" s="18">
        <f t="shared" si="2078"/>
        <v>-124630</v>
      </c>
      <c r="AB1524" s="18">
        <f t="shared" si="2044"/>
        <v>7350</v>
      </c>
      <c r="AC1524" s="18">
        <f t="shared" si="2045"/>
        <v>0</v>
      </c>
      <c r="AD1524" s="18">
        <f t="shared" si="2046"/>
        <v>0</v>
      </c>
      <c r="AE1524" s="18">
        <f t="shared" si="2078"/>
        <v>0</v>
      </c>
      <c r="AF1524" s="31"/>
      <c r="AG1524" s="22"/>
      <c r="AH1524" s="2"/>
    </row>
    <row r="1525" spans="1:34" x14ac:dyDescent="0.25">
      <c r="A1525" s="36" t="s">
        <v>311</v>
      </c>
      <c r="B1525" s="32">
        <v>410</v>
      </c>
      <c r="C1525" s="36" t="s">
        <v>200</v>
      </c>
      <c r="D1525" s="36" t="s">
        <v>20</v>
      </c>
      <c r="E1525" s="14" t="s">
        <v>553</v>
      </c>
      <c r="F1525" s="18">
        <v>0</v>
      </c>
      <c r="G1525" s="18">
        <v>51950</v>
      </c>
      <c r="H1525" s="18">
        <v>124630</v>
      </c>
      <c r="I1525" s="18"/>
      <c r="J1525" s="18"/>
      <c r="K1525" s="18"/>
      <c r="L1525" s="18">
        <f t="shared" si="2035"/>
        <v>0</v>
      </c>
      <c r="M1525" s="18">
        <f t="shared" si="2036"/>
        <v>51950</v>
      </c>
      <c r="N1525" s="18">
        <f t="shared" si="2037"/>
        <v>124630</v>
      </c>
      <c r="O1525" s="18">
        <v>7350</v>
      </c>
      <c r="P1525" s="18"/>
      <c r="Q1525" s="18"/>
      <c r="R1525" s="18">
        <f t="shared" si="2021"/>
        <v>7350</v>
      </c>
      <c r="S1525" s="18">
        <f t="shared" si="2022"/>
        <v>51950</v>
      </c>
      <c r="T1525" s="18">
        <f t="shared" si="2023"/>
        <v>124630</v>
      </c>
      <c r="U1525" s="18"/>
      <c r="V1525" s="18">
        <f t="shared" si="2024"/>
        <v>7350</v>
      </c>
      <c r="W1525" s="18">
        <f t="shared" si="2025"/>
        <v>51950</v>
      </c>
      <c r="X1525" s="18">
        <f t="shared" si="2026"/>
        <v>124630</v>
      </c>
      <c r="Y1525" s="18"/>
      <c r="Z1525" s="18">
        <v>-51950</v>
      </c>
      <c r="AA1525" s="18">
        <v>-124630</v>
      </c>
      <c r="AB1525" s="18">
        <f t="shared" si="2044"/>
        <v>7350</v>
      </c>
      <c r="AC1525" s="18">
        <f t="shared" si="2045"/>
        <v>0</v>
      </c>
      <c r="AD1525" s="18">
        <f t="shared" si="2046"/>
        <v>0</v>
      </c>
      <c r="AE1525" s="18"/>
      <c r="AF1525" s="31"/>
      <c r="AG1525" s="22"/>
      <c r="AH1525" s="2"/>
    </row>
    <row r="1526" spans="1:34" s="8" customFormat="1" ht="63" x14ac:dyDescent="0.25">
      <c r="A1526" s="7" t="s">
        <v>313</v>
      </c>
      <c r="B1526" s="13"/>
      <c r="C1526" s="7"/>
      <c r="D1526" s="7"/>
      <c r="E1526" s="33" t="s">
        <v>1176</v>
      </c>
      <c r="F1526" s="11">
        <f>F1527</f>
        <v>5503887.8999999994</v>
      </c>
      <c r="G1526" s="11">
        <f t="shared" ref="G1526:AE1526" si="2079">G1527</f>
        <v>7003933.8999999994</v>
      </c>
      <c r="H1526" s="11">
        <f t="shared" si="2079"/>
        <v>6312485.6999999993</v>
      </c>
      <c r="I1526" s="11">
        <f t="shared" si="2079"/>
        <v>-203418.59999999998</v>
      </c>
      <c r="J1526" s="11">
        <f t="shared" si="2079"/>
        <v>0</v>
      </c>
      <c r="K1526" s="11">
        <f t="shared" si="2079"/>
        <v>0</v>
      </c>
      <c r="L1526" s="11">
        <f t="shared" si="2035"/>
        <v>5300469.3</v>
      </c>
      <c r="M1526" s="11">
        <f t="shared" si="2036"/>
        <v>7003933.8999999994</v>
      </c>
      <c r="N1526" s="11">
        <f t="shared" si="2037"/>
        <v>6312485.6999999993</v>
      </c>
      <c r="O1526" s="11">
        <f t="shared" si="2079"/>
        <v>242655.264</v>
      </c>
      <c r="P1526" s="11">
        <f t="shared" si="2079"/>
        <v>0</v>
      </c>
      <c r="Q1526" s="11">
        <f t="shared" si="2079"/>
        <v>0</v>
      </c>
      <c r="R1526" s="11">
        <f t="shared" si="2021"/>
        <v>5543124.5640000002</v>
      </c>
      <c r="S1526" s="11">
        <f t="shared" si="2022"/>
        <v>7003933.8999999994</v>
      </c>
      <c r="T1526" s="11">
        <f t="shared" si="2023"/>
        <v>6312485.6999999993</v>
      </c>
      <c r="U1526" s="11">
        <f t="shared" si="2079"/>
        <v>0</v>
      </c>
      <c r="V1526" s="11">
        <f t="shared" si="2024"/>
        <v>5543124.5640000002</v>
      </c>
      <c r="W1526" s="11">
        <f t="shared" si="2025"/>
        <v>7003933.8999999994</v>
      </c>
      <c r="X1526" s="11">
        <f t="shared" si="2026"/>
        <v>6312485.6999999993</v>
      </c>
      <c r="Y1526" s="11">
        <f t="shared" si="2079"/>
        <v>816522.85700000008</v>
      </c>
      <c r="Z1526" s="11">
        <f t="shared" si="2079"/>
        <v>73800</v>
      </c>
      <c r="AA1526" s="11">
        <f t="shared" si="2079"/>
        <v>501657.61</v>
      </c>
      <c r="AB1526" s="11">
        <f t="shared" si="2044"/>
        <v>6359647.4210000001</v>
      </c>
      <c r="AC1526" s="11">
        <f t="shared" si="2045"/>
        <v>7077733.8999999994</v>
      </c>
      <c r="AD1526" s="11">
        <f t="shared" si="2046"/>
        <v>6814143.3099999996</v>
      </c>
      <c r="AE1526" s="11">
        <f t="shared" si="2079"/>
        <v>0</v>
      </c>
      <c r="AF1526" s="21"/>
      <c r="AG1526" s="24"/>
    </row>
    <row r="1527" spans="1:34" s="10" customFormat="1" ht="63" x14ac:dyDescent="0.25">
      <c r="A1527" s="9" t="s">
        <v>320</v>
      </c>
      <c r="B1527" s="16"/>
      <c r="C1527" s="9"/>
      <c r="D1527" s="9"/>
      <c r="E1527" s="15" t="s">
        <v>1177</v>
      </c>
      <c r="F1527" s="17">
        <f>F1528+F1565+F1576+F1589</f>
        <v>5503887.8999999994</v>
      </c>
      <c r="G1527" s="17">
        <f t="shared" ref="G1527:AE1527" si="2080">G1528+G1565+G1576+G1589</f>
        <v>7003933.8999999994</v>
      </c>
      <c r="H1527" s="17">
        <f t="shared" si="2080"/>
        <v>6312485.6999999993</v>
      </c>
      <c r="I1527" s="17">
        <f t="shared" ref="I1527:K1527" si="2081">I1528+I1565+I1576+I1589</f>
        <v>-203418.59999999998</v>
      </c>
      <c r="J1527" s="17">
        <f t="shared" si="2081"/>
        <v>0</v>
      </c>
      <c r="K1527" s="17">
        <f t="shared" si="2081"/>
        <v>0</v>
      </c>
      <c r="L1527" s="17">
        <f t="shared" si="2035"/>
        <v>5300469.3</v>
      </c>
      <c r="M1527" s="17">
        <f t="shared" si="2036"/>
        <v>7003933.8999999994</v>
      </c>
      <c r="N1527" s="17">
        <f t="shared" si="2037"/>
        <v>6312485.6999999993</v>
      </c>
      <c r="O1527" s="17">
        <f t="shared" ref="O1527:Q1527" si="2082">O1528+O1565+O1576+O1589</f>
        <v>242655.264</v>
      </c>
      <c r="P1527" s="17">
        <f t="shared" si="2082"/>
        <v>0</v>
      </c>
      <c r="Q1527" s="17">
        <f t="shared" si="2082"/>
        <v>0</v>
      </c>
      <c r="R1527" s="17">
        <f t="shared" si="2021"/>
        <v>5543124.5640000002</v>
      </c>
      <c r="S1527" s="17">
        <f t="shared" si="2022"/>
        <v>7003933.8999999994</v>
      </c>
      <c r="T1527" s="17">
        <f t="shared" si="2023"/>
        <v>6312485.6999999993</v>
      </c>
      <c r="U1527" s="17">
        <f t="shared" ref="U1527" si="2083">U1528+U1565+U1576+U1589</f>
        <v>0</v>
      </c>
      <c r="V1527" s="17">
        <f t="shared" si="2024"/>
        <v>5543124.5640000002</v>
      </c>
      <c r="W1527" s="17">
        <f t="shared" si="2025"/>
        <v>7003933.8999999994</v>
      </c>
      <c r="X1527" s="17">
        <f t="shared" si="2026"/>
        <v>6312485.6999999993</v>
      </c>
      <c r="Y1527" s="17">
        <f t="shared" ref="Y1527:AA1527" si="2084">Y1528+Y1565+Y1576+Y1589</f>
        <v>816522.85700000008</v>
      </c>
      <c r="Z1527" s="17">
        <f t="shared" si="2084"/>
        <v>73800</v>
      </c>
      <c r="AA1527" s="17">
        <f t="shared" si="2084"/>
        <v>501657.61</v>
      </c>
      <c r="AB1527" s="17">
        <f t="shared" si="2044"/>
        <v>6359647.4210000001</v>
      </c>
      <c r="AC1527" s="17">
        <f t="shared" si="2045"/>
        <v>7077733.8999999994</v>
      </c>
      <c r="AD1527" s="17">
        <f t="shared" si="2046"/>
        <v>6814143.3099999996</v>
      </c>
      <c r="AE1527" s="17">
        <f t="shared" si="2080"/>
        <v>0</v>
      </c>
      <c r="AF1527" s="30"/>
      <c r="AG1527" s="25"/>
    </row>
    <row r="1528" spans="1:34" ht="94.5" x14ac:dyDescent="0.25">
      <c r="A1528" s="36" t="s">
        <v>321</v>
      </c>
      <c r="B1528" s="32"/>
      <c r="C1528" s="36"/>
      <c r="D1528" s="36"/>
      <c r="E1528" s="14" t="s">
        <v>1178</v>
      </c>
      <c r="F1528" s="18">
        <f>F1529+F1541+F1549+F1553+F1561+F1533+F1537+F1545</f>
        <v>4869137.0999999996</v>
      </c>
      <c r="G1528" s="18">
        <f t="shared" ref="G1528:H1528" si="2085">G1529+G1541+G1549+G1553+G1561+G1533+G1537+G1545</f>
        <v>6323771.7999999998</v>
      </c>
      <c r="H1528" s="18">
        <f t="shared" si="2085"/>
        <v>6066441.7999999998</v>
      </c>
      <c r="I1528" s="18">
        <f>I1529+I1541+I1549+I1553+I1561+I1533+I1537+I1545+I1557</f>
        <v>-203418.59999999998</v>
      </c>
      <c r="J1528" s="18">
        <f t="shared" ref="J1528:AE1528" si="2086">J1529+J1541+J1549+J1553+J1561+J1533+J1537+J1545+J1557</f>
        <v>0</v>
      </c>
      <c r="K1528" s="18">
        <f t="shared" si="2086"/>
        <v>0</v>
      </c>
      <c r="L1528" s="18">
        <f t="shared" si="2035"/>
        <v>4665718.5</v>
      </c>
      <c r="M1528" s="18">
        <f t="shared" si="2036"/>
        <v>6323771.7999999998</v>
      </c>
      <c r="N1528" s="18">
        <f t="shared" si="2037"/>
        <v>6066441.7999999998</v>
      </c>
      <c r="O1528" s="18">
        <f t="shared" ref="O1528:Q1528" si="2087">O1529+O1541+O1549+O1553+O1561+O1533+O1537+O1545+O1557</f>
        <v>173759.93</v>
      </c>
      <c r="P1528" s="18">
        <f t="shared" si="2087"/>
        <v>0</v>
      </c>
      <c r="Q1528" s="18">
        <f t="shared" si="2087"/>
        <v>0</v>
      </c>
      <c r="R1528" s="18">
        <f t="shared" si="2021"/>
        <v>4839478.43</v>
      </c>
      <c r="S1528" s="18">
        <f t="shared" si="2022"/>
        <v>6323771.7999999998</v>
      </c>
      <c r="T1528" s="18">
        <f t="shared" si="2023"/>
        <v>6066441.7999999998</v>
      </c>
      <c r="U1528" s="18">
        <f t="shared" ref="U1528" si="2088">U1529+U1541+U1549+U1553+U1561+U1533+U1537+U1545+U1557</f>
        <v>0</v>
      </c>
      <c r="V1528" s="18">
        <f t="shared" si="2024"/>
        <v>4839478.43</v>
      </c>
      <c r="W1528" s="18">
        <f t="shared" si="2025"/>
        <v>6323771.7999999998</v>
      </c>
      <c r="X1528" s="18">
        <f t="shared" si="2026"/>
        <v>6066441.7999999998</v>
      </c>
      <c r="Y1528" s="18">
        <f t="shared" ref="Y1528:AA1528" si="2089">Y1529+Y1541+Y1549+Y1553+Y1561+Y1533+Y1537+Y1545+Y1557</f>
        <v>0</v>
      </c>
      <c r="Z1528" s="18">
        <f t="shared" si="2089"/>
        <v>0</v>
      </c>
      <c r="AA1528" s="18">
        <f t="shared" si="2089"/>
        <v>0</v>
      </c>
      <c r="AB1528" s="18">
        <f t="shared" si="2044"/>
        <v>4839478.43</v>
      </c>
      <c r="AC1528" s="18">
        <f t="shared" si="2045"/>
        <v>6323771.7999999998</v>
      </c>
      <c r="AD1528" s="18">
        <f t="shared" si="2046"/>
        <v>6066441.7999999998</v>
      </c>
      <c r="AE1528" s="18">
        <f t="shared" si="2086"/>
        <v>0</v>
      </c>
      <c r="AF1528" s="31"/>
      <c r="AG1528" s="22"/>
      <c r="AH1528" s="2"/>
    </row>
    <row r="1529" spans="1:34" ht="78.75" x14ac:dyDescent="0.25">
      <c r="A1529" s="36" t="s">
        <v>315</v>
      </c>
      <c r="B1529" s="32"/>
      <c r="C1529" s="36"/>
      <c r="D1529" s="36"/>
      <c r="E1529" s="14" t="s">
        <v>834</v>
      </c>
      <c r="F1529" s="18">
        <f t="shared" ref="F1529:K1531" si="2090">F1530</f>
        <v>3690200</v>
      </c>
      <c r="G1529" s="18">
        <f t="shared" si="2090"/>
        <v>5512657.5</v>
      </c>
      <c r="H1529" s="18">
        <f t="shared" si="2090"/>
        <v>5293795</v>
      </c>
      <c r="I1529" s="18">
        <f t="shared" si="2090"/>
        <v>-189268.5</v>
      </c>
      <c r="J1529" s="18">
        <f t="shared" si="2090"/>
        <v>0</v>
      </c>
      <c r="K1529" s="18">
        <f t="shared" si="2090"/>
        <v>0</v>
      </c>
      <c r="L1529" s="18">
        <f t="shared" si="2035"/>
        <v>3500931.5</v>
      </c>
      <c r="M1529" s="18">
        <f t="shared" si="2036"/>
        <v>5512657.5</v>
      </c>
      <c r="N1529" s="18">
        <f t="shared" si="2037"/>
        <v>5293795</v>
      </c>
      <c r="O1529" s="18">
        <f t="shared" ref="O1529:Q1531" si="2091">O1530</f>
        <v>-4019.8560000000002</v>
      </c>
      <c r="P1529" s="18">
        <f t="shared" si="2091"/>
        <v>0</v>
      </c>
      <c r="Q1529" s="18">
        <f t="shared" si="2091"/>
        <v>0</v>
      </c>
      <c r="R1529" s="18">
        <f t="shared" si="2021"/>
        <v>3496911.6439999999</v>
      </c>
      <c r="S1529" s="18">
        <f t="shared" si="2022"/>
        <v>5512657.5</v>
      </c>
      <c r="T1529" s="18">
        <f t="shared" si="2023"/>
        <v>5293795</v>
      </c>
      <c r="U1529" s="18">
        <f t="shared" ref="U1529:AE1531" si="2092">U1530</f>
        <v>0</v>
      </c>
      <c r="V1529" s="18">
        <f t="shared" si="2024"/>
        <v>3496911.6439999999</v>
      </c>
      <c r="W1529" s="18">
        <f t="shared" si="2025"/>
        <v>5512657.5</v>
      </c>
      <c r="X1529" s="18">
        <f t="shared" si="2026"/>
        <v>5293795</v>
      </c>
      <c r="Y1529" s="18">
        <f t="shared" si="2092"/>
        <v>0</v>
      </c>
      <c r="Z1529" s="18">
        <f t="shared" si="2092"/>
        <v>0</v>
      </c>
      <c r="AA1529" s="18">
        <f t="shared" si="2092"/>
        <v>0</v>
      </c>
      <c r="AB1529" s="18">
        <f t="shared" si="2044"/>
        <v>3496911.6439999999</v>
      </c>
      <c r="AC1529" s="18">
        <f t="shared" si="2045"/>
        <v>5512657.5</v>
      </c>
      <c r="AD1529" s="18">
        <f t="shared" si="2046"/>
        <v>5293795</v>
      </c>
      <c r="AE1529" s="18">
        <f t="shared" si="2092"/>
        <v>0</v>
      </c>
      <c r="AF1529" s="31"/>
      <c r="AG1529" s="22"/>
      <c r="AH1529" s="2"/>
    </row>
    <row r="1530" spans="1:34" ht="47.25" x14ac:dyDescent="0.25">
      <c r="A1530" s="36" t="s">
        <v>315</v>
      </c>
      <c r="B1530" s="32">
        <v>200</v>
      </c>
      <c r="C1530" s="36"/>
      <c r="D1530" s="36"/>
      <c r="E1530" s="14" t="s">
        <v>578</v>
      </c>
      <c r="F1530" s="18">
        <f t="shared" si="2090"/>
        <v>3690200</v>
      </c>
      <c r="G1530" s="18">
        <f t="shared" si="2090"/>
        <v>5512657.5</v>
      </c>
      <c r="H1530" s="18">
        <f t="shared" si="2090"/>
        <v>5293795</v>
      </c>
      <c r="I1530" s="18">
        <f t="shared" si="2090"/>
        <v>-189268.5</v>
      </c>
      <c r="J1530" s="18">
        <f t="shared" si="2090"/>
        <v>0</v>
      </c>
      <c r="K1530" s="18">
        <f t="shared" si="2090"/>
        <v>0</v>
      </c>
      <c r="L1530" s="18">
        <f t="shared" si="2035"/>
        <v>3500931.5</v>
      </c>
      <c r="M1530" s="18">
        <f t="shared" si="2036"/>
        <v>5512657.5</v>
      </c>
      <c r="N1530" s="18">
        <f t="shared" si="2037"/>
        <v>5293795</v>
      </c>
      <c r="O1530" s="18">
        <f t="shared" si="2091"/>
        <v>-4019.8560000000002</v>
      </c>
      <c r="P1530" s="18">
        <f t="shared" si="2091"/>
        <v>0</v>
      </c>
      <c r="Q1530" s="18">
        <f t="shared" si="2091"/>
        <v>0</v>
      </c>
      <c r="R1530" s="18">
        <f t="shared" si="2021"/>
        <v>3496911.6439999999</v>
      </c>
      <c r="S1530" s="18">
        <f t="shared" si="2022"/>
        <v>5512657.5</v>
      </c>
      <c r="T1530" s="18">
        <f t="shared" si="2023"/>
        <v>5293795</v>
      </c>
      <c r="U1530" s="18">
        <f t="shared" si="2092"/>
        <v>0</v>
      </c>
      <c r="V1530" s="18">
        <f t="shared" si="2024"/>
        <v>3496911.6439999999</v>
      </c>
      <c r="W1530" s="18">
        <f t="shared" si="2025"/>
        <v>5512657.5</v>
      </c>
      <c r="X1530" s="18">
        <f t="shared" si="2026"/>
        <v>5293795</v>
      </c>
      <c r="Y1530" s="18">
        <f t="shared" si="2092"/>
        <v>0</v>
      </c>
      <c r="Z1530" s="18">
        <f t="shared" si="2092"/>
        <v>0</v>
      </c>
      <c r="AA1530" s="18">
        <f t="shared" si="2092"/>
        <v>0</v>
      </c>
      <c r="AB1530" s="18">
        <f t="shared" si="2044"/>
        <v>3496911.6439999999</v>
      </c>
      <c r="AC1530" s="18">
        <f t="shared" si="2045"/>
        <v>5512657.5</v>
      </c>
      <c r="AD1530" s="18">
        <f t="shared" si="2046"/>
        <v>5293795</v>
      </c>
      <c r="AE1530" s="18">
        <f t="shared" si="2092"/>
        <v>0</v>
      </c>
      <c r="AF1530" s="31"/>
      <c r="AG1530" s="22"/>
      <c r="AH1530" s="2"/>
    </row>
    <row r="1531" spans="1:34" ht="47.25" x14ac:dyDescent="0.25">
      <c r="A1531" s="36" t="s">
        <v>315</v>
      </c>
      <c r="B1531" s="32">
        <v>240</v>
      </c>
      <c r="C1531" s="36"/>
      <c r="D1531" s="36"/>
      <c r="E1531" s="14" t="s">
        <v>586</v>
      </c>
      <c r="F1531" s="18">
        <f t="shared" si="2090"/>
        <v>3690200</v>
      </c>
      <c r="G1531" s="18">
        <f t="shared" si="2090"/>
        <v>5512657.5</v>
      </c>
      <c r="H1531" s="18">
        <f t="shared" si="2090"/>
        <v>5293795</v>
      </c>
      <c r="I1531" s="18">
        <f t="shared" si="2090"/>
        <v>-189268.5</v>
      </c>
      <c r="J1531" s="18">
        <f t="shared" si="2090"/>
        <v>0</v>
      </c>
      <c r="K1531" s="18">
        <f t="shared" si="2090"/>
        <v>0</v>
      </c>
      <c r="L1531" s="18">
        <f t="shared" si="2035"/>
        <v>3500931.5</v>
      </c>
      <c r="M1531" s="18">
        <f t="shared" si="2036"/>
        <v>5512657.5</v>
      </c>
      <c r="N1531" s="18">
        <f t="shared" si="2037"/>
        <v>5293795</v>
      </c>
      <c r="O1531" s="18">
        <f t="shared" si="2091"/>
        <v>-4019.8560000000002</v>
      </c>
      <c r="P1531" s="18">
        <f t="shared" si="2091"/>
        <v>0</v>
      </c>
      <c r="Q1531" s="18">
        <f t="shared" si="2091"/>
        <v>0</v>
      </c>
      <c r="R1531" s="18">
        <f t="shared" si="2021"/>
        <v>3496911.6439999999</v>
      </c>
      <c r="S1531" s="18">
        <f t="shared" si="2022"/>
        <v>5512657.5</v>
      </c>
      <c r="T1531" s="18">
        <f t="shared" si="2023"/>
        <v>5293795</v>
      </c>
      <c r="U1531" s="18">
        <f t="shared" si="2092"/>
        <v>0</v>
      </c>
      <c r="V1531" s="18">
        <f t="shared" si="2024"/>
        <v>3496911.6439999999</v>
      </c>
      <c r="W1531" s="18">
        <f t="shared" si="2025"/>
        <v>5512657.5</v>
      </c>
      <c r="X1531" s="18">
        <f t="shared" si="2026"/>
        <v>5293795</v>
      </c>
      <c r="Y1531" s="18">
        <f t="shared" si="2092"/>
        <v>0</v>
      </c>
      <c r="Z1531" s="18">
        <f t="shared" si="2092"/>
        <v>0</v>
      </c>
      <c r="AA1531" s="18">
        <f t="shared" si="2092"/>
        <v>0</v>
      </c>
      <c r="AB1531" s="18">
        <f t="shared" si="2044"/>
        <v>3496911.6439999999</v>
      </c>
      <c r="AC1531" s="18">
        <f t="shared" si="2045"/>
        <v>5512657.5</v>
      </c>
      <c r="AD1531" s="18">
        <f t="shared" si="2046"/>
        <v>5293795</v>
      </c>
      <c r="AE1531" s="18">
        <f t="shared" si="2092"/>
        <v>0</v>
      </c>
      <c r="AF1531" s="31"/>
      <c r="AG1531" s="22"/>
      <c r="AH1531" s="2"/>
    </row>
    <row r="1532" spans="1:34" x14ac:dyDescent="0.25">
      <c r="A1532" s="36" t="s">
        <v>315</v>
      </c>
      <c r="B1532" s="32">
        <v>240</v>
      </c>
      <c r="C1532" s="36" t="s">
        <v>151</v>
      </c>
      <c r="D1532" s="36" t="s">
        <v>24</v>
      </c>
      <c r="E1532" s="14" t="s">
        <v>548</v>
      </c>
      <c r="F1532" s="18">
        <v>3690200</v>
      </c>
      <c r="G1532" s="18">
        <v>5512657.5</v>
      </c>
      <c r="H1532" s="18">
        <v>5293795</v>
      </c>
      <c r="I1532" s="18">
        <v>-189268.5</v>
      </c>
      <c r="J1532" s="18"/>
      <c r="K1532" s="18"/>
      <c r="L1532" s="18">
        <f t="shared" si="2035"/>
        <v>3500931.5</v>
      </c>
      <c r="M1532" s="18">
        <f t="shared" si="2036"/>
        <v>5512657.5</v>
      </c>
      <c r="N1532" s="18">
        <f t="shared" si="2037"/>
        <v>5293795</v>
      </c>
      <c r="O1532" s="18">
        <v>-4019.8560000000002</v>
      </c>
      <c r="P1532" s="18"/>
      <c r="Q1532" s="18"/>
      <c r="R1532" s="18">
        <f t="shared" si="2021"/>
        <v>3496911.6439999999</v>
      </c>
      <c r="S1532" s="18">
        <f t="shared" si="2022"/>
        <v>5512657.5</v>
      </c>
      <c r="T1532" s="18">
        <f t="shared" si="2023"/>
        <v>5293795</v>
      </c>
      <c r="U1532" s="18"/>
      <c r="V1532" s="18">
        <f t="shared" si="2024"/>
        <v>3496911.6439999999</v>
      </c>
      <c r="W1532" s="18">
        <f t="shared" si="2025"/>
        <v>5512657.5</v>
      </c>
      <c r="X1532" s="18">
        <f t="shared" si="2026"/>
        <v>5293795</v>
      </c>
      <c r="Y1532" s="18"/>
      <c r="Z1532" s="18"/>
      <c r="AA1532" s="18"/>
      <c r="AB1532" s="18">
        <f t="shared" si="2044"/>
        <v>3496911.6439999999</v>
      </c>
      <c r="AC1532" s="18">
        <f t="shared" si="2045"/>
        <v>5512657.5</v>
      </c>
      <c r="AD1532" s="18">
        <f t="shared" si="2046"/>
        <v>5293795</v>
      </c>
      <c r="AE1532" s="18"/>
      <c r="AF1532" s="31"/>
      <c r="AG1532" s="22" t="s">
        <v>1302</v>
      </c>
      <c r="AH1532" s="2"/>
    </row>
    <row r="1533" spans="1:34" ht="94.5" x14ac:dyDescent="0.25">
      <c r="A1533" s="36" t="s">
        <v>837</v>
      </c>
      <c r="B1533" s="32"/>
      <c r="C1533" s="36"/>
      <c r="D1533" s="36"/>
      <c r="E1533" s="14" t="s">
        <v>838</v>
      </c>
      <c r="F1533" s="18">
        <f t="shared" ref="F1533:K1535" si="2093">F1534</f>
        <v>741500</v>
      </c>
      <c r="G1533" s="18">
        <f t="shared" si="2093"/>
        <v>788637.5</v>
      </c>
      <c r="H1533" s="18">
        <f t="shared" si="2093"/>
        <v>750170</v>
      </c>
      <c r="I1533" s="18">
        <f t="shared" si="2093"/>
        <v>-12889.8</v>
      </c>
      <c r="J1533" s="18">
        <f t="shared" si="2093"/>
        <v>0</v>
      </c>
      <c r="K1533" s="18">
        <f t="shared" si="2093"/>
        <v>0</v>
      </c>
      <c r="L1533" s="18">
        <f t="shared" si="2035"/>
        <v>728610.2</v>
      </c>
      <c r="M1533" s="18">
        <f t="shared" si="2036"/>
        <v>788637.5</v>
      </c>
      <c r="N1533" s="18">
        <f t="shared" si="2037"/>
        <v>750170</v>
      </c>
      <c r="O1533" s="18">
        <f t="shared" ref="O1533:Q1535" si="2094">O1534</f>
        <v>69842.391000000003</v>
      </c>
      <c r="P1533" s="18">
        <f t="shared" si="2094"/>
        <v>0</v>
      </c>
      <c r="Q1533" s="18">
        <f t="shared" si="2094"/>
        <v>0</v>
      </c>
      <c r="R1533" s="18">
        <f t="shared" ref="R1533:R1600" si="2095">L1533+O1533</f>
        <v>798452.59100000001</v>
      </c>
      <c r="S1533" s="18">
        <f t="shared" ref="S1533:S1600" si="2096">M1533+P1533</f>
        <v>788637.5</v>
      </c>
      <c r="T1533" s="18">
        <f t="shared" ref="T1533:T1600" si="2097">N1533+Q1533</f>
        <v>750170</v>
      </c>
      <c r="U1533" s="18">
        <f t="shared" ref="U1533:AE1535" si="2098">U1534</f>
        <v>0</v>
      </c>
      <c r="V1533" s="18">
        <f t="shared" ref="V1533:V1600" si="2099">R1533+U1533</f>
        <v>798452.59100000001</v>
      </c>
      <c r="W1533" s="18">
        <f t="shared" ref="W1533:W1600" si="2100">S1533</f>
        <v>788637.5</v>
      </c>
      <c r="X1533" s="18">
        <f t="shared" ref="X1533:X1600" si="2101">T1533</f>
        <v>750170</v>
      </c>
      <c r="Y1533" s="18">
        <f t="shared" si="2098"/>
        <v>0</v>
      </c>
      <c r="Z1533" s="18">
        <f t="shared" si="2098"/>
        <v>0</v>
      </c>
      <c r="AA1533" s="18">
        <f t="shared" si="2098"/>
        <v>0</v>
      </c>
      <c r="AB1533" s="18">
        <f t="shared" si="2044"/>
        <v>798452.59100000001</v>
      </c>
      <c r="AC1533" s="18">
        <f t="shared" si="2045"/>
        <v>788637.5</v>
      </c>
      <c r="AD1533" s="18">
        <f t="shared" si="2046"/>
        <v>750170</v>
      </c>
      <c r="AE1533" s="18">
        <f t="shared" si="2098"/>
        <v>0</v>
      </c>
      <c r="AF1533" s="31"/>
      <c r="AG1533" s="22"/>
      <c r="AH1533" s="2"/>
    </row>
    <row r="1534" spans="1:34" ht="47.25" x14ac:dyDescent="0.25">
      <c r="A1534" s="36" t="s">
        <v>837</v>
      </c>
      <c r="B1534" s="32">
        <v>200</v>
      </c>
      <c r="C1534" s="36"/>
      <c r="D1534" s="36"/>
      <c r="E1534" s="14" t="s">
        <v>578</v>
      </c>
      <c r="F1534" s="18">
        <f t="shared" si="2093"/>
        <v>741500</v>
      </c>
      <c r="G1534" s="18">
        <f t="shared" si="2093"/>
        <v>788637.5</v>
      </c>
      <c r="H1534" s="18">
        <f t="shared" si="2093"/>
        <v>750170</v>
      </c>
      <c r="I1534" s="18">
        <f t="shared" si="2093"/>
        <v>-12889.8</v>
      </c>
      <c r="J1534" s="18">
        <f t="shared" si="2093"/>
        <v>0</v>
      </c>
      <c r="K1534" s="18">
        <f t="shared" si="2093"/>
        <v>0</v>
      </c>
      <c r="L1534" s="18">
        <f t="shared" si="2035"/>
        <v>728610.2</v>
      </c>
      <c r="M1534" s="18">
        <f t="shared" si="2036"/>
        <v>788637.5</v>
      </c>
      <c r="N1534" s="18">
        <f t="shared" si="2037"/>
        <v>750170</v>
      </c>
      <c r="O1534" s="18">
        <f t="shared" si="2094"/>
        <v>69842.391000000003</v>
      </c>
      <c r="P1534" s="18">
        <f t="shared" si="2094"/>
        <v>0</v>
      </c>
      <c r="Q1534" s="18">
        <f t="shared" si="2094"/>
        <v>0</v>
      </c>
      <c r="R1534" s="18">
        <f t="shared" si="2095"/>
        <v>798452.59100000001</v>
      </c>
      <c r="S1534" s="18">
        <f t="shared" si="2096"/>
        <v>788637.5</v>
      </c>
      <c r="T1534" s="18">
        <f t="shared" si="2097"/>
        <v>750170</v>
      </c>
      <c r="U1534" s="18">
        <f t="shared" si="2098"/>
        <v>0</v>
      </c>
      <c r="V1534" s="18">
        <f t="shared" si="2099"/>
        <v>798452.59100000001</v>
      </c>
      <c r="W1534" s="18">
        <f t="shared" si="2100"/>
        <v>788637.5</v>
      </c>
      <c r="X1534" s="18">
        <f t="shared" si="2101"/>
        <v>750170</v>
      </c>
      <c r="Y1534" s="18">
        <f t="shared" si="2098"/>
        <v>0</v>
      </c>
      <c r="Z1534" s="18">
        <f t="shared" si="2098"/>
        <v>0</v>
      </c>
      <c r="AA1534" s="18">
        <f t="shared" si="2098"/>
        <v>0</v>
      </c>
      <c r="AB1534" s="18">
        <f t="shared" si="2044"/>
        <v>798452.59100000001</v>
      </c>
      <c r="AC1534" s="18">
        <f t="shared" si="2045"/>
        <v>788637.5</v>
      </c>
      <c r="AD1534" s="18">
        <f t="shared" si="2046"/>
        <v>750170</v>
      </c>
      <c r="AE1534" s="18">
        <f t="shared" si="2098"/>
        <v>0</v>
      </c>
      <c r="AF1534" s="31"/>
      <c r="AG1534" s="22"/>
      <c r="AH1534" s="2"/>
    </row>
    <row r="1535" spans="1:34" ht="47.25" x14ac:dyDescent="0.25">
      <c r="A1535" s="36" t="s">
        <v>837</v>
      </c>
      <c r="B1535" s="32">
        <v>240</v>
      </c>
      <c r="C1535" s="36"/>
      <c r="D1535" s="36"/>
      <c r="E1535" s="14" t="s">
        <v>586</v>
      </c>
      <c r="F1535" s="18">
        <f t="shared" si="2093"/>
        <v>741500</v>
      </c>
      <c r="G1535" s="18">
        <f t="shared" si="2093"/>
        <v>788637.5</v>
      </c>
      <c r="H1535" s="18">
        <f t="shared" si="2093"/>
        <v>750170</v>
      </c>
      <c r="I1535" s="18">
        <f t="shared" si="2093"/>
        <v>-12889.8</v>
      </c>
      <c r="J1535" s="18">
        <f t="shared" si="2093"/>
        <v>0</v>
      </c>
      <c r="K1535" s="18">
        <f t="shared" si="2093"/>
        <v>0</v>
      </c>
      <c r="L1535" s="18">
        <f t="shared" si="2035"/>
        <v>728610.2</v>
      </c>
      <c r="M1535" s="18">
        <f t="shared" si="2036"/>
        <v>788637.5</v>
      </c>
      <c r="N1535" s="18">
        <f t="shared" si="2037"/>
        <v>750170</v>
      </c>
      <c r="O1535" s="18">
        <f t="shared" si="2094"/>
        <v>69842.391000000003</v>
      </c>
      <c r="P1535" s="18">
        <f t="shared" si="2094"/>
        <v>0</v>
      </c>
      <c r="Q1535" s="18">
        <f t="shared" si="2094"/>
        <v>0</v>
      </c>
      <c r="R1535" s="18">
        <f t="shared" si="2095"/>
        <v>798452.59100000001</v>
      </c>
      <c r="S1535" s="18">
        <f t="shared" si="2096"/>
        <v>788637.5</v>
      </c>
      <c r="T1535" s="18">
        <f t="shared" si="2097"/>
        <v>750170</v>
      </c>
      <c r="U1535" s="18">
        <f t="shared" si="2098"/>
        <v>0</v>
      </c>
      <c r="V1535" s="18">
        <f t="shared" si="2099"/>
        <v>798452.59100000001</v>
      </c>
      <c r="W1535" s="18">
        <f t="shared" si="2100"/>
        <v>788637.5</v>
      </c>
      <c r="X1535" s="18">
        <f t="shared" si="2101"/>
        <v>750170</v>
      </c>
      <c r="Y1535" s="18">
        <f t="shared" si="2098"/>
        <v>0</v>
      </c>
      <c r="Z1535" s="18">
        <f t="shared" si="2098"/>
        <v>0</v>
      </c>
      <c r="AA1535" s="18">
        <f t="shared" si="2098"/>
        <v>0</v>
      </c>
      <c r="AB1535" s="18">
        <f t="shared" si="2044"/>
        <v>798452.59100000001</v>
      </c>
      <c r="AC1535" s="18">
        <f t="shared" si="2045"/>
        <v>788637.5</v>
      </c>
      <c r="AD1535" s="18">
        <f t="shared" si="2046"/>
        <v>750170</v>
      </c>
      <c r="AE1535" s="18">
        <f t="shared" si="2098"/>
        <v>0</v>
      </c>
      <c r="AF1535" s="31"/>
      <c r="AG1535" s="22"/>
      <c r="AH1535" s="2"/>
    </row>
    <row r="1536" spans="1:34" x14ac:dyDescent="0.25">
      <c r="A1536" s="36" t="s">
        <v>837</v>
      </c>
      <c r="B1536" s="32">
        <v>240</v>
      </c>
      <c r="C1536" s="36" t="s">
        <v>151</v>
      </c>
      <c r="D1536" s="36" t="s">
        <v>24</v>
      </c>
      <c r="E1536" s="14" t="s">
        <v>548</v>
      </c>
      <c r="F1536" s="18">
        <v>741500</v>
      </c>
      <c r="G1536" s="18">
        <v>788637.5</v>
      </c>
      <c r="H1536" s="18">
        <v>750170</v>
      </c>
      <c r="I1536" s="18">
        <v>-12889.8</v>
      </c>
      <c r="J1536" s="18"/>
      <c r="K1536" s="18"/>
      <c r="L1536" s="18">
        <f t="shared" si="2035"/>
        <v>728610.2</v>
      </c>
      <c r="M1536" s="18">
        <f t="shared" si="2036"/>
        <v>788637.5</v>
      </c>
      <c r="N1536" s="18">
        <f t="shared" si="2037"/>
        <v>750170</v>
      </c>
      <c r="O1536" s="18">
        <v>69842.391000000003</v>
      </c>
      <c r="P1536" s="18"/>
      <c r="Q1536" s="18"/>
      <c r="R1536" s="18">
        <f t="shared" si="2095"/>
        <v>798452.59100000001</v>
      </c>
      <c r="S1536" s="18">
        <f t="shared" si="2096"/>
        <v>788637.5</v>
      </c>
      <c r="T1536" s="18">
        <f t="shared" si="2097"/>
        <v>750170</v>
      </c>
      <c r="U1536" s="18"/>
      <c r="V1536" s="18">
        <f t="shared" si="2099"/>
        <v>798452.59100000001</v>
      </c>
      <c r="W1536" s="18">
        <f t="shared" si="2100"/>
        <v>788637.5</v>
      </c>
      <c r="X1536" s="18">
        <f t="shared" si="2101"/>
        <v>750170</v>
      </c>
      <c r="Y1536" s="18"/>
      <c r="Z1536" s="18"/>
      <c r="AA1536" s="18"/>
      <c r="AB1536" s="18">
        <f t="shared" si="2044"/>
        <v>798452.59100000001</v>
      </c>
      <c r="AC1536" s="18">
        <f t="shared" si="2045"/>
        <v>788637.5</v>
      </c>
      <c r="AD1536" s="18">
        <f t="shared" si="2046"/>
        <v>750170</v>
      </c>
      <c r="AE1536" s="18"/>
      <c r="AF1536" s="31"/>
      <c r="AG1536" s="22" t="s">
        <v>1303</v>
      </c>
      <c r="AH1536" s="2"/>
    </row>
    <row r="1537" spans="1:34" ht="94.5" x14ac:dyDescent="0.25">
      <c r="A1537" s="36" t="s">
        <v>316</v>
      </c>
      <c r="B1537" s="32"/>
      <c r="C1537" s="36"/>
      <c r="D1537" s="36"/>
      <c r="E1537" s="14" t="s">
        <v>735</v>
      </c>
      <c r="F1537" s="18">
        <f t="shared" ref="F1537:K1539" si="2102">F1538</f>
        <v>95</v>
      </c>
      <c r="G1537" s="18">
        <f t="shared" si="2102"/>
        <v>95</v>
      </c>
      <c r="H1537" s="18">
        <f t="shared" si="2102"/>
        <v>95</v>
      </c>
      <c r="I1537" s="18">
        <f t="shared" si="2102"/>
        <v>0</v>
      </c>
      <c r="J1537" s="18">
        <f t="shared" si="2102"/>
        <v>0</v>
      </c>
      <c r="K1537" s="18">
        <f t="shared" si="2102"/>
        <v>0</v>
      </c>
      <c r="L1537" s="18">
        <f t="shared" si="2035"/>
        <v>95</v>
      </c>
      <c r="M1537" s="18">
        <f t="shared" si="2036"/>
        <v>95</v>
      </c>
      <c r="N1537" s="18">
        <f t="shared" si="2037"/>
        <v>95</v>
      </c>
      <c r="O1537" s="18">
        <f t="shared" ref="O1537:Q1539" si="2103">O1538</f>
        <v>0</v>
      </c>
      <c r="P1537" s="18">
        <f t="shared" si="2103"/>
        <v>0</v>
      </c>
      <c r="Q1537" s="18">
        <f t="shared" si="2103"/>
        <v>0</v>
      </c>
      <c r="R1537" s="18">
        <f t="shared" si="2095"/>
        <v>95</v>
      </c>
      <c r="S1537" s="18">
        <f t="shared" si="2096"/>
        <v>95</v>
      </c>
      <c r="T1537" s="18">
        <f t="shared" si="2097"/>
        <v>95</v>
      </c>
      <c r="U1537" s="18">
        <f t="shared" ref="U1537:AE1539" si="2104">U1538</f>
        <v>0</v>
      </c>
      <c r="V1537" s="18">
        <f t="shared" si="2099"/>
        <v>95</v>
      </c>
      <c r="W1537" s="18">
        <f t="shared" si="2100"/>
        <v>95</v>
      </c>
      <c r="X1537" s="18">
        <f t="shared" si="2101"/>
        <v>95</v>
      </c>
      <c r="Y1537" s="18">
        <f t="shared" si="2104"/>
        <v>0</v>
      </c>
      <c r="Z1537" s="18">
        <f t="shared" si="2104"/>
        <v>0</v>
      </c>
      <c r="AA1537" s="18">
        <f t="shared" si="2104"/>
        <v>0</v>
      </c>
      <c r="AB1537" s="18">
        <f t="shared" si="2044"/>
        <v>95</v>
      </c>
      <c r="AC1537" s="18">
        <f t="shared" si="2045"/>
        <v>95</v>
      </c>
      <c r="AD1537" s="18">
        <f t="shared" si="2046"/>
        <v>95</v>
      </c>
      <c r="AE1537" s="18">
        <f t="shared" si="2104"/>
        <v>0</v>
      </c>
      <c r="AF1537" s="31"/>
      <c r="AG1537" s="22"/>
      <c r="AH1537" s="2"/>
    </row>
    <row r="1538" spans="1:34" ht="47.25" x14ac:dyDescent="0.25">
      <c r="A1538" s="36" t="s">
        <v>316</v>
      </c>
      <c r="B1538" s="32">
        <v>200</v>
      </c>
      <c r="C1538" s="36"/>
      <c r="D1538" s="36"/>
      <c r="E1538" s="14" t="s">
        <v>578</v>
      </c>
      <c r="F1538" s="18">
        <f t="shared" si="2102"/>
        <v>95</v>
      </c>
      <c r="G1538" s="18">
        <f t="shared" si="2102"/>
        <v>95</v>
      </c>
      <c r="H1538" s="18">
        <f t="shared" si="2102"/>
        <v>95</v>
      </c>
      <c r="I1538" s="18">
        <f t="shared" si="2102"/>
        <v>0</v>
      </c>
      <c r="J1538" s="18">
        <f t="shared" si="2102"/>
        <v>0</v>
      </c>
      <c r="K1538" s="18">
        <f t="shared" si="2102"/>
        <v>0</v>
      </c>
      <c r="L1538" s="18">
        <f t="shared" si="2035"/>
        <v>95</v>
      </c>
      <c r="M1538" s="18">
        <f t="shared" si="2036"/>
        <v>95</v>
      </c>
      <c r="N1538" s="18">
        <f t="shared" si="2037"/>
        <v>95</v>
      </c>
      <c r="O1538" s="18">
        <f t="shared" si="2103"/>
        <v>0</v>
      </c>
      <c r="P1538" s="18">
        <f t="shared" si="2103"/>
        <v>0</v>
      </c>
      <c r="Q1538" s="18">
        <f t="shared" si="2103"/>
        <v>0</v>
      </c>
      <c r="R1538" s="18">
        <f t="shared" si="2095"/>
        <v>95</v>
      </c>
      <c r="S1538" s="18">
        <f t="shared" si="2096"/>
        <v>95</v>
      </c>
      <c r="T1538" s="18">
        <f t="shared" si="2097"/>
        <v>95</v>
      </c>
      <c r="U1538" s="18">
        <f t="shared" si="2104"/>
        <v>0</v>
      </c>
      <c r="V1538" s="18">
        <f t="shared" si="2099"/>
        <v>95</v>
      </c>
      <c r="W1538" s="18">
        <f t="shared" si="2100"/>
        <v>95</v>
      </c>
      <c r="X1538" s="18">
        <f t="shared" si="2101"/>
        <v>95</v>
      </c>
      <c r="Y1538" s="18">
        <f t="shared" si="2104"/>
        <v>0</v>
      </c>
      <c r="Z1538" s="18">
        <f t="shared" si="2104"/>
        <v>0</v>
      </c>
      <c r="AA1538" s="18">
        <f t="shared" si="2104"/>
        <v>0</v>
      </c>
      <c r="AB1538" s="18">
        <f t="shared" si="2044"/>
        <v>95</v>
      </c>
      <c r="AC1538" s="18">
        <f t="shared" si="2045"/>
        <v>95</v>
      </c>
      <c r="AD1538" s="18">
        <f t="shared" si="2046"/>
        <v>95</v>
      </c>
      <c r="AE1538" s="18">
        <f t="shared" si="2104"/>
        <v>0</v>
      </c>
      <c r="AF1538" s="31"/>
      <c r="AG1538" s="22"/>
      <c r="AH1538" s="2"/>
    </row>
    <row r="1539" spans="1:34" ht="47.25" x14ac:dyDescent="0.25">
      <c r="A1539" s="36" t="s">
        <v>316</v>
      </c>
      <c r="B1539" s="32">
        <v>240</v>
      </c>
      <c r="C1539" s="36"/>
      <c r="D1539" s="36"/>
      <c r="E1539" s="14" t="s">
        <v>586</v>
      </c>
      <c r="F1539" s="18">
        <f t="shared" si="2102"/>
        <v>95</v>
      </c>
      <c r="G1539" s="18">
        <f t="shared" si="2102"/>
        <v>95</v>
      </c>
      <c r="H1539" s="18">
        <f t="shared" si="2102"/>
        <v>95</v>
      </c>
      <c r="I1539" s="18">
        <f t="shared" si="2102"/>
        <v>0</v>
      </c>
      <c r="J1539" s="18">
        <f t="shared" si="2102"/>
        <v>0</v>
      </c>
      <c r="K1539" s="18">
        <f t="shared" si="2102"/>
        <v>0</v>
      </c>
      <c r="L1539" s="18">
        <f t="shared" si="2035"/>
        <v>95</v>
      </c>
      <c r="M1539" s="18">
        <f t="shared" si="2036"/>
        <v>95</v>
      </c>
      <c r="N1539" s="18">
        <f t="shared" si="2037"/>
        <v>95</v>
      </c>
      <c r="O1539" s="18">
        <f t="shared" si="2103"/>
        <v>0</v>
      </c>
      <c r="P1539" s="18">
        <f t="shared" si="2103"/>
        <v>0</v>
      </c>
      <c r="Q1539" s="18">
        <f t="shared" si="2103"/>
        <v>0</v>
      </c>
      <c r="R1539" s="18">
        <f t="shared" si="2095"/>
        <v>95</v>
      </c>
      <c r="S1539" s="18">
        <f t="shared" si="2096"/>
        <v>95</v>
      </c>
      <c r="T1539" s="18">
        <f t="shared" si="2097"/>
        <v>95</v>
      </c>
      <c r="U1539" s="18">
        <f t="shared" si="2104"/>
        <v>0</v>
      </c>
      <c r="V1539" s="18">
        <f t="shared" si="2099"/>
        <v>95</v>
      </c>
      <c r="W1539" s="18">
        <f t="shared" si="2100"/>
        <v>95</v>
      </c>
      <c r="X1539" s="18">
        <f t="shared" si="2101"/>
        <v>95</v>
      </c>
      <c r="Y1539" s="18">
        <f t="shared" si="2104"/>
        <v>0</v>
      </c>
      <c r="Z1539" s="18">
        <f t="shared" si="2104"/>
        <v>0</v>
      </c>
      <c r="AA1539" s="18">
        <f t="shared" si="2104"/>
        <v>0</v>
      </c>
      <c r="AB1539" s="18">
        <f t="shared" si="2044"/>
        <v>95</v>
      </c>
      <c r="AC1539" s="18">
        <f t="shared" si="2045"/>
        <v>95</v>
      </c>
      <c r="AD1539" s="18">
        <f t="shared" si="2046"/>
        <v>95</v>
      </c>
      <c r="AE1539" s="18">
        <f t="shared" si="2104"/>
        <v>0</v>
      </c>
      <c r="AF1539" s="31"/>
      <c r="AG1539" s="22"/>
      <c r="AH1539" s="2"/>
    </row>
    <row r="1540" spans="1:34" x14ac:dyDescent="0.25">
      <c r="A1540" s="36" t="s">
        <v>316</v>
      </c>
      <c r="B1540" s="32">
        <v>240</v>
      </c>
      <c r="C1540" s="36" t="s">
        <v>151</v>
      </c>
      <c r="D1540" s="36" t="s">
        <v>24</v>
      </c>
      <c r="E1540" s="14" t="s">
        <v>548</v>
      </c>
      <c r="F1540" s="18">
        <v>95</v>
      </c>
      <c r="G1540" s="18">
        <v>95</v>
      </c>
      <c r="H1540" s="18">
        <v>95</v>
      </c>
      <c r="I1540" s="18"/>
      <c r="J1540" s="18"/>
      <c r="K1540" s="18"/>
      <c r="L1540" s="18">
        <f t="shared" si="2035"/>
        <v>95</v>
      </c>
      <c r="M1540" s="18">
        <f t="shared" si="2036"/>
        <v>95</v>
      </c>
      <c r="N1540" s="18">
        <f t="shared" si="2037"/>
        <v>95</v>
      </c>
      <c r="O1540" s="18"/>
      <c r="P1540" s="18"/>
      <c r="Q1540" s="18"/>
      <c r="R1540" s="18">
        <f t="shared" si="2095"/>
        <v>95</v>
      </c>
      <c r="S1540" s="18">
        <f t="shared" si="2096"/>
        <v>95</v>
      </c>
      <c r="T1540" s="18">
        <f t="shared" si="2097"/>
        <v>95</v>
      </c>
      <c r="U1540" s="18"/>
      <c r="V1540" s="18">
        <f t="shared" si="2099"/>
        <v>95</v>
      </c>
      <c r="W1540" s="18">
        <f t="shared" si="2100"/>
        <v>95</v>
      </c>
      <c r="X1540" s="18">
        <f t="shared" si="2101"/>
        <v>95</v>
      </c>
      <c r="Y1540" s="18"/>
      <c r="Z1540" s="18"/>
      <c r="AA1540" s="18"/>
      <c r="AB1540" s="18">
        <f t="shared" si="2044"/>
        <v>95</v>
      </c>
      <c r="AC1540" s="18">
        <f t="shared" si="2045"/>
        <v>95</v>
      </c>
      <c r="AD1540" s="18">
        <f t="shared" si="2046"/>
        <v>95</v>
      </c>
      <c r="AE1540" s="18"/>
      <c r="AF1540" s="31"/>
      <c r="AG1540" s="22"/>
      <c r="AH1540" s="2"/>
    </row>
    <row r="1541" spans="1:34" ht="78.75" x14ac:dyDescent="0.25">
      <c r="A1541" s="36" t="s">
        <v>950</v>
      </c>
      <c r="B1541" s="32"/>
      <c r="C1541" s="36"/>
      <c r="D1541" s="36"/>
      <c r="E1541" s="14" t="s">
        <v>1179</v>
      </c>
      <c r="F1541" s="18">
        <f t="shared" ref="F1541:K1543" si="2105">F1542</f>
        <v>22381.8</v>
      </c>
      <c r="G1541" s="18">
        <f t="shared" si="2105"/>
        <v>22381.8</v>
      </c>
      <c r="H1541" s="18">
        <f t="shared" si="2105"/>
        <v>22381.8</v>
      </c>
      <c r="I1541" s="18">
        <f t="shared" si="2105"/>
        <v>0</v>
      </c>
      <c r="J1541" s="18">
        <f t="shared" si="2105"/>
        <v>0</v>
      </c>
      <c r="K1541" s="18">
        <f t="shared" si="2105"/>
        <v>0</v>
      </c>
      <c r="L1541" s="18">
        <f t="shared" si="2035"/>
        <v>22381.8</v>
      </c>
      <c r="M1541" s="18">
        <f t="shared" si="2036"/>
        <v>22381.8</v>
      </c>
      <c r="N1541" s="18">
        <f t="shared" si="2037"/>
        <v>22381.8</v>
      </c>
      <c r="O1541" s="18">
        <f t="shared" ref="O1541:Q1543" si="2106">O1542</f>
        <v>0</v>
      </c>
      <c r="P1541" s="18">
        <f t="shared" si="2106"/>
        <v>0</v>
      </c>
      <c r="Q1541" s="18">
        <f t="shared" si="2106"/>
        <v>0</v>
      </c>
      <c r="R1541" s="18">
        <f t="shared" si="2095"/>
        <v>22381.8</v>
      </c>
      <c r="S1541" s="18">
        <f t="shared" si="2096"/>
        <v>22381.8</v>
      </c>
      <c r="T1541" s="18">
        <f t="shared" si="2097"/>
        <v>22381.8</v>
      </c>
      <c r="U1541" s="18">
        <f t="shared" ref="U1541:AE1543" si="2107">U1542</f>
        <v>0</v>
      </c>
      <c r="V1541" s="18">
        <f t="shared" si="2099"/>
        <v>22381.8</v>
      </c>
      <c r="W1541" s="18">
        <f t="shared" si="2100"/>
        <v>22381.8</v>
      </c>
      <c r="X1541" s="18">
        <f t="shared" si="2101"/>
        <v>22381.8</v>
      </c>
      <c r="Y1541" s="18">
        <f t="shared" si="2107"/>
        <v>0</v>
      </c>
      <c r="Z1541" s="18">
        <f t="shared" si="2107"/>
        <v>0</v>
      </c>
      <c r="AA1541" s="18">
        <f t="shared" si="2107"/>
        <v>0</v>
      </c>
      <c r="AB1541" s="18">
        <f t="shared" si="2044"/>
        <v>22381.8</v>
      </c>
      <c r="AC1541" s="18">
        <f t="shared" si="2045"/>
        <v>22381.8</v>
      </c>
      <c r="AD1541" s="18">
        <f t="shared" si="2046"/>
        <v>22381.8</v>
      </c>
      <c r="AE1541" s="18">
        <f t="shared" si="2107"/>
        <v>0</v>
      </c>
      <c r="AF1541" s="31"/>
      <c r="AG1541" s="22"/>
      <c r="AH1541" s="2"/>
    </row>
    <row r="1542" spans="1:34" ht="47.25" x14ac:dyDescent="0.25">
      <c r="A1542" s="36" t="s">
        <v>950</v>
      </c>
      <c r="B1542" s="32">
        <v>200</v>
      </c>
      <c r="C1542" s="36"/>
      <c r="D1542" s="36"/>
      <c r="E1542" s="14" t="s">
        <v>578</v>
      </c>
      <c r="F1542" s="18">
        <f t="shared" si="2105"/>
        <v>22381.8</v>
      </c>
      <c r="G1542" s="18">
        <f t="shared" si="2105"/>
        <v>22381.8</v>
      </c>
      <c r="H1542" s="18">
        <f t="shared" si="2105"/>
        <v>22381.8</v>
      </c>
      <c r="I1542" s="18">
        <f t="shared" si="2105"/>
        <v>0</v>
      </c>
      <c r="J1542" s="18">
        <f t="shared" si="2105"/>
        <v>0</v>
      </c>
      <c r="K1542" s="18">
        <f t="shared" si="2105"/>
        <v>0</v>
      </c>
      <c r="L1542" s="18">
        <f t="shared" si="2035"/>
        <v>22381.8</v>
      </c>
      <c r="M1542" s="18">
        <f t="shared" si="2036"/>
        <v>22381.8</v>
      </c>
      <c r="N1542" s="18">
        <f t="shared" si="2037"/>
        <v>22381.8</v>
      </c>
      <c r="O1542" s="18">
        <f t="shared" si="2106"/>
        <v>0</v>
      </c>
      <c r="P1542" s="18">
        <f t="shared" si="2106"/>
        <v>0</v>
      </c>
      <c r="Q1542" s="18">
        <f t="shared" si="2106"/>
        <v>0</v>
      </c>
      <c r="R1542" s="18">
        <f t="shared" si="2095"/>
        <v>22381.8</v>
      </c>
      <c r="S1542" s="18">
        <f t="shared" si="2096"/>
        <v>22381.8</v>
      </c>
      <c r="T1542" s="18">
        <f t="shared" si="2097"/>
        <v>22381.8</v>
      </c>
      <c r="U1542" s="18">
        <f t="shared" si="2107"/>
        <v>0</v>
      </c>
      <c r="V1542" s="18">
        <f t="shared" si="2099"/>
        <v>22381.8</v>
      </c>
      <c r="W1542" s="18">
        <f t="shared" si="2100"/>
        <v>22381.8</v>
      </c>
      <c r="X1542" s="18">
        <f t="shared" si="2101"/>
        <v>22381.8</v>
      </c>
      <c r="Y1542" s="18">
        <f t="shared" si="2107"/>
        <v>0</v>
      </c>
      <c r="Z1542" s="18">
        <f t="shared" si="2107"/>
        <v>0</v>
      </c>
      <c r="AA1542" s="18">
        <f t="shared" si="2107"/>
        <v>0</v>
      </c>
      <c r="AB1542" s="18">
        <f t="shared" si="2044"/>
        <v>22381.8</v>
      </c>
      <c r="AC1542" s="18">
        <f t="shared" si="2045"/>
        <v>22381.8</v>
      </c>
      <c r="AD1542" s="18">
        <f t="shared" si="2046"/>
        <v>22381.8</v>
      </c>
      <c r="AE1542" s="18">
        <f t="shared" si="2107"/>
        <v>0</v>
      </c>
      <c r="AF1542" s="31"/>
      <c r="AG1542" s="22"/>
      <c r="AH1542" s="2"/>
    </row>
    <row r="1543" spans="1:34" ht="47.25" x14ac:dyDescent="0.25">
      <c r="A1543" s="36" t="s">
        <v>950</v>
      </c>
      <c r="B1543" s="32">
        <v>240</v>
      </c>
      <c r="C1543" s="36"/>
      <c r="D1543" s="36"/>
      <c r="E1543" s="14" t="s">
        <v>586</v>
      </c>
      <c r="F1543" s="18">
        <f t="shared" si="2105"/>
        <v>22381.8</v>
      </c>
      <c r="G1543" s="18">
        <f t="shared" si="2105"/>
        <v>22381.8</v>
      </c>
      <c r="H1543" s="18">
        <f t="shared" si="2105"/>
        <v>22381.8</v>
      </c>
      <c r="I1543" s="18">
        <f t="shared" si="2105"/>
        <v>0</v>
      </c>
      <c r="J1543" s="18">
        <f t="shared" si="2105"/>
        <v>0</v>
      </c>
      <c r="K1543" s="18">
        <f t="shared" si="2105"/>
        <v>0</v>
      </c>
      <c r="L1543" s="18">
        <f t="shared" si="2035"/>
        <v>22381.8</v>
      </c>
      <c r="M1543" s="18">
        <f t="shared" si="2036"/>
        <v>22381.8</v>
      </c>
      <c r="N1543" s="18">
        <f t="shared" si="2037"/>
        <v>22381.8</v>
      </c>
      <c r="O1543" s="18">
        <f t="shared" si="2106"/>
        <v>0</v>
      </c>
      <c r="P1543" s="18">
        <f t="shared" si="2106"/>
        <v>0</v>
      </c>
      <c r="Q1543" s="18">
        <f t="shared" si="2106"/>
        <v>0</v>
      </c>
      <c r="R1543" s="18">
        <f t="shared" si="2095"/>
        <v>22381.8</v>
      </c>
      <c r="S1543" s="18">
        <f t="shared" si="2096"/>
        <v>22381.8</v>
      </c>
      <c r="T1543" s="18">
        <f t="shared" si="2097"/>
        <v>22381.8</v>
      </c>
      <c r="U1543" s="18">
        <f t="shared" si="2107"/>
        <v>0</v>
      </c>
      <c r="V1543" s="18">
        <f t="shared" si="2099"/>
        <v>22381.8</v>
      </c>
      <c r="W1543" s="18">
        <f t="shared" si="2100"/>
        <v>22381.8</v>
      </c>
      <c r="X1543" s="18">
        <f t="shared" si="2101"/>
        <v>22381.8</v>
      </c>
      <c r="Y1543" s="18">
        <f t="shared" si="2107"/>
        <v>0</v>
      </c>
      <c r="Z1543" s="18">
        <f t="shared" si="2107"/>
        <v>0</v>
      </c>
      <c r="AA1543" s="18">
        <f t="shared" si="2107"/>
        <v>0</v>
      </c>
      <c r="AB1543" s="18">
        <f t="shared" si="2044"/>
        <v>22381.8</v>
      </c>
      <c r="AC1543" s="18">
        <f t="shared" si="2045"/>
        <v>22381.8</v>
      </c>
      <c r="AD1543" s="18">
        <f t="shared" si="2046"/>
        <v>22381.8</v>
      </c>
      <c r="AE1543" s="18">
        <f t="shared" si="2107"/>
        <v>0</v>
      </c>
      <c r="AF1543" s="31"/>
      <c r="AG1543" s="22"/>
      <c r="AH1543" s="2"/>
    </row>
    <row r="1544" spans="1:34" x14ac:dyDescent="0.25">
      <c r="A1544" s="36" t="s">
        <v>950</v>
      </c>
      <c r="B1544" s="32">
        <v>240</v>
      </c>
      <c r="C1544" s="36" t="s">
        <v>151</v>
      </c>
      <c r="D1544" s="36" t="s">
        <v>24</v>
      </c>
      <c r="E1544" s="14" t="s">
        <v>548</v>
      </c>
      <c r="F1544" s="18">
        <v>22381.8</v>
      </c>
      <c r="G1544" s="18">
        <v>22381.8</v>
      </c>
      <c r="H1544" s="18">
        <v>22381.8</v>
      </c>
      <c r="I1544" s="18"/>
      <c r="J1544" s="18"/>
      <c r="K1544" s="18"/>
      <c r="L1544" s="18">
        <f t="shared" si="2035"/>
        <v>22381.8</v>
      </c>
      <c r="M1544" s="18">
        <f t="shared" si="2036"/>
        <v>22381.8</v>
      </c>
      <c r="N1544" s="18">
        <f t="shared" si="2037"/>
        <v>22381.8</v>
      </c>
      <c r="O1544" s="18"/>
      <c r="P1544" s="18"/>
      <c r="Q1544" s="18"/>
      <c r="R1544" s="18">
        <f t="shared" si="2095"/>
        <v>22381.8</v>
      </c>
      <c r="S1544" s="18">
        <f t="shared" si="2096"/>
        <v>22381.8</v>
      </c>
      <c r="T1544" s="18">
        <f t="shared" si="2097"/>
        <v>22381.8</v>
      </c>
      <c r="U1544" s="18"/>
      <c r="V1544" s="18">
        <f t="shared" si="2099"/>
        <v>22381.8</v>
      </c>
      <c r="W1544" s="18">
        <f t="shared" si="2100"/>
        <v>22381.8</v>
      </c>
      <c r="X1544" s="18">
        <f t="shared" si="2101"/>
        <v>22381.8</v>
      </c>
      <c r="Y1544" s="18"/>
      <c r="Z1544" s="18"/>
      <c r="AA1544" s="18"/>
      <c r="AB1544" s="18">
        <f t="shared" si="2044"/>
        <v>22381.8</v>
      </c>
      <c r="AC1544" s="18">
        <f t="shared" si="2045"/>
        <v>22381.8</v>
      </c>
      <c r="AD1544" s="18">
        <f t="shared" si="2046"/>
        <v>22381.8</v>
      </c>
      <c r="AE1544" s="18"/>
      <c r="AF1544" s="31"/>
      <c r="AG1544" s="22"/>
      <c r="AH1544" s="2"/>
    </row>
    <row r="1545" spans="1:34" ht="141.75" x14ac:dyDescent="0.25">
      <c r="A1545" s="19" t="s">
        <v>1016</v>
      </c>
      <c r="B1545" s="32"/>
      <c r="C1545" s="36"/>
      <c r="D1545" s="36"/>
      <c r="E1545" s="14" t="s">
        <v>1270</v>
      </c>
      <c r="F1545" s="18">
        <f>F1546</f>
        <v>164107</v>
      </c>
      <c r="G1545" s="18">
        <f t="shared" ref="G1545:AE1547" si="2108">G1546</f>
        <v>0</v>
      </c>
      <c r="H1545" s="18">
        <f t="shared" si="2108"/>
        <v>0</v>
      </c>
      <c r="I1545" s="18">
        <f t="shared" si="2108"/>
        <v>-34207</v>
      </c>
      <c r="J1545" s="18">
        <f t="shared" si="2108"/>
        <v>0</v>
      </c>
      <c r="K1545" s="18">
        <f t="shared" si="2108"/>
        <v>0</v>
      </c>
      <c r="L1545" s="18">
        <f t="shared" si="2035"/>
        <v>129900</v>
      </c>
      <c r="M1545" s="18">
        <f t="shared" si="2036"/>
        <v>0</v>
      </c>
      <c r="N1545" s="18">
        <f t="shared" si="2037"/>
        <v>0</v>
      </c>
      <c r="O1545" s="18">
        <f t="shared" si="2108"/>
        <v>0</v>
      </c>
      <c r="P1545" s="18">
        <f t="shared" si="2108"/>
        <v>0</v>
      </c>
      <c r="Q1545" s="18">
        <f t="shared" si="2108"/>
        <v>0</v>
      </c>
      <c r="R1545" s="18">
        <f t="shared" si="2095"/>
        <v>129900</v>
      </c>
      <c r="S1545" s="18">
        <f t="shared" si="2096"/>
        <v>0</v>
      </c>
      <c r="T1545" s="18">
        <f t="shared" si="2097"/>
        <v>0</v>
      </c>
      <c r="U1545" s="18">
        <f t="shared" si="2108"/>
        <v>0</v>
      </c>
      <c r="V1545" s="18">
        <f t="shared" si="2099"/>
        <v>129900</v>
      </c>
      <c r="W1545" s="18">
        <f t="shared" si="2100"/>
        <v>0</v>
      </c>
      <c r="X1545" s="18">
        <f t="shared" si="2101"/>
        <v>0</v>
      </c>
      <c r="Y1545" s="18">
        <f t="shared" si="2108"/>
        <v>0</v>
      </c>
      <c r="Z1545" s="18">
        <f t="shared" si="2108"/>
        <v>0</v>
      </c>
      <c r="AA1545" s="18">
        <f t="shared" si="2108"/>
        <v>0</v>
      </c>
      <c r="AB1545" s="18">
        <f t="shared" si="2044"/>
        <v>129900</v>
      </c>
      <c r="AC1545" s="18">
        <f t="shared" si="2045"/>
        <v>0</v>
      </c>
      <c r="AD1545" s="18">
        <f t="shared" si="2046"/>
        <v>0</v>
      </c>
      <c r="AE1545" s="18">
        <f t="shared" si="2108"/>
        <v>0</v>
      </c>
      <c r="AF1545" s="31"/>
      <c r="AG1545" s="22"/>
      <c r="AH1545" s="2"/>
    </row>
    <row r="1546" spans="1:34" x14ac:dyDescent="0.25">
      <c r="A1546" s="19" t="s">
        <v>1016</v>
      </c>
      <c r="B1546" s="32">
        <v>800</v>
      </c>
      <c r="C1546" s="36"/>
      <c r="D1546" s="36"/>
      <c r="E1546" s="14" t="s">
        <v>583</v>
      </c>
      <c r="F1546" s="18">
        <f>F1547</f>
        <v>164107</v>
      </c>
      <c r="G1546" s="18">
        <f t="shared" si="2108"/>
        <v>0</v>
      </c>
      <c r="H1546" s="18">
        <f t="shared" si="2108"/>
        <v>0</v>
      </c>
      <c r="I1546" s="18">
        <f t="shared" si="2108"/>
        <v>-34207</v>
      </c>
      <c r="J1546" s="18">
        <f t="shared" si="2108"/>
        <v>0</v>
      </c>
      <c r="K1546" s="18">
        <f t="shared" si="2108"/>
        <v>0</v>
      </c>
      <c r="L1546" s="18">
        <f t="shared" si="2035"/>
        <v>129900</v>
      </c>
      <c r="M1546" s="18">
        <f t="shared" si="2036"/>
        <v>0</v>
      </c>
      <c r="N1546" s="18">
        <f t="shared" si="2037"/>
        <v>0</v>
      </c>
      <c r="O1546" s="18">
        <f t="shared" si="2108"/>
        <v>0</v>
      </c>
      <c r="P1546" s="18">
        <f t="shared" si="2108"/>
        <v>0</v>
      </c>
      <c r="Q1546" s="18">
        <f t="shared" si="2108"/>
        <v>0</v>
      </c>
      <c r="R1546" s="18">
        <f t="shared" si="2095"/>
        <v>129900</v>
      </c>
      <c r="S1546" s="18">
        <f t="shared" si="2096"/>
        <v>0</v>
      </c>
      <c r="T1546" s="18">
        <f t="shared" si="2097"/>
        <v>0</v>
      </c>
      <c r="U1546" s="18">
        <f t="shared" si="2108"/>
        <v>0</v>
      </c>
      <c r="V1546" s="18">
        <f t="shared" si="2099"/>
        <v>129900</v>
      </c>
      <c r="W1546" s="18">
        <f t="shared" si="2100"/>
        <v>0</v>
      </c>
      <c r="X1546" s="18">
        <f t="shared" si="2101"/>
        <v>0</v>
      </c>
      <c r="Y1546" s="18">
        <f t="shared" si="2108"/>
        <v>0</v>
      </c>
      <c r="Z1546" s="18">
        <f t="shared" si="2108"/>
        <v>0</v>
      </c>
      <c r="AA1546" s="18">
        <f t="shared" si="2108"/>
        <v>0</v>
      </c>
      <c r="AB1546" s="18">
        <f t="shared" si="2044"/>
        <v>129900</v>
      </c>
      <c r="AC1546" s="18">
        <f t="shared" si="2045"/>
        <v>0</v>
      </c>
      <c r="AD1546" s="18">
        <f t="shared" si="2046"/>
        <v>0</v>
      </c>
      <c r="AE1546" s="18">
        <f t="shared" si="2108"/>
        <v>0</v>
      </c>
      <c r="AF1546" s="31"/>
      <c r="AG1546" s="22"/>
      <c r="AH1546" s="2"/>
    </row>
    <row r="1547" spans="1:34" ht="78.75" x14ac:dyDescent="0.25">
      <c r="A1547" s="19" t="s">
        <v>1016</v>
      </c>
      <c r="B1547" s="32">
        <v>810</v>
      </c>
      <c r="C1547" s="36"/>
      <c r="D1547" s="36"/>
      <c r="E1547" s="14" t="s">
        <v>599</v>
      </c>
      <c r="F1547" s="18">
        <f>F1548</f>
        <v>164107</v>
      </c>
      <c r="G1547" s="18">
        <f t="shared" si="2108"/>
        <v>0</v>
      </c>
      <c r="H1547" s="18">
        <f t="shared" si="2108"/>
        <v>0</v>
      </c>
      <c r="I1547" s="18">
        <f t="shared" si="2108"/>
        <v>-34207</v>
      </c>
      <c r="J1547" s="18">
        <f t="shared" si="2108"/>
        <v>0</v>
      </c>
      <c r="K1547" s="18">
        <f t="shared" si="2108"/>
        <v>0</v>
      </c>
      <c r="L1547" s="18">
        <f t="shared" si="2035"/>
        <v>129900</v>
      </c>
      <c r="M1547" s="18">
        <f t="shared" si="2036"/>
        <v>0</v>
      </c>
      <c r="N1547" s="18">
        <f t="shared" si="2037"/>
        <v>0</v>
      </c>
      <c r="O1547" s="18">
        <f t="shared" si="2108"/>
        <v>0</v>
      </c>
      <c r="P1547" s="18">
        <f t="shared" si="2108"/>
        <v>0</v>
      </c>
      <c r="Q1547" s="18">
        <f t="shared" si="2108"/>
        <v>0</v>
      </c>
      <c r="R1547" s="18">
        <f t="shared" si="2095"/>
        <v>129900</v>
      </c>
      <c r="S1547" s="18">
        <f t="shared" si="2096"/>
        <v>0</v>
      </c>
      <c r="T1547" s="18">
        <f t="shared" si="2097"/>
        <v>0</v>
      </c>
      <c r="U1547" s="18">
        <f t="shared" si="2108"/>
        <v>0</v>
      </c>
      <c r="V1547" s="18">
        <f t="shared" si="2099"/>
        <v>129900</v>
      </c>
      <c r="W1547" s="18">
        <f t="shared" si="2100"/>
        <v>0</v>
      </c>
      <c r="X1547" s="18">
        <f t="shared" si="2101"/>
        <v>0</v>
      </c>
      <c r="Y1547" s="18">
        <f t="shared" si="2108"/>
        <v>0</v>
      </c>
      <c r="Z1547" s="18">
        <f t="shared" si="2108"/>
        <v>0</v>
      </c>
      <c r="AA1547" s="18">
        <f t="shared" si="2108"/>
        <v>0</v>
      </c>
      <c r="AB1547" s="18">
        <f t="shared" si="2044"/>
        <v>129900</v>
      </c>
      <c r="AC1547" s="18">
        <f t="shared" si="2045"/>
        <v>0</v>
      </c>
      <c r="AD1547" s="18">
        <f t="shared" si="2046"/>
        <v>0</v>
      </c>
      <c r="AE1547" s="18">
        <f t="shared" si="2108"/>
        <v>0</v>
      </c>
      <c r="AF1547" s="31"/>
      <c r="AG1547" s="22"/>
      <c r="AH1547" s="2"/>
    </row>
    <row r="1548" spans="1:34" x14ac:dyDescent="0.25">
      <c r="A1548" s="19" t="s">
        <v>1016</v>
      </c>
      <c r="B1548" s="32">
        <v>810</v>
      </c>
      <c r="C1548" s="36" t="s">
        <v>61</v>
      </c>
      <c r="D1548" s="36" t="s">
        <v>20</v>
      </c>
      <c r="E1548" s="14" t="s">
        <v>567</v>
      </c>
      <c r="F1548" s="18">
        <v>164107</v>
      </c>
      <c r="G1548" s="18">
        <v>0</v>
      </c>
      <c r="H1548" s="18">
        <v>0</v>
      </c>
      <c r="I1548" s="18">
        <v>-34207</v>
      </c>
      <c r="J1548" s="18"/>
      <c r="K1548" s="18"/>
      <c r="L1548" s="18">
        <f t="shared" si="2035"/>
        <v>129900</v>
      </c>
      <c r="M1548" s="18">
        <f t="shared" si="2036"/>
        <v>0</v>
      </c>
      <c r="N1548" s="18">
        <f t="shared" si="2037"/>
        <v>0</v>
      </c>
      <c r="O1548" s="18"/>
      <c r="P1548" s="18"/>
      <c r="Q1548" s="18"/>
      <c r="R1548" s="18">
        <f t="shared" si="2095"/>
        <v>129900</v>
      </c>
      <c r="S1548" s="18">
        <f t="shared" si="2096"/>
        <v>0</v>
      </c>
      <c r="T1548" s="18">
        <f t="shared" si="2097"/>
        <v>0</v>
      </c>
      <c r="U1548" s="18"/>
      <c r="V1548" s="18">
        <f t="shared" si="2099"/>
        <v>129900</v>
      </c>
      <c r="W1548" s="18">
        <f t="shared" si="2100"/>
        <v>0</v>
      </c>
      <c r="X1548" s="18">
        <f t="shared" si="2101"/>
        <v>0</v>
      </c>
      <c r="Y1548" s="18"/>
      <c r="Z1548" s="18"/>
      <c r="AA1548" s="18"/>
      <c r="AB1548" s="18">
        <f t="shared" si="2044"/>
        <v>129900</v>
      </c>
      <c r="AC1548" s="18">
        <f t="shared" si="2045"/>
        <v>0</v>
      </c>
      <c r="AD1548" s="18">
        <f t="shared" si="2046"/>
        <v>0</v>
      </c>
      <c r="AE1548" s="18"/>
      <c r="AF1548" s="31"/>
      <c r="AG1548" s="22" t="s">
        <v>1305</v>
      </c>
      <c r="AH1548" s="2"/>
    </row>
    <row r="1549" spans="1:34" ht="63" x14ac:dyDescent="0.25">
      <c r="A1549" s="36" t="s">
        <v>317</v>
      </c>
      <c r="B1549" s="32"/>
      <c r="C1549" s="36"/>
      <c r="D1549" s="36"/>
      <c r="E1549" s="14" t="s">
        <v>736</v>
      </c>
      <c r="F1549" s="18">
        <f t="shared" ref="F1549:K1551" si="2109">F1550</f>
        <v>47915.3</v>
      </c>
      <c r="G1549" s="18">
        <f t="shared" si="2109"/>
        <v>0</v>
      </c>
      <c r="H1549" s="18">
        <f t="shared" si="2109"/>
        <v>0</v>
      </c>
      <c r="I1549" s="18">
        <f t="shared" si="2109"/>
        <v>2884.7</v>
      </c>
      <c r="J1549" s="18">
        <f t="shared" si="2109"/>
        <v>0</v>
      </c>
      <c r="K1549" s="18">
        <f t="shared" si="2109"/>
        <v>0</v>
      </c>
      <c r="L1549" s="18">
        <f t="shared" si="2035"/>
        <v>50800</v>
      </c>
      <c r="M1549" s="18">
        <f t="shared" si="2036"/>
        <v>0</v>
      </c>
      <c r="N1549" s="18">
        <f t="shared" si="2037"/>
        <v>0</v>
      </c>
      <c r="O1549" s="18">
        <f t="shared" ref="O1549:Q1551" si="2110">O1550</f>
        <v>0</v>
      </c>
      <c r="P1549" s="18">
        <f t="shared" si="2110"/>
        <v>0</v>
      </c>
      <c r="Q1549" s="18">
        <f t="shared" si="2110"/>
        <v>0</v>
      </c>
      <c r="R1549" s="18">
        <f t="shared" si="2095"/>
        <v>50800</v>
      </c>
      <c r="S1549" s="18">
        <f t="shared" si="2096"/>
        <v>0</v>
      </c>
      <c r="T1549" s="18">
        <f t="shared" si="2097"/>
        <v>0</v>
      </c>
      <c r="U1549" s="18">
        <f t="shared" ref="U1549:AE1551" si="2111">U1550</f>
        <v>0</v>
      </c>
      <c r="V1549" s="18">
        <f t="shared" si="2099"/>
        <v>50800</v>
      </c>
      <c r="W1549" s="18">
        <f t="shared" si="2100"/>
        <v>0</v>
      </c>
      <c r="X1549" s="18">
        <f t="shared" si="2101"/>
        <v>0</v>
      </c>
      <c r="Y1549" s="18">
        <f t="shared" si="2111"/>
        <v>0</v>
      </c>
      <c r="Z1549" s="18">
        <f t="shared" si="2111"/>
        <v>0</v>
      </c>
      <c r="AA1549" s="18">
        <f t="shared" si="2111"/>
        <v>0</v>
      </c>
      <c r="AB1549" s="18">
        <f t="shared" si="2044"/>
        <v>50800</v>
      </c>
      <c r="AC1549" s="18">
        <f t="shared" si="2045"/>
        <v>0</v>
      </c>
      <c r="AD1549" s="18">
        <f t="shared" si="2046"/>
        <v>0</v>
      </c>
      <c r="AE1549" s="18">
        <f t="shared" si="2111"/>
        <v>0</v>
      </c>
      <c r="AF1549" s="31"/>
      <c r="AG1549" s="22"/>
      <c r="AH1549" s="2"/>
    </row>
    <row r="1550" spans="1:34" x14ac:dyDescent="0.25">
      <c r="A1550" s="36" t="s">
        <v>317</v>
      </c>
      <c r="B1550" s="32">
        <v>800</v>
      </c>
      <c r="C1550" s="36"/>
      <c r="D1550" s="36"/>
      <c r="E1550" s="14" t="s">
        <v>583</v>
      </c>
      <c r="F1550" s="18">
        <f t="shared" si="2109"/>
        <v>47915.3</v>
      </c>
      <c r="G1550" s="18">
        <f t="shared" si="2109"/>
        <v>0</v>
      </c>
      <c r="H1550" s="18">
        <f t="shared" si="2109"/>
        <v>0</v>
      </c>
      <c r="I1550" s="18">
        <f t="shared" si="2109"/>
        <v>2884.7</v>
      </c>
      <c r="J1550" s="18">
        <f t="shared" si="2109"/>
        <v>0</v>
      </c>
      <c r="K1550" s="18">
        <f t="shared" si="2109"/>
        <v>0</v>
      </c>
      <c r="L1550" s="18">
        <f t="shared" si="2035"/>
        <v>50800</v>
      </c>
      <c r="M1550" s="18">
        <f t="shared" si="2036"/>
        <v>0</v>
      </c>
      <c r="N1550" s="18">
        <f t="shared" si="2037"/>
        <v>0</v>
      </c>
      <c r="O1550" s="18">
        <f t="shared" si="2110"/>
        <v>0</v>
      </c>
      <c r="P1550" s="18">
        <f t="shared" si="2110"/>
        <v>0</v>
      </c>
      <c r="Q1550" s="18">
        <f t="shared" si="2110"/>
        <v>0</v>
      </c>
      <c r="R1550" s="18">
        <f t="shared" si="2095"/>
        <v>50800</v>
      </c>
      <c r="S1550" s="18">
        <f t="shared" si="2096"/>
        <v>0</v>
      </c>
      <c r="T1550" s="18">
        <f t="shared" si="2097"/>
        <v>0</v>
      </c>
      <c r="U1550" s="18">
        <f t="shared" si="2111"/>
        <v>0</v>
      </c>
      <c r="V1550" s="18">
        <f t="shared" si="2099"/>
        <v>50800</v>
      </c>
      <c r="W1550" s="18">
        <f t="shared" si="2100"/>
        <v>0</v>
      </c>
      <c r="X1550" s="18">
        <f t="shared" si="2101"/>
        <v>0</v>
      </c>
      <c r="Y1550" s="18">
        <f t="shared" si="2111"/>
        <v>0</v>
      </c>
      <c r="Z1550" s="18">
        <f t="shared" si="2111"/>
        <v>0</v>
      </c>
      <c r="AA1550" s="18">
        <f t="shared" si="2111"/>
        <v>0</v>
      </c>
      <c r="AB1550" s="18">
        <f t="shared" si="2044"/>
        <v>50800</v>
      </c>
      <c r="AC1550" s="18">
        <f t="shared" si="2045"/>
        <v>0</v>
      </c>
      <c r="AD1550" s="18">
        <f t="shared" si="2046"/>
        <v>0</v>
      </c>
      <c r="AE1550" s="18">
        <f t="shared" si="2111"/>
        <v>0</v>
      </c>
      <c r="AF1550" s="31"/>
      <c r="AG1550" s="22"/>
      <c r="AH1550" s="2"/>
    </row>
    <row r="1551" spans="1:34" ht="78.75" x14ac:dyDescent="0.25">
      <c r="A1551" s="36" t="s">
        <v>317</v>
      </c>
      <c r="B1551" s="32">
        <v>810</v>
      </c>
      <c r="C1551" s="36"/>
      <c r="D1551" s="36"/>
      <c r="E1551" s="14" t="s">
        <v>599</v>
      </c>
      <c r="F1551" s="18">
        <f t="shared" si="2109"/>
        <v>47915.3</v>
      </c>
      <c r="G1551" s="18">
        <f t="shared" si="2109"/>
        <v>0</v>
      </c>
      <c r="H1551" s="18">
        <f t="shared" si="2109"/>
        <v>0</v>
      </c>
      <c r="I1551" s="18">
        <f t="shared" si="2109"/>
        <v>2884.7</v>
      </c>
      <c r="J1551" s="18">
        <f t="shared" si="2109"/>
        <v>0</v>
      </c>
      <c r="K1551" s="18">
        <f t="shared" si="2109"/>
        <v>0</v>
      </c>
      <c r="L1551" s="18">
        <f t="shared" si="2035"/>
        <v>50800</v>
      </c>
      <c r="M1551" s="18">
        <f t="shared" si="2036"/>
        <v>0</v>
      </c>
      <c r="N1551" s="18">
        <f t="shared" si="2037"/>
        <v>0</v>
      </c>
      <c r="O1551" s="18">
        <f t="shared" si="2110"/>
        <v>0</v>
      </c>
      <c r="P1551" s="18">
        <f t="shared" si="2110"/>
        <v>0</v>
      </c>
      <c r="Q1551" s="18">
        <f t="shared" si="2110"/>
        <v>0</v>
      </c>
      <c r="R1551" s="18">
        <f t="shared" si="2095"/>
        <v>50800</v>
      </c>
      <c r="S1551" s="18">
        <f t="shared" si="2096"/>
        <v>0</v>
      </c>
      <c r="T1551" s="18">
        <f t="shared" si="2097"/>
        <v>0</v>
      </c>
      <c r="U1551" s="18">
        <f t="shared" si="2111"/>
        <v>0</v>
      </c>
      <c r="V1551" s="18">
        <f t="shared" si="2099"/>
        <v>50800</v>
      </c>
      <c r="W1551" s="18">
        <f t="shared" si="2100"/>
        <v>0</v>
      </c>
      <c r="X1551" s="18">
        <f t="shared" si="2101"/>
        <v>0</v>
      </c>
      <c r="Y1551" s="18">
        <f t="shared" si="2111"/>
        <v>0</v>
      </c>
      <c r="Z1551" s="18">
        <f t="shared" si="2111"/>
        <v>0</v>
      </c>
      <c r="AA1551" s="18">
        <f t="shared" si="2111"/>
        <v>0</v>
      </c>
      <c r="AB1551" s="18">
        <f t="shared" si="2044"/>
        <v>50800</v>
      </c>
      <c r="AC1551" s="18">
        <f t="shared" si="2045"/>
        <v>0</v>
      </c>
      <c r="AD1551" s="18">
        <f t="shared" si="2046"/>
        <v>0</v>
      </c>
      <c r="AE1551" s="18">
        <f t="shared" si="2111"/>
        <v>0</v>
      </c>
      <c r="AF1551" s="31"/>
      <c r="AG1551" s="22"/>
      <c r="AH1551" s="2"/>
    </row>
    <row r="1552" spans="1:34" x14ac:dyDescent="0.25">
      <c r="A1552" s="36" t="s">
        <v>317</v>
      </c>
      <c r="B1552" s="32">
        <v>810</v>
      </c>
      <c r="C1552" s="36" t="s">
        <v>151</v>
      </c>
      <c r="D1552" s="36" t="s">
        <v>24</v>
      </c>
      <c r="E1552" s="14" t="s">
        <v>548</v>
      </c>
      <c r="F1552" s="18">
        <v>47915.3</v>
      </c>
      <c r="G1552" s="18">
        <v>0</v>
      </c>
      <c r="H1552" s="18">
        <v>0</v>
      </c>
      <c r="I1552" s="23">
        <v>2884.7</v>
      </c>
      <c r="J1552" s="18"/>
      <c r="K1552" s="18"/>
      <c r="L1552" s="18">
        <f t="shared" si="2035"/>
        <v>50800</v>
      </c>
      <c r="M1552" s="18">
        <f t="shared" si="2036"/>
        <v>0</v>
      </c>
      <c r="N1552" s="18">
        <f t="shared" si="2037"/>
        <v>0</v>
      </c>
      <c r="O1552" s="18"/>
      <c r="P1552" s="18"/>
      <c r="Q1552" s="18"/>
      <c r="R1552" s="18">
        <f t="shared" si="2095"/>
        <v>50800</v>
      </c>
      <c r="S1552" s="18">
        <f t="shared" si="2096"/>
        <v>0</v>
      </c>
      <c r="T1552" s="18">
        <f t="shared" si="2097"/>
        <v>0</v>
      </c>
      <c r="U1552" s="18"/>
      <c r="V1552" s="18">
        <f t="shared" si="2099"/>
        <v>50800</v>
      </c>
      <c r="W1552" s="18">
        <f t="shared" si="2100"/>
        <v>0</v>
      </c>
      <c r="X1552" s="18">
        <f t="shared" si="2101"/>
        <v>0</v>
      </c>
      <c r="Y1552" s="18"/>
      <c r="Z1552" s="18"/>
      <c r="AA1552" s="18"/>
      <c r="AB1552" s="18">
        <f t="shared" ref="AB1552:AB1615" si="2112">V1552+Y1552</f>
        <v>50800</v>
      </c>
      <c r="AC1552" s="18">
        <f t="shared" ref="AC1552:AC1615" si="2113">W1552+Z1552</f>
        <v>0</v>
      </c>
      <c r="AD1552" s="18">
        <f t="shared" ref="AD1552:AD1615" si="2114">X1552+AA1552</f>
        <v>0</v>
      </c>
      <c r="AE1552" s="18"/>
      <c r="AF1552" s="31"/>
      <c r="AG1552" s="22" t="s">
        <v>1328</v>
      </c>
      <c r="AH1552" s="2"/>
    </row>
    <row r="1553" spans="1:34" ht="63" x14ac:dyDescent="0.25">
      <c r="A1553" s="36" t="s">
        <v>318</v>
      </c>
      <c r="B1553" s="32"/>
      <c r="C1553" s="36"/>
      <c r="D1553" s="36"/>
      <c r="E1553" s="14" t="s">
        <v>737</v>
      </c>
      <c r="F1553" s="18">
        <f t="shared" ref="F1553:K1555" si="2115">F1554</f>
        <v>77273</v>
      </c>
      <c r="G1553" s="18">
        <f t="shared" si="2115"/>
        <v>0</v>
      </c>
      <c r="H1553" s="18">
        <f t="shared" si="2115"/>
        <v>0</v>
      </c>
      <c r="I1553" s="18">
        <f t="shared" si="2115"/>
        <v>2027</v>
      </c>
      <c r="J1553" s="18">
        <f t="shared" si="2115"/>
        <v>0</v>
      </c>
      <c r="K1553" s="18">
        <f t="shared" si="2115"/>
        <v>0</v>
      </c>
      <c r="L1553" s="18">
        <f t="shared" si="2035"/>
        <v>79300</v>
      </c>
      <c r="M1553" s="18">
        <f t="shared" si="2036"/>
        <v>0</v>
      </c>
      <c r="N1553" s="18">
        <f t="shared" si="2037"/>
        <v>0</v>
      </c>
      <c r="O1553" s="18">
        <f t="shared" ref="O1553:Q1555" si="2116">O1554</f>
        <v>0</v>
      </c>
      <c r="P1553" s="18">
        <f t="shared" si="2116"/>
        <v>0</v>
      </c>
      <c r="Q1553" s="18">
        <f t="shared" si="2116"/>
        <v>0</v>
      </c>
      <c r="R1553" s="18">
        <f t="shared" si="2095"/>
        <v>79300</v>
      </c>
      <c r="S1553" s="18">
        <f t="shared" si="2096"/>
        <v>0</v>
      </c>
      <c r="T1553" s="18">
        <f t="shared" si="2097"/>
        <v>0</v>
      </c>
      <c r="U1553" s="18">
        <f t="shared" ref="U1553:AE1555" si="2117">U1554</f>
        <v>0</v>
      </c>
      <c r="V1553" s="18">
        <f t="shared" si="2099"/>
        <v>79300</v>
      </c>
      <c r="W1553" s="18">
        <f t="shared" si="2100"/>
        <v>0</v>
      </c>
      <c r="X1553" s="18">
        <f t="shared" si="2101"/>
        <v>0</v>
      </c>
      <c r="Y1553" s="18">
        <f t="shared" si="2117"/>
        <v>0</v>
      </c>
      <c r="Z1553" s="18">
        <f t="shared" si="2117"/>
        <v>0</v>
      </c>
      <c r="AA1553" s="18">
        <f t="shared" si="2117"/>
        <v>0</v>
      </c>
      <c r="AB1553" s="18">
        <f t="shared" si="2112"/>
        <v>79300</v>
      </c>
      <c r="AC1553" s="18">
        <f t="shared" si="2113"/>
        <v>0</v>
      </c>
      <c r="AD1553" s="18">
        <f t="shared" si="2114"/>
        <v>0</v>
      </c>
      <c r="AE1553" s="18">
        <f t="shared" si="2117"/>
        <v>0</v>
      </c>
      <c r="AF1553" s="31"/>
      <c r="AG1553" s="22"/>
      <c r="AH1553" s="2"/>
    </row>
    <row r="1554" spans="1:34" x14ac:dyDescent="0.25">
      <c r="A1554" s="36" t="s">
        <v>318</v>
      </c>
      <c r="B1554" s="32">
        <v>800</v>
      </c>
      <c r="C1554" s="36"/>
      <c r="D1554" s="36"/>
      <c r="E1554" s="14" t="s">
        <v>583</v>
      </c>
      <c r="F1554" s="18">
        <f t="shared" si="2115"/>
        <v>77273</v>
      </c>
      <c r="G1554" s="18">
        <f t="shared" si="2115"/>
        <v>0</v>
      </c>
      <c r="H1554" s="18">
        <f t="shared" si="2115"/>
        <v>0</v>
      </c>
      <c r="I1554" s="18">
        <f t="shared" si="2115"/>
        <v>2027</v>
      </c>
      <c r="J1554" s="18">
        <f t="shared" si="2115"/>
        <v>0</v>
      </c>
      <c r="K1554" s="18">
        <f t="shared" si="2115"/>
        <v>0</v>
      </c>
      <c r="L1554" s="18">
        <f t="shared" ref="L1554:L1630" si="2118">F1554+I1554</f>
        <v>79300</v>
      </c>
      <c r="M1554" s="18">
        <f t="shared" ref="M1554:M1630" si="2119">G1554+J1554</f>
        <v>0</v>
      </c>
      <c r="N1554" s="18">
        <f t="shared" ref="N1554:N1630" si="2120">H1554+K1554</f>
        <v>0</v>
      </c>
      <c r="O1554" s="18">
        <f t="shared" si="2116"/>
        <v>0</v>
      </c>
      <c r="P1554" s="18">
        <f t="shared" si="2116"/>
        <v>0</v>
      </c>
      <c r="Q1554" s="18">
        <f t="shared" si="2116"/>
        <v>0</v>
      </c>
      <c r="R1554" s="18">
        <f t="shared" si="2095"/>
        <v>79300</v>
      </c>
      <c r="S1554" s="18">
        <f t="shared" si="2096"/>
        <v>0</v>
      </c>
      <c r="T1554" s="18">
        <f t="shared" si="2097"/>
        <v>0</v>
      </c>
      <c r="U1554" s="18">
        <f t="shared" si="2117"/>
        <v>0</v>
      </c>
      <c r="V1554" s="18">
        <f t="shared" si="2099"/>
        <v>79300</v>
      </c>
      <c r="W1554" s="18">
        <f t="shared" si="2100"/>
        <v>0</v>
      </c>
      <c r="X1554" s="18">
        <f t="shared" si="2101"/>
        <v>0</v>
      </c>
      <c r="Y1554" s="18">
        <f t="shared" si="2117"/>
        <v>0</v>
      </c>
      <c r="Z1554" s="18">
        <f t="shared" si="2117"/>
        <v>0</v>
      </c>
      <c r="AA1554" s="18">
        <f t="shared" si="2117"/>
        <v>0</v>
      </c>
      <c r="AB1554" s="18">
        <f t="shared" si="2112"/>
        <v>79300</v>
      </c>
      <c r="AC1554" s="18">
        <f t="shared" si="2113"/>
        <v>0</v>
      </c>
      <c r="AD1554" s="18">
        <f t="shared" si="2114"/>
        <v>0</v>
      </c>
      <c r="AE1554" s="18">
        <f t="shared" si="2117"/>
        <v>0</v>
      </c>
      <c r="AF1554" s="31"/>
      <c r="AG1554" s="22"/>
      <c r="AH1554" s="2"/>
    </row>
    <row r="1555" spans="1:34" ht="78.75" x14ac:dyDescent="0.25">
      <c r="A1555" s="36" t="s">
        <v>318</v>
      </c>
      <c r="B1555" s="32">
        <v>810</v>
      </c>
      <c r="C1555" s="36"/>
      <c r="D1555" s="36"/>
      <c r="E1555" s="14" t="s">
        <v>599</v>
      </c>
      <c r="F1555" s="18">
        <f t="shared" si="2115"/>
        <v>77273</v>
      </c>
      <c r="G1555" s="18">
        <f t="shared" si="2115"/>
        <v>0</v>
      </c>
      <c r="H1555" s="18">
        <f t="shared" si="2115"/>
        <v>0</v>
      </c>
      <c r="I1555" s="18">
        <f t="shared" si="2115"/>
        <v>2027</v>
      </c>
      <c r="J1555" s="18">
        <f t="shared" si="2115"/>
        <v>0</v>
      </c>
      <c r="K1555" s="18">
        <f t="shared" si="2115"/>
        <v>0</v>
      </c>
      <c r="L1555" s="18">
        <f t="shared" si="2118"/>
        <v>79300</v>
      </c>
      <c r="M1555" s="18">
        <f t="shared" si="2119"/>
        <v>0</v>
      </c>
      <c r="N1555" s="18">
        <f t="shared" si="2120"/>
        <v>0</v>
      </c>
      <c r="O1555" s="18">
        <f t="shared" si="2116"/>
        <v>0</v>
      </c>
      <c r="P1555" s="18">
        <f t="shared" si="2116"/>
        <v>0</v>
      </c>
      <c r="Q1555" s="18">
        <f t="shared" si="2116"/>
        <v>0</v>
      </c>
      <c r="R1555" s="18">
        <f t="shared" si="2095"/>
        <v>79300</v>
      </c>
      <c r="S1555" s="18">
        <f t="shared" si="2096"/>
        <v>0</v>
      </c>
      <c r="T1555" s="18">
        <f t="shared" si="2097"/>
        <v>0</v>
      </c>
      <c r="U1555" s="18">
        <f t="shared" si="2117"/>
        <v>0</v>
      </c>
      <c r="V1555" s="18">
        <f t="shared" si="2099"/>
        <v>79300</v>
      </c>
      <c r="W1555" s="18">
        <f t="shared" si="2100"/>
        <v>0</v>
      </c>
      <c r="X1555" s="18">
        <f t="shared" si="2101"/>
        <v>0</v>
      </c>
      <c r="Y1555" s="18">
        <f t="shared" si="2117"/>
        <v>0</v>
      </c>
      <c r="Z1555" s="18">
        <f t="shared" si="2117"/>
        <v>0</v>
      </c>
      <c r="AA1555" s="18">
        <f t="shared" si="2117"/>
        <v>0</v>
      </c>
      <c r="AB1555" s="18">
        <f t="shared" si="2112"/>
        <v>79300</v>
      </c>
      <c r="AC1555" s="18">
        <f t="shared" si="2113"/>
        <v>0</v>
      </c>
      <c r="AD1555" s="18">
        <f t="shared" si="2114"/>
        <v>0</v>
      </c>
      <c r="AE1555" s="18">
        <f t="shared" si="2117"/>
        <v>0</v>
      </c>
      <c r="AF1555" s="31"/>
      <c r="AG1555" s="22"/>
      <c r="AH1555" s="2"/>
    </row>
    <row r="1556" spans="1:34" x14ac:dyDescent="0.25">
      <c r="A1556" s="36" t="s">
        <v>318</v>
      </c>
      <c r="B1556" s="32">
        <v>810</v>
      </c>
      <c r="C1556" s="36" t="s">
        <v>61</v>
      </c>
      <c r="D1556" s="36" t="s">
        <v>20</v>
      </c>
      <c r="E1556" s="14" t="s">
        <v>567</v>
      </c>
      <c r="F1556" s="18">
        <v>77273</v>
      </c>
      <c r="G1556" s="18">
        <v>0</v>
      </c>
      <c r="H1556" s="18">
        <v>0</v>
      </c>
      <c r="I1556" s="18">
        <v>2027</v>
      </c>
      <c r="J1556" s="18"/>
      <c r="K1556" s="18"/>
      <c r="L1556" s="18">
        <f t="shared" si="2118"/>
        <v>79300</v>
      </c>
      <c r="M1556" s="18">
        <f t="shared" si="2119"/>
        <v>0</v>
      </c>
      <c r="N1556" s="18">
        <f t="shared" si="2120"/>
        <v>0</v>
      </c>
      <c r="O1556" s="18"/>
      <c r="P1556" s="18"/>
      <c r="Q1556" s="18"/>
      <c r="R1556" s="18">
        <f t="shared" si="2095"/>
        <v>79300</v>
      </c>
      <c r="S1556" s="18">
        <f t="shared" si="2096"/>
        <v>0</v>
      </c>
      <c r="T1556" s="18">
        <f t="shared" si="2097"/>
        <v>0</v>
      </c>
      <c r="U1556" s="18"/>
      <c r="V1556" s="18">
        <f t="shared" si="2099"/>
        <v>79300</v>
      </c>
      <c r="W1556" s="18">
        <f t="shared" si="2100"/>
        <v>0</v>
      </c>
      <c r="X1556" s="18">
        <f t="shared" si="2101"/>
        <v>0</v>
      </c>
      <c r="Y1556" s="18"/>
      <c r="Z1556" s="18"/>
      <c r="AA1556" s="18"/>
      <c r="AB1556" s="18">
        <f t="shared" si="2112"/>
        <v>79300</v>
      </c>
      <c r="AC1556" s="18">
        <f t="shared" si="2113"/>
        <v>0</v>
      </c>
      <c r="AD1556" s="18">
        <f t="shared" si="2114"/>
        <v>0</v>
      </c>
      <c r="AE1556" s="18"/>
      <c r="AF1556" s="31"/>
      <c r="AG1556" s="22" t="s">
        <v>1327</v>
      </c>
      <c r="AH1556" s="2"/>
    </row>
    <row r="1557" spans="1:34" ht="78.75" x14ac:dyDescent="0.25">
      <c r="A1557" s="36" t="s">
        <v>1329</v>
      </c>
      <c r="B1557" s="32"/>
      <c r="C1557" s="36"/>
      <c r="D1557" s="36"/>
      <c r="E1557" s="14" t="s">
        <v>1330</v>
      </c>
      <c r="F1557" s="18"/>
      <c r="G1557" s="18"/>
      <c r="H1557" s="18"/>
      <c r="I1557" s="18">
        <f>I1558</f>
        <v>39800</v>
      </c>
      <c r="J1557" s="18">
        <f t="shared" ref="J1557:AE1559" si="2121">J1558</f>
        <v>0</v>
      </c>
      <c r="K1557" s="18">
        <f t="shared" si="2121"/>
        <v>0</v>
      </c>
      <c r="L1557" s="18">
        <f t="shared" si="2118"/>
        <v>39800</v>
      </c>
      <c r="M1557" s="18">
        <f t="shared" si="2119"/>
        <v>0</v>
      </c>
      <c r="N1557" s="18">
        <f t="shared" si="2120"/>
        <v>0</v>
      </c>
      <c r="O1557" s="18">
        <f t="shared" si="2121"/>
        <v>0</v>
      </c>
      <c r="P1557" s="18">
        <f t="shared" si="2121"/>
        <v>0</v>
      </c>
      <c r="Q1557" s="18">
        <f t="shared" si="2121"/>
        <v>0</v>
      </c>
      <c r="R1557" s="18">
        <f t="shared" si="2095"/>
        <v>39800</v>
      </c>
      <c r="S1557" s="18">
        <f t="shared" si="2096"/>
        <v>0</v>
      </c>
      <c r="T1557" s="18">
        <f t="shared" si="2097"/>
        <v>0</v>
      </c>
      <c r="U1557" s="18">
        <f t="shared" si="2121"/>
        <v>0</v>
      </c>
      <c r="V1557" s="18">
        <f t="shared" si="2099"/>
        <v>39800</v>
      </c>
      <c r="W1557" s="18">
        <f t="shared" si="2100"/>
        <v>0</v>
      </c>
      <c r="X1557" s="18">
        <f t="shared" si="2101"/>
        <v>0</v>
      </c>
      <c r="Y1557" s="18">
        <f t="shared" si="2121"/>
        <v>0</v>
      </c>
      <c r="Z1557" s="18">
        <f t="shared" si="2121"/>
        <v>0</v>
      </c>
      <c r="AA1557" s="18">
        <f t="shared" si="2121"/>
        <v>0</v>
      </c>
      <c r="AB1557" s="18">
        <f t="shared" si="2112"/>
        <v>39800</v>
      </c>
      <c r="AC1557" s="18">
        <f t="shared" si="2113"/>
        <v>0</v>
      </c>
      <c r="AD1557" s="18">
        <f t="shared" si="2114"/>
        <v>0</v>
      </c>
      <c r="AE1557" s="18">
        <f t="shared" si="2121"/>
        <v>0</v>
      </c>
      <c r="AF1557" s="31"/>
      <c r="AG1557" s="22"/>
      <c r="AH1557" s="2"/>
    </row>
    <row r="1558" spans="1:34" x14ac:dyDescent="0.25">
      <c r="A1558" s="36" t="s">
        <v>1329</v>
      </c>
      <c r="B1558" s="32">
        <v>800</v>
      </c>
      <c r="C1558" s="36"/>
      <c r="D1558" s="36"/>
      <c r="E1558" s="14" t="s">
        <v>583</v>
      </c>
      <c r="F1558" s="18"/>
      <c r="G1558" s="18"/>
      <c r="H1558" s="18"/>
      <c r="I1558" s="18">
        <f>I1559</f>
        <v>39800</v>
      </c>
      <c r="J1558" s="18">
        <f t="shared" si="2121"/>
        <v>0</v>
      </c>
      <c r="K1558" s="18">
        <f t="shared" si="2121"/>
        <v>0</v>
      </c>
      <c r="L1558" s="18">
        <f t="shared" si="2118"/>
        <v>39800</v>
      </c>
      <c r="M1558" s="18">
        <f t="shared" si="2119"/>
        <v>0</v>
      </c>
      <c r="N1558" s="18">
        <f t="shared" si="2120"/>
        <v>0</v>
      </c>
      <c r="O1558" s="18">
        <f t="shared" si="2121"/>
        <v>0</v>
      </c>
      <c r="P1558" s="18">
        <f t="shared" si="2121"/>
        <v>0</v>
      </c>
      <c r="Q1558" s="18">
        <f t="shared" si="2121"/>
        <v>0</v>
      </c>
      <c r="R1558" s="18">
        <f t="shared" si="2095"/>
        <v>39800</v>
      </c>
      <c r="S1558" s="18">
        <f t="shared" si="2096"/>
        <v>0</v>
      </c>
      <c r="T1558" s="18">
        <f t="shared" si="2097"/>
        <v>0</v>
      </c>
      <c r="U1558" s="18">
        <f t="shared" si="2121"/>
        <v>0</v>
      </c>
      <c r="V1558" s="18">
        <f t="shared" si="2099"/>
        <v>39800</v>
      </c>
      <c r="W1558" s="18">
        <f t="shared" si="2100"/>
        <v>0</v>
      </c>
      <c r="X1558" s="18">
        <f t="shared" si="2101"/>
        <v>0</v>
      </c>
      <c r="Y1558" s="18">
        <f t="shared" si="2121"/>
        <v>0</v>
      </c>
      <c r="Z1558" s="18">
        <f t="shared" si="2121"/>
        <v>0</v>
      </c>
      <c r="AA1558" s="18">
        <f t="shared" si="2121"/>
        <v>0</v>
      </c>
      <c r="AB1558" s="18">
        <f t="shared" si="2112"/>
        <v>39800</v>
      </c>
      <c r="AC1558" s="18">
        <f t="shared" si="2113"/>
        <v>0</v>
      </c>
      <c r="AD1558" s="18">
        <f t="shared" si="2114"/>
        <v>0</v>
      </c>
      <c r="AE1558" s="18">
        <f t="shared" si="2121"/>
        <v>0</v>
      </c>
      <c r="AF1558" s="31"/>
      <c r="AG1558" s="22"/>
      <c r="AH1558" s="2"/>
    </row>
    <row r="1559" spans="1:34" ht="78.75" x14ac:dyDescent="0.25">
      <c r="A1559" s="36" t="s">
        <v>1329</v>
      </c>
      <c r="B1559" s="32">
        <v>810</v>
      </c>
      <c r="C1559" s="36"/>
      <c r="D1559" s="36"/>
      <c r="E1559" s="14" t="s">
        <v>599</v>
      </c>
      <c r="F1559" s="18"/>
      <c r="G1559" s="18"/>
      <c r="H1559" s="18"/>
      <c r="I1559" s="18">
        <f>I1560</f>
        <v>39800</v>
      </c>
      <c r="J1559" s="18">
        <f t="shared" si="2121"/>
        <v>0</v>
      </c>
      <c r="K1559" s="18">
        <f t="shared" si="2121"/>
        <v>0</v>
      </c>
      <c r="L1559" s="18">
        <f t="shared" si="2118"/>
        <v>39800</v>
      </c>
      <c r="M1559" s="18">
        <f t="shared" si="2119"/>
        <v>0</v>
      </c>
      <c r="N1559" s="18">
        <f t="shared" si="2120"/>
        <v>0</v>
      </c>
      <c r="O1559" s="18">
        <f t="shared" si="2121"/>
        <v>0</v>
      </c>
      <c r="P1559" s="18">
        <f t="shared" si="2121"/>
        <v>0</v>
      </c>
      <c r="Q1559" s="18">
        <f t="shared" si="2121"/>
        <v>0</v>
      </c>
      <c r="R1559" s="18">
        <f t="shared" si="2095"/>
        <v>39800</v>
      </c>
      <c r="S1559" s="18">
        <f t="shared" si="2096"/>
        <v>0</v>
      </c>
      <c r="T1559" s="18">
        <f t="shared" si="2097"/>
        <v>0</v>
      </c>
      <c r="U1559" s="18">
        <f t="shared" si="2121"/>
        <v>0</v>
      </c>
      <c r="V1559" s="18">
        <f t="shared" si="2099"/>
        <v>39800</v>
      </c>
      <c r="W1559" s="18">
        <f t="shared" si="2100"/>
        <v>0</v>
      </c>
      <c r="X1559" s="18">
        <f t="shared" si="2101"/>
        <v>0</v>
      </c>
      <c r="Y1559" s="18">
        <f t="shared" si="2121"/>
        <v>0</v>
      </c>
      <c r="Z1559" s="18">
        <f t="shared" si="2121"/>
        <v>0</v>
      </c>
      <c r="AA1559" s="18">
        <f t="shared" si="2121"/>
        <v>0</v>
      </c>
      <c r="AB1559" s="18">
        <f t="shared" si="2112"/>
        <v>39800</v>
      </c>
      <c r="AC1559" s="18">
        <f t="shared" si="2113"/>
        <v>0</v>
      </c>
      <c r="AD1559" s="18">
        <f t="shared" si="2114"/>
        <v>0</v>
      </c>
      <c r="AE1559" s="18">
        <f t="shared" si="2121"/>
        <v>0</v>
      </c>
      <c r="AF1559" s="31"/>
      <c r="AG1559" s="22"/>
      <c r="AH1559" s="2"/>
    </row>
    <row r="1560" spans="1:34" x14ac:dyDescent="0.25">
      <c r="A1560" s="36" t="s">
        <v>1329</v>
      </c>
      <c r="B1560" s="32">
        <v>810</v>
      </c>
      <c r="C1560" s="36" t="s">
        <v>61</v>
      </c>
      <c r="D1560" s="36" t="s">
        <v>20</v>
      </c>
      <c r="E1560" s="14" t="s">
        <v>567</v>
      </c>
      <c r="F1560" s="18"/>
      <c r="G1560" s="18"/>
      <c r="H1560" s="18"/>
      <c r="I1560" s="18">
        <v>39800</v>
      </c>
      <c r="J1560" s="18"/>
      <c r="K1560" s="18"/>
      <c r="L1560" s="18">
        <f t="shared" si="2118"/>
        <v>39800</v>
      </c>
      <c r="M1560" s="18">
        <f t="shared" si="2119"/>
        <v>0</v>
      </c>
      <c r="N1560" s="18">
        <f t="shared" si="2120"/>
        <v>0</v>
      </c>
      <c r="O1560" s="18"/>
      <c r="P1560" s="18"/>
      <c r="Q1560" s="18"/>
      <c r="R1560" s="18">
        <f t="shared" si="2095"/>
        <v>39800</v>
      </c>
      <c r="S1560" s="18">
        <f t="shared" si="2096"/>
        <v>0</v>
      </c>
      <c r="T1560" s="18">
        <f t="shared" si="2097"/>
        <v>0</v>
      </c>
      <c r="U1560" s="18"/>
      <c r="V1560" s="18">
        <f t="shared" si="2099"/>
        <v>39800</v>
      </c>
      <c r="W1560" s="18">
        <f t="shared" si="2100"/>
        <v>0</v>
      </c>
      <c r="X1560" s="18">
        <f t="shared" si="2101"/>
        <v>0</v>
      </c>
      <c r="Y1560" s="18"/>
      <c r="Z1560" s="18"/>
      <c r="AA1560" s="18"/>
      <c r="AB1560" s="18">
        <f t="shared" si="2112"/>
        <v>39800</v>
      </c>
      <c r="AC1560" s="18">
        <f t="shared" si="2113"/>
        <v>0</v>
      </c>
      <c r="AD1560" s="18">
        <f t="shared" si="2114"/>
        <v>0</v>
      </c>
      <c r="AE1560" s="18"/>
      <c r="AF1560" s="31"/>
      <c r="AG1560" s="22" t="s">
        <v>1331</v>
      </c>
      <c r="AH1560" s="2"/>
    </row>
    <row r="1561" spans="1:34" ht="110.25" x14ac:dyDescent="0.25">
      <c r="A1561" s="36" t="s">
        <v>319</v>
      </c>
      <c r="B1561" s="32"/>
      <c r="C1561" s="36"/>
      <c r="D1561" s="36"/>
      <c r="E1561" s="14" t="s">
        <v>738</v>
      </c>
      <c r="F1561" s="18">
        <f t="shared" ref="F1561:K1563" si="2122">F1562</f>
        <v>125665</v>
      </c>
      <c r="G1561" s="18">
        <f t="shared" si="2122"/>
        <v>0</v>
      </c>
      <c r="H1561" s="18">
        <f t="shared" si="2122"/>
        <v>0</v>
      </c>
      <c r="I1561" s="18">
        <f t="shared" si="2122"/>
        <v>-11765</v>
      </c>
      <c r="J1561" s="18">
        <f t="shared" si="2122"/>
        <v>0</v>
      </c>
      <c r="K1561" s="18">
        <f t="shared" si="2122"/>
        <v>0</v>
      </c>
      <c r="L1561" s="18">
        <f t="shared" si="2118"/>
        <v>113900</v>
      </c>
      <c r="M1561" s="18">
        <f t="shared" si="2119"/>
        <v>0</v>
      </c>
      <c r="N1561" s="18">
        <f t="shared" si="2120"/>
        <v>0</v>
      </c>
      <c r="O1561" s="18">
        <f t="shared" ref="O1561:Q1563" si="2123">O1562</f>
        <v>107937.395</v>
      </c>
      <c r="P1561" s="18">
        <f t="shared" si="2123"/>
        <v>0</v>
      </c>
      <c r="Q1561" s="18">
        <f t="shared" si="2123"/>
        <v>0</v>
      </c>
      <c r="R1561" s="18">
        <f t="shared" si="2095"/>
        <v>221837.39500000002</v>
      </c>
      <c r="S1561" s="18">
        <f t="shared" si="2096"/>
        <v>0</v>
      </c>
      <c r="T1561" s="18">
        <f t="shared" si="2097"/>
        <v>0</v>
      </c>
      <c r="U1561" s="18">
        <f t="shared" ref="U1561:AE1563" si="2124">U1562</f>
        <v>0</v>
      </c>
      <c r="V1561" s="18">
        <f t="shared" si="2099"/>
        <v>221837.39500000002</v>
      </c>
      <c r="W1561" s="18">
        <f t="shared" si="2100"/>
        <v>0</v>
      </c>
      <c r="X1561" s="18">
        <f t="shared" si="2101"/>
        <v>0</v>
      </c>
      <c r="Y1561" s="18">
        <f t="shared" si="2124"/>
        <v>0</v>
      </c>
      <c r="Z1561" s="18">
        <f t="shared" si="2124"/>
        <v>0</v>
      </c>
      <c r="AA1561" s="18">
        <f t="shared" si="2124"/>
        <v>0</v>
      </c>
      <c r="AB1561" s="18">
        <f t="shared" si="2112"/>
        <v>221837.39500000002</v>
      </c>
      <c r="AC1561" s="18">
        <f t="shared" si="2113"/>
        <v>0</v>
      </c>
      <c r="AD1561" s="18">
        <f t="shared" si="2114"/>
        <v>0</v>
      </c>
      <c r="AE1561" s="18">
        <f t="shared" si="2124"/>
        <v>0</v>
      </c>
      <c r="AF1561" s="31"/>
      <c r="AG1561" s="22"/>
      <c r="AH1561" s="2"/>
    </row>
    <row r="1562" spans="1:34" x14ac:dyDescent="0.25">
      <c r="A1562" s="36" t="s">
        <v>319</v>
      </c>
      <c r="B1562" s="32">
        <v>800</v>
      </c>
      <c r="C1562" s="36"/>
      <c r="D1562" s="36"/>
      <c r="E1562" s="14" t="s">
        <v>583</v>
      </c>
      <c r="F1562" s="18">
        <f t="shared" si="2122"/>
        <v>125665</v>
      </c>
      <c r="G1562" s="18">
        <f t="shared" si="2122"/>
        <v>0</v>
      </c>
      <c r="H1562" s="18">
        <f t="shared" si="2122"/>
        <v>0</v>
      </c>
      <c r="I1562" s="18">
        <f t="shared" si="2122"/>
        <v>-11765</v>
      </c>
      <c r="J1562" s="18">
        <f t="shared" si="2122"/>
        <v>0</v>
      </c>
      <c r="K1562" s="18">
        <f t="shared" si="2122"/>
        <v>0</v>
      </c>
      <c r="L1562" s="18">
        <f t="shared" si="2118"/>
        <v>113900</v>
      </c>
      <c r="M1562" s="18">
        <f t="shared" si="2119"/>
        <v>0</v>
      </c>
      <c r="N1562" s="18">
        <f t="shared" si="2120"/>
        <v>0</v>
      </c>
      <c r="O1562" s="18">
        <f t="shared" si="2123"/>
        <v>107937.395</v>
      </c>
      <c r="P1562" s="18">
        <f t="shared" si="2123"/>
        <v>0</v>
      </c>
      <c r="Q1562" s="18">
        <f t="shared" si="2123"/>
        <v>0</v>
      </c>
      <c r="R1562" s="18">
        <f t="shared" si="2095"/>
        <v>221837.39500000002</v>
      </c>
      <c r="S1562" s="18">
        <f t="shared" si="2096"/>
        <v>0</v>
      </c>
      <c r="T1562" s="18">
        <f t="shared" si="2097"/>
        <v>0</v>
      </c>
      <c r="U1562" s="18">
        <f t="shared" si="2124"/>
        <v>0</v>
      </c>
      <c r="V1562" s="18">
        <f t="shared" si="2099"/>
        <v>221837.39500000002</v>
      </c>
      <c r="W1562" s="18">
        <f t="shared" si="2100"/>
        <v>0</v>
      </c>
      <c r="X1562" s="18">
        <f t="shared" si="2101"/>
        <v>0</v>
      </c>
      <c r="Y1562" s="18">
        <f t="shared" si="2124"/>
        <v>0</v>
      </c>
      <c r="Z1562" s="18">
        <f t="shared" si="2124"/>
        <v>0</v>
      </c>
      <c r="AA1562" s="18">
        <f t="shared" si="2124"/>
        <v>0</v>
      </c>
      <c r="AB1562" s="18">
        <f t="shared" si="2112"/>
        <v>221837.39500000002</v>
      </c>
      <c r="AC1562" s="18">
        <f t="shared" si="2113"/>
        <v>0</v>
      </c>
      <c r="AD1562" s="18">
        <f t="shared" si="2114"/>
        <v>0</v>
      </c>
      <c r="AE1562" s="18">
        <f t="shared" si="2124"/>
        <v>0</v>
      </c>
      <c r="AF1562" s="31"/>
      <c r="AG1562" s="22"/>
      <c r="AH1562" s="2"/>
    </row>
    <row r="1563" spans="1:34" ht="78.75" x14ac:dyDescent="0.25">
      <c r="A1563" s="36" t="s">
        <v>319</v>
      </c>
      <c r="B1563" s="32">
        <v>810</v>
      </c>
      <c r="C1563" s="36"/>
      <c r="D1563" s="36"/>
      <c r="E1563" s="14" t="s">
        <v>599</v>
      </c>
      <c r="F1563" s="18">
        <f t="shared" si="2122"/>
        <v>125665</v>
      </c>
      <c r="G1563" s="18">
        <f t="shared" si="2122"/>
        <v>0</v>
      </c>
      <c r="H1563" s="18">
        <f t="shared" si="2122"/>
        <v>0</v>
      </c>
      <c r="I1563" s="18">
        <f t="shared" si="2122"/>
        <v>-11765</v>
      </c>
      <c r="J1563" s="18">
        <f t="shared" si="2122"/>
        <v>0</v>
      </c>
      <c r="K1563" s="18">
        <f t="shared" si="2122"/>
        <v>0</v>
      </c>
      <c r="L1563" s="18">
        <f t="shared" si="2118"/>
        <v>113900</v>
      </c>
      <c r="M1563" s="18">
        <f t="shared" si="2119"/>
        <v>0</v>
      </c>
      <c r="N1563" s="18">
        <f t="shared" si="2120"/>
        <v>0</v>
      </c>
      <c r="O1563" s="18">
        <f t="shared" si="2123"/>
        <v>107937.395</v>
      </c>
      <c r="P1563" s="18">
        <f t="shared" si="2123"/>
        <v>0</v>
      </c>
      <c r="Q1563" s="18">
        <f t="shared" si="2123"/>
        <v>0</v>
      </c>
      <c r="R1563" s="18">
        <f t="shared" si="2095"/>
        <v>221837.39500000002</v>
      </c>
      <c r="S1563" s="18">
        <f t="shared" si="2096"/>
        <v>0</v>
      </c>
      <c r="T1563" s="18">
        <f t="shared" si="2097"/>
        <v>0</v>
      </c>
      <c r="U1563" s="18">
        <f t="shared" si="2124"/>
        <v>0</v>
      </c>
      <c r="V1563" s="18">
        <f t="shared" si="2099"/>
        <v>221837.39500000002</v>
      </c>
      <c r="W1563" s="18">
        <f t="shared" si="2100"/>
        <v>0</v>
      </c>
      <c r="X1563" s="18">
        <f t="shared" si="2101"/>
        <v>0</v>
      </c>
      <c r="Y1563" s="18">
        <f t="shared" si="2124"/>
        <v>0</v>
      </c>
      <c r="Z1563" s="18">
        <f t="shared" si="2124"/>
        <v>0</v>
      </c>
      <c r="AA1563" s="18">
        <f t="shared" si="2124"/>
        <v>0</v>
      </c>
      <c r="AB1563" s="18">
        <f t="shared" si="2112"/>
        <v>221837.39500000002</v>
      </c>
      <c r="AC1563" s="18">
        <f t="shared" si="2113"/>
        <v>0</v>
      </c>
      <c r="AD1563" s="18">
        <f t="shared" si="2114"/>
        <v>0</v>
      </c>
      <c r="AE1563" s="18">
        <f t="shared" si="2124"/>
        <v>0</v>
      </c>
      <c r="AF1563" s="31"/>
      <c r="AG1563" s="22"/>
      <c r="AH1563" s="2"/>
    </row>
    <row r="1564" spans="1:34" x14ac:dyDescent="0.25">
      <c r="A1564" s="36" t="s">
        <v>319</v>
      </c>
      <c r="B1564" s="32">
        <v>810</v>
      </c>
      <c r="C1564" s="36" t="s">
        <v>61</v>
      </c>
      <c r="D1564" s="36" t="s">
        <v>20</v>
      </c>
      <c r="E1564" s="14" t="s">
        <v>567</v>
      </c>
      <c r="F1564" s="18">
        <v>125665</v>
      </c>
      <c r="G1564" s="18">
        <v>0</v>
      </c>
      <c r="H1564" s="18">
        <v>0</v>
      </c>
      <c r="I1564" s="23">
        <v>-11765</v>
      </c>
      <c r="J1564" s="18"/>
      <c r="K1564" s="18"/>
      <c r="L1564" s="18">
        <f t="shared" si="2118"/>
        <v>113900</v>
      </c>
      <c r="M1564" s="18">
        <f t="shared" si="2119"/>
        <v>0</v>
      </c>
      <c r="N1564" s="18">
        <f t="shared" si="2120"/>
        <v>0</v>
      </c>
      <c r="O1564" s="18">
        <v>107937.395</v>
      </c>
      <c r="P1564" s="18"/>
      <c r="Q1564" s="18"/>
      <c r="R1564" s="18">
        <f t="shared" si="2095"/>
        <v>221837.39500000002</v>
      </c>
      <c r="S1564" s="18">
        <f t="shared" si="2096"/>
        <v>0</v>
      </c>
      <c r="T1564" s="18">
        <f t="shared" si="2097"/>
        <v>0</v>
      </c>
      <c r="U1564" s="18"/>
      <c r="V1564" s="18">
        <f t="shared" si="2099"/>
        <v>221837.39500000002</v>
      </c>
      <c r="W1564" s="18">
        <f t="shared" si="2100"/>
        <v>0</v>
      </c>
      <c r="X1564" s="18">
        <f t="shared" si="2101"/>
        <v>0</v>
      </c>
      <c r="Y1564" s="18"/>
      <c r="Z1564" s="18"/>
      <c r="AA1564" s="18"/>
      <c r="AB1564" s="18">
        <f t="shared" si="2112"/>
        <v>221837.39500000002</v>
      </c>
      <c r="AC1564" s="18">
        <f t="shared" si="2113"/>
        <v>0</v>
      </c>
      <c r="AD1564" s="18">
        <f t="shared" si="2114"/>
        <v>0</v>
      </c>
      <c r="AE1564" s="18"/>
      <c r="AF1564" s="31"/>
      <c r="AG1564" s="22" t="s">
        <v>1304</v>
      </c>
      <c r="AH1564" s="2"/>
    </row>
    <row r="1565" spans="1:34" ht="63" x14ac:dyDescent="0.25">
      <c r="A1565" s="36" t="s">
        <v>322</v>
      </c>
      <c r="B1565" s="32"/>
      <c r="C1565" s="36"/>
      <c r="D1565" s="36"/>
      <c r="E1565" s="14" t="s">
        <v>1180</v>
      </c>
      <c r="F1565" s="18">
        <f t="shared" ref="F1565:K1565" si="2125">F1566</f>
        <v>102883.7</v>
      </c>
      <c r="G1565" s="18">
        <f t="shared" si="2125"/>
        <v>148295</v>
      </c>
      <c r="H1565" s="18">
        <f t="shared" si="2125"/>
        <v>205776.8</v>
      </c>
      <c r="I1565" s="18">
        <f t="shared" si="2125"/>
        <v>0</v>
      </c>
      <c r="J1565" s="18">
        <f t="shared" si="2125"/>
        <v>0</v>
      </c>
      <c r="K1565" s="18">
        <f t="shared" si="2125"/>
        <v>0</v>
      </c>
      <c r="L1565" s="18">
        <f t="shared" si="2118"/>
        <v>102883.7</v>
      </c>
      <c r="M1565" s="18">
        <f t="shared" si="2119"/>
        <v>148295</v>
      </c>
      <c r="N1565" s="18">
        <f t="shared" si="2120"/>
        <v>205776.8</v>
      </c>
      <c r="O1565" s="18">
        <f t="shared" ref="O1565:Q1565" si="2126">O1566</f>
        <v>5187</v>
      </c>
      <c r="P1565" s="18">
        <f t="shared" si="2126"/>
        <v>0</v>
      </c>
      <c r="Q1565" s="18">
        <f t="shared" si="2126"/>
        <v>0</v>
      </c>
      <c r="R1565" s="18">
        <f t="shared" si="2095"/>
        <v>108070.7</v>
      </c>
      <c r="S1565" s="18">
        <f t="shared" si="2096"/>
        <v>148295</v>
      </c>
      <c r="T1565" s="18">
        <f t="shared" si="2097"/>
        <v>205776.8</v>
      </c>
      <c r="U1565" s="18">
        <f t="shared" ref="U1565:AE1565" si="2127">U1566</f>
        <v>0</v>
      </c>
      <c r="V1565" s="18">
        <f t="shared" si="2099"/>
        <v>108070.7</v>
      </c>
      <c r="W1565" s="18">
        <f t="shared" si="2100"/>
        <v>148295</v>
      </c>
      <c r="X1565" s="18">
        <f t="shared" si="2101"/>
        <v>205776.8</v>
      </c>
      <c r="Y1565" s="18">
        <f t="shared" si="2127"/>
        <v>0</v>
      </c>
      <c r="Z1565" s="18">
        <f t="shared" si="2127"/>
        <v>0</v>
      </c>
      <c r="AA1565" s="18">
        <f t="shared" si="2127"/>
        <v>0</v>
      </c>
      <c r="AB1565" s="18">
        <f t="shared" si="2112"/>
        <v>108070.7</v>
      </c>
      <c r="AC1565" s="18">
        <f t="shared" si="2113"/>
        <v>148295</v>
      </c>
      <c r="AD1565" s="18">
        <f t="shared" si="2114"/>
        <v>205776.8</v>
      </c>
      <c r="AE1565" s="18">
        <f t="shared" si="2127"/>
        <v>0</v>
      </c>
      <c r="AF1565" s="31"/>
      <c r="AG1565" s="22"/>
      <c r="AH1565" s="2"/>
    </row>
    <row r="1566" spans="1:34" ht="47.25" x14ac:dyDescent="0.25">
      <c r="A1566" s="36" t="s">
        <v>314</v>
      </c>
      <c r="B1566" s="32"/>
      <c r="C1566" s="36"/>
      <c r="D1566" s="36"/>
      <c r="E1566" s="14" t="s">
        <v>627</v>
      </c>
      <c r="F1566" s="18">
        <f t="shared" ref="F1566:K1566" si="2128">F1567+F1570+F1573</f>
        <v>102883.7</v>
      </c>
      <c r="G1566" s="18">
        <f t="shared" si="2128"/>
        <v>148295</v>
      </c>
      <c r="H1566" s="18">
        <f t="shared" si="2128"/>
        <v>205776.8</v>
      </c>
      <c r="I1566" s="18">
        <f t="shared" si="2128"/>
        <v>0</v>
      </c>
      <c r="J1566" s="18">
        <f t="shared" si="2128"/>
        <v>0</v>
      </c>
      <c r="K1566" s="18">
        <f t="shared" si="2128"/>
        <v>0</v>
      </c>
      <c r="L1566" s="18">
        <f t="shared" si="2118"/>
        <v>102883.7</v>
      </c>
      <c r="M1566" s="18">
        <f t="shared" si="2119"/>
        <v>148295</v>
      </c>
      <c r="N1566" s="18">
        <f t="shared" si="2120"/>
        <v>205776.8</v>
      </c>
      <c r="O1566" s="18">
        <f t="shared" ref="O1566:Q1566" si="2129">O1567+O1570+O1573</f>
        <v>5187</v>
      </c>
      <c r="P1566" s="18">
        <f t="shared" si="2129"/>
        <v>0</v>
      </c>
      <c r="Q1566" s="18">
        <f t="shared" si="2129"/>
        <v>0</v>
      </c>
      <c r="R1566" s="18">
        <f t="shared" si="2095"/>
        <v>108070.7</v>
      </c>
      <c r="S1566" s="18">
        <f t="shared" si="2096"/>
        <v>148295</v>
      </c>
      <c r="T1566" s="18">
        <f t="shared" si="2097"/>
        <v>205776.8</v>
      </c>
      <c r="U1566" s="18">
        <f t="shared" ref="U1566:AE1566" si="2130">U1567+U1570+U1573</f>
        <v>0</v>
      </c>
      <c r="V1566" s="18">
        <f t="shared" si="2099"/>
        <v>108070.7</v>
      </c>
      <c r="W1566" s="18">
        <f t="shared" si="2100"/>
        <v>148295</v>
      </c>
      <c r="X1566" s="18">
        <f t="shared" si="2101"/>
        <v>205776.8</v>
      </c>
      <c r="Y1566" s="18">
        <f t="shared" ref="Y1566:AA1566" si="2131">Y1567+Y1570+Y1573</f>
        <v>0</v>
      </c>
      <c r="Z1566" s="18">
        <f t="shared" si="2131"/>
        <v>0</v>
      </c>
      <c r="AA1566" s="18">
        <f t="shared" si="2131"/>
        <v>0</v>
      </c>
      <c r="AB1566" s="18">
        <f t="shared" si="2112"/>
        <v>108070.7</v>
      </c>
      <c r="AC1566" s="18">
        <f t="shared" si="2113"/>
        <v>148295</v>
      </c>
      <c r="AD1566" s="18">
        <f t="shared" si="2114"/>
        <v>205776.8</v>
      </c>
      <c r="AE1566" s="18">
        <f t="shared" si="2130"/>
        <v>0</v>
      </c>
      <c r="AF1566" s="31"/>
      <c r="AG1566" s="22"/>
      <c r="AH1566" s="2"/>
    </row>
    <row r="1567" spans="1:34" ht="94.5" x14ac:dyDescent="0.25">
      <c r="A1567" s="36" t="s">
        <v>314</v>
      </c>
      <c r="B1567" s="32">
        <v>100</v>
      </c>
      <c r="C1567" s="36"/>
      <c r="D1567" s="36"/>
      <c r="E1567" s="14" t="s">
        <v>577</v>
      </c>
      <c r="F1567" s="18">
        <f t="shared" ref="F1567:K1568" si="2132">F1568</f>
        <v>54968.700000000004</v>
      </c>
      <c r="G1567" s="18">
        <f t="shared" si="2132"/>
        <v>65922.700000000012</v>
      </c>
      <c r="H1567" s="18">
        <f t="shared" si="2132"/>
        <v>96309</v>
      </c>
      <c r="I1567" s="18">
        <f t="shared" si="2132"/>
        <v>0</v>
      </c>
      <c r="J1567" s="18">
        <f t="shared" si="2132"/>
        <v>0</v>
      </c>
      <c r="K1567" s="18">
        <f t="shared" si="2132"/>
        <v>0</v>
      </c>
      <c r="L1567" s="18">
        <f t="shared" si="2118"/>
        <v>54968.700000000004</v>
      </c>
      <c r="M1567" s="18">
        <f t="shared" si="2119"/>
        <v>65922.700000000012</v>
      </c>
      <c r="N1567" s="18">
        <f t="shared" si="2120"/>
        <v>96309</v>
      </c>
      <c r="O1567" s="18">
        <f t="shared" ref="O1567:Q1568" si="2133">O1568</f>
        <v>0</v>
      </c>
      <c r="P1567" s="18">
        <f t="shared" si="2133"/>
        <v>0</v>
      </c>
      <c r="Q1567" s="18">
        <f t="shared" si="2133"/>
        <v>0</v>
      </c>
      <c r="R1567" s="18">
        <f t="shared" si="2095"/>
        <v>54968.700000000004</v>
      </c>
      <c r="S1567" s="18">
        <f t="shared" si="2096"/>
        <v>65922.700000000012</v>
      </c>
      <c r="T1567" s="18">
        <f t="shared" si="2097"/>
        <v>96309</v>
      </c>
      <c r="U1567" s="18">
        <f t="shared" ref="U1567:AE1568" si="2134">U1568</f>
        <v>0</v>
      </c>
      <c r="V1567" s="18">
        <f t="shared" si="2099"/>
        <v>54968.700000000004</v>
      </c>
      <c r="W1567" s="18">
        <f t="shared" si="2100"/>
        <v>65922.700000000012</v>
      </c>
      <c r="X1567" s="18">
        <f t="shared" si="2101"/>
        <v>96309</v>
      </c>
      <c r="Y1567" s="18">
        <f t="shared" si="2134"/>
        <v>0</v>
      </c>
      <c r="Z1567" s="18">
        <f t="shared" si="2134"/>
        <v>0</v>
      </c>
      <c r="AA1567" s="18">
        <f t="shared" si="2134"/>
        <v>0</v>
      </c>
      <c r="AB1567" s="18">
        <f t="shared" si="2112"/>
        <v>54968.700000000004</v>
      </c>
      <c r="AC1567" s="18">
        <f t="shared" si="2113"/>
        <v>65922.700000000012</v>
      </c>
      <c r="AD1567" s="18">
        <f t="shared" si="2114"/>
        <v>96309</v>
      </c>
      <c r="AE1567" s="18">
        <f t="shared" si="2134"/>
        <v>0</v>
      </c>
      <c r="AF1567" s="31"/>
      <c r="AG1567" s="22"/>
      <c r="AH1567" s="2"/>
    </row>
    <row r="1568" spans="1:34" ht="31.5" x14ac:dyDescent="0.25">
      <c r="A1568" s="36" t="s">
        <v>314</v>
      </c>
      <c r="B1568" s="32">
        <v>110</v>
      </c>
      <c r="C1568" s="36"/>
      <c r="D1568" s="36"/>
      <c r="E1568" s="14" t="s">
        <v>584</v>
      </c>
      <c r="F1568" s="18">
        <f t="shared" si="2132"/>
        <v>54968.700000000004</v>
      </c>
      <c r="G1568" s="18">
        <f t="shared" si="2132"/>
        <v>65922.700000000012</v>
      </c>
      <c r="H1568" s="18">
        <f t="shared" si="2132"/>
        <v>96309</v>
      </c>
      <c r="I1568" s="18">
        <f t="shared" si="2132"/>
        <v>0</v>
      </c>
      <c r="J1568" s="18">
        <f t="shared" si="2132"/>
        <v>0</v>
      </c>
      <c r="K1568" s="18">
        <f t="shared" si="2132"/>
        <v>0</v>
      </c>
      <c r="L1568" s="18">
        <f t="shared" si="2118"/>
        <v>54968.700000000004</v>
      </c>
      <c r="M1568" s="18">
        <f t="shared" si="2119"/>
        <v>65922.700000000012</v>
      </c>
      <c r="N1568" s="18">
        <f t="shared" si="2120"/>
        <v>96309</v>
      </c>
      <c r="O1568" s="18">
        <f t="shared" si="2133"/>
        <v>0</v>
      </c>
      <c r="P1568" s="18">
        <f t="shared" si="2133"/>
        <v>0</v>
      </c>
      <c r="Q1568" s="18">
        <f t="shared" si="2133"/>
        <v>0</v>
      </c>
      <c r="R1568" s="18">
        <f t="shared" si="2095"/>
        <v>54968.700000000004</v>
      </c>
      <c r="S1568" s="18">
        <f t="shared" si="2096"/>
        <v>65922.700000000012</v>
      </c>
      <c r="T1568" s="18">
        <f t="shared" si="2097"/>
        <v>96309</v>
      </c>
      <c r="U1568" s="18">
        <f t="shared" si="2134"/>
        <v>0</v>
      </c>
      <c r="V1568" s="18">
        <f t="shared" si="2099"/>
        <v>54968.700000000004</v>
      </c>
      <c r="W1568" s="18">
        <f t="shared" si="2100"/>
        <v>65922.700000000012</v>
      </c>
      <c r="X1568" s="18">
        <f t="shared" si="2101"/>
        <v>96309</v>
      </c>
      <c r="Y1568" s="18">
        <f t="shared" si="2134"/>
        <v>0</v>
      </c>
      <c r="Z1568" s="18">
        <f t="shared" si="2134"/>
        <v>0</v>
      </c>
      <c r="AA1568" s="18">
        <f t="shared" si="2134"/>
        <v>0</v>
      </c>
      <c r="AB1568" s="18">
        <f t="shared" si="2112"/>
        <v>54968.700000000004</v>
      </c>
      <c r="AC1568" s="18">
        <f t="shared" si="2113"/>
        <v>65922.700000000012</v>
      </c>
      <c r="AD1568" s="18">
        <f t="shared" si="2114"/>
        <v>96309</v>
      </c>
      <c r="AE1568" s="18">
        <f t="shared" si="2134"/>
        <v>0</v>
      </c>
      <c r="AF1568" s="31"/>
      <c r="AG1568" s="22"/>
      <c r="AH1568" s="2"/>
    </row>
    <row r="1569" spans="1:34" x14ac:dyDescent="0.25">
      <c r="A1569" s="36" t="s">
        <v>314</v>
      </c>
      <c r="B1569" s="32">
        <v>110</v>
      </c>
      <c r="C1569" s="36" t="s">
        <v>151</v>
      </c>
      <c r="D1569" s="36" t="s">
        <v>24</v>
      </c>
      <c r="E1569" s="14" t="s">
        <v>548</v>
      </c>
      <c r="F1569" s="18">
        <v>54968.700000000004</v>
      </c>
      <c r="G1569" s="18">
        <v>65922.700000000012</v>
      </c>
      <c r="H1569" s="18">
        <v>96309</v>
      </c>
      <c r="I1569" s="18"/>
      <c r="J1569" s="18"/>
      <c r="K1569" s="18"/>
      <c r="L1569" s="18">
        <f t="shared" si="2118"/>
        <v>54968.700000000004</v>
      </c>
      <c r="M1569" s="18">
        <f t="shared" si="2119"/>
        <v>65922.700000000012</v>
      </c>
      <c r="N1569" s="18">
        <f t="shared" si="2120"/>
        <v>96309</v>
      </c>
      <c r="O1569" s="18"/>
      <c r="P1569" s="18"/>
      <c r="Q1569" s="18"/>
      <c r="R1569" s="18">
        <f t="shared" si="2095"/>
        <v>54968.700000000004</v>
      </c>
      <c r="S1569" s="18">
        <f t="shared" si="2096"/>
        <v>65922.700000000012</v>
      </c>
      <c r="T1569" s="18">
        <f t="shared" si="2097"/>
        <v>96309</v>
      </c>
      <c r="U1569" s="18"/>
      <c r="V1569" s="18">
        <f t="shared" si="2099"/>
        <v>54968.700000000004</v>
      </c>
      <c r="W1569" s="18">
        <f t="shared" si="2100"/>
        <v>65922.700000000012</v>
      </c>
      <c r="X1569" s="18">
        <f t="shared" si="2101"/>
        <v>96309</v>
      </c>
      <c r="Y1569" s="18"/>
      <c r="Z1569" s="18"/>
      <c r="AA1569" s="18"/>
      <c r="AB1569" s="18">
        <f t="shared" si="2112"/>
        <v>54968.700000000004</v>
      </c>
      <c r="AC1569" s="18">
        <f t="shared" si="2113"/>
        <v>65922.700000000012</v>
      </c>
      <c r="AD1569" s="18">
        <f t="shared" si="2114"/>
        <v>96309</v>
      </c>
      <c r="AE1569" s="18"/>
      <c r="AF1569" s="31"/>
      <c r="AG1569" s="22"/>
      <c r="AH1569" s="2"/>
    </row>
    <row r="1570" spans="1:34" ht="47.25" x14ac:dyDescent="0.25">
      <c r="A1570" s="36" t="s">
        <v>314</v>
      </c>
      <c r="B1570" s="32">
        <v>200</v>
      </c>
      <c r="C1570" s="36"/>
      <c r="D1570" s="36"/>
      <c r="E1570" s="14" t="s">
        <v>578</v>
      </c>
      <c r="F1570" s="18">
        <f t="shared" ref="F1570:K1571" si="2135">F1571</f>
        <v>47904.1</v>
      </c>
      <c r="G1570" s="18">
        <f t="shared" si="2135"/>
        <v>82361.399999999994</v>
      </c>
      <c r="H1570" s="18">
        <f t="shared" si="2135"/>
        <v>109456.9</v>
      </c>
      <c r="I1570" s="18">
        <f t="shared" si="2135"/>
        <v>0</v>
      </c>
      <c r="J1570" s="18">
        <f t="shared" si="2135"/>
        <v>0</v>
      </c>
      <c r="K1570" s="18">
        <f t="shared" si="2135"/>
        <v>0</v>
      </c>
      <c r="L1570" s="18">
        <f t="shared" si="2118"/>
        <v>47904.1</v>
      </c>
      <c r="M1570" s="18">
        <f t="shared" si="2119"/>
        <v>82361.399999999994</v>
      </c>
      <c r="N1570" s="18">
        <f t="shared" si="2120"/>
        <v>109456.9</v>
      </c>
      <c r="O1570" s="18">
        <f t="shared" ref="O1570:Q1571" si="2136">O1571</f>
        <v>5187</v>
      </c>
      <c r="P1570" s="18">
        <f t="shared" si="2136"/>
        <v>0</v>
      </c>
      <c r="Q1570" s="18">
        <f t="shared" si="2136"/>
        <v>0</v>
      </c>
      <c r="R1570" s="18">
        <f t="shared" si="2095"/>
        <v>53091.1</v>
      </c>
      <c r="S1570" s="18">
        <f t="shared" si="2096"/>
        <v>82361.399999999994</v>
      </c>
      <c r="T1570" s="18">
        <f t="shared" si="2097"/>
        <v>109456.9</v>
      </c>
      <c r="U1570" s="18">
        <f t="shared" ref="U1570:AE1571" si="2137">U1571</f>
        <v>0</v>
      </c>
      <c r="V1570" s="18">
        <f t="shared" si="2099"/>
        <v>53091.1</v>
      </c>
      <c r="W1570" s="18">
        <f t="shared" si="2100"/>
        <v>82361.399999999994</v>
      </c>
      <c r="X1570" s="18">
        <f t="shared" si="2101"/>
        <v>109456.9</v>
      </c>
      <c r="Y1570" s="18">
        <f t="shared" si="2137"/>
        <v>0</v>
      </c>
      <c r="Z1570" s="18">
        <f t="shared" si="2137"/>
        <v>0</v>
      </c>
      <c r="AA1570" s="18">
        <f t="shared" si="2137"/>
        <v>0</v>
      </c>
      <c r="AB1570" s="18">
        <f t="shared" si="2112"/>
        <v>53091.1</v>
      </c>
      <c r="AC1570" s="18">
        <f t="shared" si="2113"/>
        <v>82361.399999999994</v>
      </c>
      <c r="AD1570" s="18">
        <f t="shared" si="2114"/>
        <v>109456.9</v>
      </c>
      <c r="AE1570" s="18">
        <f t="shared" si="2137"/>
        <v>0</v>
      </c>
      <c r="AF1570" s="31"/>
      <c r="AG1570" s="22"/>
      <c r="AH1570" s="2"/>
    </row>
    <row r="1571" spans="1:34" ht="47.25" x14ac:dyDescent="0.25">
      <c r="A1571" s="36" t="s">
        <v>314</v>
      </c>
      <c r="B1571" s="32">
        <v>240</v>
      </c>
      <c r="C1571" s="36"/>
      <c r="D1571" s="36"/>
      <c r="E1571" s="14" t="s">
        <v>586</v>
      </c>
      <c r="F1571" s="18">
        <f t="shared" si="2135"/>
        <v>47904.1</v>
      </c>
      <c r="G1571" s="18">
        <f t="shared" si="2135"/>
        <v>82361.399999999994</v>
      </c>
      <c r="H1571" s="18">
        <f t="shared" si="2135"/>
        <v>109456.9</v>
      </c>
      <c r="I1571" s="18">
        <f t="shared" si="2135"/>
        <v>0</v>
      </c>
      <c r="J1571" s="18">
        <f t="shared" si="2135"/>
        <v>0</v>
      </c>
      <c r="K1571" s="18">
        <f t="shared" si="2135"/>
        <v>0</v>
      </c>
      <c r="L1571" s="18">
        <f t="shared" si="2118"/>
        <v>47904.1</v>
      </c>
      <c r="M1571" s="18">
        <f t="shared" si="2119"/>
        <v>82361.399999999994</v>
      </c>
      <c r="N1571" s="18">
        <f t="shared" si="2120"/>
        <v>109456.9</v>
      </c>
      <c r="O1571" s="18">
        <f t="shared" si="2136"/>
        <v>5187</v>
      </c>
      <c r="P1571" s="18">
        <f t="shared" si="2136"/>
        <v>0</v>
      </c>
      <c r="Q1571" s="18">
        <f t="shared" si="2136"/>
        <v>0</v>
      </c>
      <c r="R1571" s="18">
        <f t="shared" si="2095"/>
        <v>53091.1</v>
      </c>
      <c r="S1571" s="18">
        <f t="shared" si="2096"/>
        <v>82361.399999999994</v>
      </c>
      <c r="T1571" s="18">
        <f t="shared" si="2097"/>
        <v>109456.9</v>
      </c>
      <c r="U1571" s="18">
        <f t="shared" si="2137"/>
        <v>0</v>
      </c>
      <c r="V1571" s="18">
        <f t="shared" si="2099"/>
        <v>53091.1</v>
      </c>
      <c r="W1571" s="18">
        <f t="shared" si="2100"/>
        <v>82361.399999999994</v>
      </c>
      <c r="X1571" s="18">
        <f t="shared" si="2101"/>
        <v>109456.9</v>
      </c>
      <c r="Y1571" s="18">
        <f t="shared" si="2137"/>
        <v>0</v>
      </c>
      <c r="Z1571" s="18">
        <f t="shared" si="2137"/>
        <v>0</v>
      </c>
      <c r="AA1571" s="18">
        <f t="shared" si="2137"/>
        <v>0</v>
      </c>
      <c r="AB1571" s="18">
        <f t="shared" si="2112"/>
        <v>53091.1</v>
      </c>
      <c r="AC1571" s="18">
        <f t="shared" si="2113"/>
        <v>82361.399999999994</v>
      </c>
      <c r="AD1571" s="18">
        <f t="shared" si="2114"/>
        <v>109456.9</v>
      </c>
      <c r="AE1571" s="18">
        <f t="shared" si="2137"/>
        <v>0</v>
      </c>
      <c r="AF1571" s="31"/>
      <c r="AG1571" s="22"/>
      <c r="AH1571" s="2"/>
    </row>
    <row r="1572" spans="1:34" x14ac:dyDescent="0.25">
      <c r="A1572" s="36" t="s">
        <v>314</v>
      </c>
      <c r="B1572" s="32">
        <v>240</v>
      </c>
      <c r="C1572" s="36" t="s">
        <v>151</v>
      </c>
      <c r="D1572" s="36" t="s">
        <v>24</v>
      </c>
      <c r="E1572" s="14" t="s">
        <v>548</v>
      </c>
      <c r="F1572" s="18">
        <v>47904.1</v>
      </c>
      <c r="G1572" s="18">
        <v>82361.399999999994</v>
      </c>
      <c r="H1572" s="18">
        <v>109456.9</v>
      </c>
      <c r="I1572" s="18"/>
      <c r="J1572" s="18"/>
      <c r="K1572" s="18"/>
      <c r="L1572" s="18">
        <f t="shared" si="2118"/>
        <v>47904.1</v>
      </c>
      <c r="M1572" s="18">
        <f t="shared" si="2119"/>
        <v>82361.399999999994</v>
      </c>
      <c r="N1572" s="18">
        <f t="shared" si="2120"/>
        <v>109456.9</v>
      </c>
      <c r="O1572" s="18">
        <v>5187</v>
      </c>
      <c r="P1572" s="18"/>
      <c r="Q1572" s="18"/>
      <c r="R1572" s="18">
        <f t="shared" si="2095"/>
        <v>53091.1</v>
      </c>
      <c r="S1572" s="18">
        <f t="shared" si="2096"/>
        <v>82361.399999999994</v>
      </c>
      <c r="T1572" s="18">
        <f t="shared" si="2097"/>
        <v>109456.9</v>
      </c>
      <c r="U1572" s="18"/>
      <c r="V1572" s="18">
        <f t="shared" si="2099"/>
        <v>53091.1</v>
      </c>
      <c r="W1572" s="18">
        <f t="shared" si="2100"/>
        <v>82361.399999999994</v>
      </c>
      <c r="X1572" s="18">
        <f t="shared" si="2101"/>
        <v>109456.9</v>
      </c>
      <c r="Y1572" s="18"/>
      <c r="Z1572" s="18"/>
      <c r="AA1572" s="18"/>
      <c r="AB1572" s="18">
        <f t="shared" si="2112"/>
        <v>53091.1</v>
      </c>
      <c r="AC1572" s="18">
        <f t="shared" si="2113"/>
        <v>82361.399999999994</v>
      </c>
      <c r="AD1572" s="18">
        <f t="shared" si="2114"/>
        <v>109456.9</v>
      </c>
      <c r="AE1572" s="18"/>
      <c r="AF1572" s="31"/>
      <c r="AG1572" s="22"/>
      <c r="AH1572" s="2"/>
    </row>
    <row r="1573" spans="1:34" x14ac:dyDescent="0.25">
      <c r="A1573" s="36" t="s">
        <v>314</v>
      </c>
      <c r="B1573" s="32">
        <v>800</v>
      </c>
      <c r="C1573" s="36"/>
      <c r="D1573" s="36"/>
      <c r="E1573" s="14" t="s">
        <v>583</v>
      </c>
      <c r="F1573" s="18">
        <f t="shared" ref="F1573:K1574" si="2138">F1574</f>
        <v>10.9</v>
      </c>
      <c r="G1573" s="18">
        <f t="shared" si="2138"/>
        <v>10.9</v>
      </c>
      <c r="H1573" s="18">
        <f t="shared" si="2138"/>
        <v>10.9</v>
      </c>
      <c r="I1573" s="18">
        <f t="shared" si="2138"/>
        <v>0</v>
      </c>
      <c r="J1573" s="18">
        <f t="shared" si="2138"/>
        <v>0</v>
      </c>
      <c r="K1573" s="18">
        <f t="shared" si="2138"/>
        <v>0</v>
      </c>
      <c r="L1573" s="18">
        <f t="shared" si="2118"/>
        <v>10.9</v>
      </c>
      <c r="M1573" s="18">
        <f t="shared" si="2119"/>
        <v>10.9</v>
      </c>
      <c r="N1573" s="18">
        <f t="shared" si="2120"/>
        <v>10.9</v>
      </c>
      <c r="O1573" s="18">
        <f t="shared" ref="O1573:Q1574" si="2139">O1574</f>
        <v>0</v>
      </c>
      <c r="P1573" s="18">
        <f t="shared" si="2139"/>
        <v>0</v>
      </c>
      <c r="Q1573" s="18">
        <f t="shared" si="2139"/>
        <v>0</v>
      </c>
      <c r="R1573" s="18">
        <f t="shared" si="2095"/>
        <v>10.9</v>
      </c>
      <c r="S1573" s="18">
        <f t="shared" si="2096"/>
        <v>10.9</v>
      </c>
      <c r="T1573" s="18">
        <f t="shared" si="2097"/>
        <v>10.9</v>
      </c>
      <c r="U1573" s="18">
        <f t="shared" ref="U1573:AE1574" si="2140">U1574</f>
        <v>0</v>
      </c>
      <c r="V1573" s="18">
        <f t="shared" si="2099"/>
        <v>10.9</v>
      </c>
      <c r="W1573" s="18">
        <f t="shared" si="2100"/>
        <v>10.9</v>
      </c>
      <c r="X1573" s="18">
        <f t="shared" si="2101"/>
        <v>10.9</v>
      </c>
      <c r="Y1573" s="18">
        <f t="shared" si="2140"/>
        <v>0</v>
      </c>
      <c r="Z1573" s="18">
        <f t="shared" si="2140"/>
        <v>0</v>
      </c>
      <c r="AA1573" s="18">
        <f t="shared" si="2140"/>
        <v>0</v>
      </c>
      <c r="AB1573" s="18">
        <f t="shared" si="2112"/>
        <v>10.9</v>
      </c>
      <c r="AC1573" s="18">
        <f t="shared" si="2113"/>
        <v>10.9</v>
      </c>
      <c r="AD1573" s="18">
        <f t="shared" si="2114"/>
        <v>10.9</v>
      </c>
      <c r="AE1573" s="18">
        <f t="shared" si="2140"/>
        <v>0</v>
      </c>
      <c r="AF1573" s="31"/>
      <c r="AG1573" s="22"/>
      <c r="AH1573" s="2"/>
    </row>
    <row r="1574" spans="1:34" x14ac:dyDescent="0.25">
      <c r="A1574" s="36" t="s">
        <v>314</v>
      </c>
      <c r="B1574" s="32">
        <v>850</v>
      </c>
      <c r="C1574" s="36"/>
      <c r="D1574" s="36"/>
      <c r="E1574" s="14" t="s">
        <v>601</v>
      </c>
      <c r="F1574" s="18">
        <f t="shared" si="2138"/>
        <v>10.9</v>
      </c>
      <c r="G1574" s="18">
        <f t="shared" si="2138"/>
        <v>10.9</v>
      </c>
      <c r="H1574" s="18">
        <f t="shared" si="2138"/>
        <v>10.9</v>
      </c>
      <c r="I1574" s="18">
        <f t="shared" si="2138"/>
        <v>0</v>
      </c>
      <c r="J1574" s="18">
        <f t="shared" si="2138"/>
        <v>0</v>
      </c>
      <c r="K1574" s="18">
        <f t="shared" si="2138"/>
        <v>0</v>
      </c>
      <c r="L1574" s="18">
        <f t="shared" si="2118"/>
        <v>10.9</v>
      </c>
      <c r="M1574" s="18">
        <f t="shared" si="2119"/>
        <v>10.9</v>
      </c>
      <c r="N1574" s="18">
        <f t="shared" si="2120"/>
        <v>10.9</v>
      </c>
      <c r="O1574" s="18">
        <f t="shared" si="2139"/>
        <v>0</v>
      </c>
      <c r="P1574" s="18">
        <f t="shared" si="2139"/>
        <v>0</v>
      </c>
      <c r="Q1574" s="18">
        <f t="shared" si="2139"/>
        <v>0</v>
      </c>
      <c r="R1574" s="18">
        <f t="shared" si="2095"/>
        <v>10.9</v>
      </c>
      <c r="S1574" s="18">
        <f t="shared" si="2096"/>
        <v>10.9</v>
      </c>
      <c r="T1574" s="18">
        <f t="shared" si="2097"/>
        <v>10.9</v>
      </c>
      <c r="U1574" s="18">
        <f t="shared" si="2140"/>
        <v>0</v>
      </c>
      <c r="V1574" s="18">
        <f t="shared" si="2099"/>
        <v>10.9</v>
      </c>
      <c r="W1574" s="18">
        <f t="shared" si="2100"/>
        <v>10.9</v>
      </c>
      <c r="X1574" s="18">
        <f t="shared" si="2101"/>
        <v>10.9</v>
      </c>
      <c r="Y1574" s="18">
        <f t="shared" si="2140"/>
        <v>0</v>
      </c>
      <c r="Z1574" s="18">
        <f t="shared" si="2140"/>
        <v>0</v>
      </c>
      <c r="AA1574" s="18">
        <f t="shared" si="2140"/>
        <v>0</v>
      </c>
      <c r="AB1574" s="18">
        <f t="shared" si="2112"/>
        <v>10.9</v>
      </c>
      <c r="AC1574" s="18">
        <f t="shared" si="2113"/>
        <v>10.9</v>
      </c>
      <c r="AD1574" s="18">
        <f t="shared" si="2114"/>
        <v>10.9</v>
      </c>
      <c r="AE1574" s="18">
        <f t="shared" si="2140"/>
        <v>0</v>
      </c>
      <c r="AF1574" s="31"/>
      <c r="AG1574" s="22"/>
      <c r="AH1574" s="2"/>
    </row>
    <row r="1575" spans="1:34" x14ac:dyDescent="0.25">
      <c r="A1575" s="36" t="s">
        <v>314</v>
      </c>
      <c r="B1575" s="32">
        <v>850</v>
      </c>
      <c r="C1575" s="36" t="s">
        <v>151</v>
      </c>
      <c r="D1575" s="36" t="s">
        <v>24</v>
      </c>
      <c r="E1575" s="14" t="s">
        <v>548</v>
      </c>
      <c r="F1575" s="18">
        <v>10.9</v>
      </c>
      <c r="G1575" s="18">
        <v>10.9</v>
      </c>
      <c r="H1575" s="18">
        <v>10.9</v>
      </c>
      <c r="I1575" s="18"/>
      <c r="J1575" s="18"/>
      <c r="K1575" s="18"/>
      <c r="L1575" s="18">
        <f t="shared" si="2118"/>
        <v>10.9</v>
      </c>
      <c r="M1575" s="18">
        <f t="shared" si="2119"/>
        <v>10.9</v>
      </c>
      <c r="N1575" s="18">
        <f t="shared" si="2120"/>
        <v>10.9</v>
      </c>
      <c r="O1575" s="18"/>
      <c r="P1575" s="18"/>
      <c r="Q1575" s="18"/>
      <c r="R1575" s="18">
        <f t="shared" si="2095"/>
        <v>10.9</v>
      </c>
      <c r="S1575" s="18">
        <f t="shared" si="2096"/>
        <v>10.9</v>
      </c>
      <c r="T1575" s="18">
        <f t="shared" si="2097"/>
        <v>10.9</v>
      </c>
      <c r="U1575" s="18"/>
      <c r="V1575" s="18">
        <f t="shared" si="2099"/>
        <v>10.9</v>
      </c>
      <c r="W1575" s="18">
        <f t="shared" si="2100"/>
        <v>10.9</v>
      </c>
      <c r="X1575" s="18">
        <f t="shared" si="2101"/>
        <v>10.9</v>
      </c>
      <c r="Y1575" s="18"/>
      <c r="Z1575" s="18"/>
      <c r="AA1575" s="18"/>
      <c r="AB1575" s="18">
        <f t="shared" si="2112"/>
        <v>10.9</v>
      </c>
      <c r="AC1575" s="18">
        <f t="shared" si="2113"/>
        <v>10.9</v>
      </c>
      <c r="AD1575" s="18">
        <f t="shared" si="2114"/>
        <v>10.9</v>
      </c>
      <c r="AE1575" s="18"/>
      <c r="AF1575" s="31"/>
      <c r="AG1575" s="22"/>
      <c r="AH1575" s="2"/>
    </row>
    <row r="1576" spans="1:34" ht="63" x14ac:dyDescent="0.25">
      <c r="A1576" s="36" t="s">
        <v>325</v>
      </c>
      <c r="B1576" s="32"/>
      <c r="C1576" s="36"/>
      <c r="D1576" s="36"/>
      <c r="E1576" s="14" t="s">
        <v>1181</v>
      </c>
      <c r="F1576" s="18">
        <f t="shared" ref="F1576:K1576" si="2141">F1577+F1581</f>
        <v>64867.100000000006</v>
      </c>
      <c r="G1576" s="18">
        <f t="shared" si="2141"/>
        <v>64867.100000000006</v>
      </c>
      <c r="H1576" s="18">
        <f t="shared" si="2141"/>
        <v>40267.100000000006</v>
      </c>
      <c r="I1576" s="18">
        <f t="shared" si="2141"/>
        <v>0</v>
      </c>
      <c r="J1576" s="18">
        <f t="shared" si="2141"/>
        <v>0</v>
      </c>
      <c r="K1576" s="18">
        <f t="shared" si="2141"/>
        <v>0</v>
      </c>
      <c r="L1576" s="18">
        <f t="shared" si="2118"/>
        <v>64867.100000000006</v>
      </c>
      <c r="M1576" s="18">
        <f t="shared" si="2119"/>
        <v>64867.100000000006</v>
      </c>
      <c r="N1576" s="18">
        <f t="shared" si="2120"/>
        <v>40267.100000000006</v>
      </c>
      <c r="O1576" s="18">
        <f t="shared" ref="O1576:Q1576" si="2142">O1577+O1581</f>
        <v>0</v>
      </c>
      <c r="P1576" s="18">
        <f t="shared" si="2142"/>
        <v>0</v>
      </c>
      <c r="Q1576" s="18">
        <f t="shared" si="2142"/>
        <v>0</v>
      </c>
      <c r="R1576" s="18">
        <f t="shared" si="2095"/>
        <v>64867.100000000006</v>
      </c>
      <c r="S1576" s="18">
        <f t="shared" si="2096"/>
        <v>64867.100000000006</v>
      </c>
      <c r="T1576" s="18">
        <f t="shared" si="2097"/>
        <v>40267.100000000006</v>
      </c>
      <c r="U1576" s="18">
        <f t="shared" ref="U1576" si="2143">U1577+U1581</f>
        <v>0</v>
      </c>
      <c r="V1576" s="18">
        <f t="shared" si="2099"/>
        <v>64867.100000000006</v>
      </c>
      <c r="W1576" s="18">
        <f t="shared" si="2100"/>
        <v>64867.100000000006</v>
      </c>
      <c r="X1576" s="18">
        <f t="shared" si="2101"/>
        <v>40267.100000000006</v>
      </c>
      <c r="Y1576" s="18">
        <f>Y1577+Y1581+Y1585</f>
        <v>73800</v>
      </c>
      <c r="Z1576" s="18">
        <f t="shared" ref="Z1576:AE1576" si="2144">Z1577+Z1581+Z1585</f>
        <v>73800</v>
      </c>
      <c r="AA1576" s="18">
        <f t="shared" si="2144"/>
        <v>0</v>
      </c>
      <c r="AB1576" s="18">
        <f t="shared" si="2112"/>
        <v>138667.1</v>
      </c>
      <c r="AC1576" s="18">
        <f t="shared" si="2113"/>
        <v>138667.1</v>
      </c>
      <c r="AD1576" s="18">
        <f t="shared" si="2114"/>
        <v>40267.100000000006</v>
      </c>
      <c r="AE1576" s="18">
        <f t="shared" si="2144"/>
        <v>0</v>
      </c>
      <c r="AF1576" s="31"/>
      <c r="AG1576" s="22"/>
      <c r="AH1576" s="2"/>
    </row>
    <row r="1577" spans="1:34" ht="47.25" x14ac:dyDescent="0.25">
      <c r="A1577" s="36" t="s">
        <v>323</v>
      </c>
      <c r="B1577" s="32"/>
      <c r="C1577" s="36"/>
      <c r="D1577" s="36"/>
      <c r="E1577" s="14" t="s">
        <v>873</v>
      </c>
      <c r="F1577" s="18">
        <f t="shared" ref="F1577:K1579" si="2145">F1578</f>
        <v>39108</v>
      </c>
      <c r="G1577" s="18">
        <f t="shared" si="2145"/>
        <v>39108</v>
      </c>
      <c r="H1577" s="18">
        <f t="shared" si="2145"/>
        <v>14508</v>
      </c>
      <c r="I1577" s="18">
        <f t="shared" si="2145"/>
        <v>0</v>
      </c>
      <c r="J1577" s="18">
        <f t="shared" si="2145"/>
        <v>0</v>
      </c>
      <c r="K1577" s="18">
        <f t="shared" si="2145"/>
        <v>0</v>
      </c>
      <c r="L1577" s="18">
        <f t="shared" si="2118"/>
        <v>39108</v>
      </c>
      <c r="M1577" s="18">
        <f t="shared" si="2119"/>
        <v>39108</v>
      </c>
      <c r="N1577" s="18">
        <f t="shared" si="2120"/>
        <v>14508</v>
      </c>
      <c r="O1577" s="18">
        <f t="shared" ref="O1577:Q1579" si="2146">O1578</f>
        <v>0</v>
      </c>
      <c r="P1577" s="18">
        <f t="shared" si="2146"/>
        <v>0</v>
      </c>
      <c r="Q1577" s="18">
        <f t="shared" si="2146"/>
        <v>0</v>
      </c>
      <c r="R1577" s="18">
        <f t="shared" si="2095"/>
        <v>39108</v>
      </c>
      <c r="S1577" s="18">
        <f t="shared" si="2096"/>
        <v>39108</v>
      </c>
      <c r="T1577" s="18">
        <f t="shared" si="2097"/>
        <v>14508</v>
      </c>
      <c r="U1577" s="18">
        <f t="shared" ref="U1577:AE1579" si="2147">U1578</f>
        <v>0</v>
      </c>
      <c r="V1577" s="18">
        <f t="shared" si="2099"/>
        <v>39108</v>
      </c>
      <c r="W1577" s="18">
        <f t="shared" si="2100"/>
        <v>39108</v>
      </c>
      <c r="X1577" s="18">
        <f t="shared" si="2101"/>
        <v>14508</v>
      </c>
      <c r="Y1577" s="18">
        <f t="shared" si="2147"/>
        <v>-32400</v>
      </c>
      <c r="Z1577" s="18">
        <f t="shared" si="2147"/>
        <v>-37400</v>
      </c>
      <c r="AA1577" s="18">
        <f t="shared" si="2147"/>
        <v>0</v>
      </c>
      <c r="AB1577" s="18">
        <f t="shared" si="2112"/>
        <v>6708</v>
      </c>
      <c r="AC1577" s="18">
        <f t="shared" si="2113"/>
        <v>1708</v>
      </c>
      <c r="AD1577" s="18">
        <f t="shared" si="2114"/>
        <v>14508</v>
      </c>
      <c r="AE1577" s="18">
        <f t="shared" si="2147"/>
        <v>0</v>
      </c>
      <c r="AF1577" s="31"/>
      <c r="AG1577" s="22"/>
      <c r="AH1577" s="2"/>
    </row>
    <row r="1578" spans="1:34" ht="47.25" x14ac:dyDescent="0.25">
      <c r="A1578" s="36" t="s">
        <v>323</v>
      </c>
      <c r="B1578" s="32">
        <v>200</v>
      </c>
      <c r="C1578" s="36"/>
      <c r="D1578" s="36"/>
      <c r="E1578" s="14" t="s">
        <v>578</v>
      </c>
      <c r="F1578" s="18">
        <f t="shared" si="2145"/>
        <v>39108</v>
      </c>
      <c r="G1578" s="18">
        <f t="shared" si="2145"/>
        <v>39108</v>
      </c>
      <c r="H1578" s="18">
        <f t="shared" si="2145"/>
        <v>14508</v>
      </c>
      <c r="I1578" s="18">
        <f t="shared" si="2145"/>
        <v>0</v>
      </c>
      <c r="J1578" s="18">
        <f t="shared" si="2145"/>
        <v>0</v>
      </c>
      <c r="K1578" s="18">
        <f t="shared" si="2145"/>
        <v>0</v>
      </c>
      <c r="L1578" s="18">
        <f t="shared" si="2118"/>
        <v>39108</v>
      </c>
      <c r="M1578" s="18">
        <f t="shared" si="2119"/>
        <v>39108</v>
      </c>
      <c r="N1578" s="18">
        <f t="shared" si="2120"/>
        <v>14508</v>
      </c>
      <c r="O1578" s="18">
        <f t="shared" si="2146"/>
        <v>0</v>
      </c>
      <c r="P1578" s="18">
        <f t="shared" si="2146"/>
        <v>0</v>
      </c>
      <c r="Q1578" s="18">
        <f t="shared" si="2146"/>
        <v>0</v>
      </c>
      <c r="R1578" s="18">
        <f t="shared" si="2095"/>
        <v>39108</v>
      </c>
      <c r="S1578" s="18">
        <f t="shared" si="2096"/>
        <v>39108</v>
      </c>
      <c r="T1578" s="18">
        <f t="shared" si="2097"/>
        <v>14508</v>
      </c>
      <c r="U1578" s="18">
        <f t="shared" si="2147"/>
        <v>0</v>
      </c>
      <c r="V1578" s="18">
        <f t="shared" si="2099"/>
        <v>39108</v>
      </c>
      <c r="W1578" s="18">
        <f t="shared" si="2100"/>
        <v>39108</v>
      </c>
      <c r="X1578" s="18">
        <f t="shared" si="2101"/>
        <v>14508</v>
      </c>
      <c r="Y1578" s="18">
        <f t="shared" si="2147"/>
        <v>-32400</v>
      </c>
      <c r="Z1578" s="18">
        <f t="shared" si="2147"/>
        <v>-37400</v>
      </c>
      <c r="AA1578" s="18">
        <f t="shared" si="2147"/>
        <v>0</v>
      </c>
      <c r="AB1578" s="18">
        <f t="shared" si="2112"/>
        <v>6708</v>
      </c>
      <c r="AC1578" s="18">
        <f t="shared" si="2113"/>
        <v>1708</v>
      </c>
      <c r="AD1578" s="18">
        <f t="shared" si="2114"/>
        <v>14508</v>
      </c>
      <c r="AE1578" s="18">
        <f t="shared" si="2147"/>
        <v>0</v>
      </c>
      <c r="AF1578" s="31"/>
      <c r="AG1578" s="22"/>
      <c r="AH1578" s="2"/>
    </row>
    <row r="1579" spans="1:34" ht="47.25" x14ac:dyDescent="0.25">
      <c r="A1579" s="36" t="s">
        <v>323</v>
      </c>
      <c r="B1579" s="32">
        <v>240</v>
      </c>
      <c r="C1579" s="36"/>
      <c r="D1579" s="36"/>
      <c r="E1579" s="14" t="s">
        <v>586</v>
      </c>
      <c r="F1579" s="18">
        <f t="shared" si="2145"/>
        <v>39108</v>
      </c>
      <c r="G1579" s="18">
        <f t="shared" si="2145"/>
        <v>39108</v>
      </c>
      <c r="H1579" s="18">
        <f t="shared" si="2145"/>
        <v>14508</v>
      </c>
      <c r="I1579" s="18">
        <f t="shared" si="2145"/>
        <v>0</v>
      </c>
      <c r="J1579" s="18">
        <f t="shared" si="2145"/>
        <v>0</v>
      </c>
      <c r="K1579" s="18">
        <f t="shared" si="2145"/>
        <v>0</v>
      </c>
      <c r="L1579" s="18">
        <f t="shared" si="2118"/>
        <v>39108</v>
      </c>
      <c r="M1579" s="18">
        <f t="shared" si="2119"/>
        <v>39108</v>
      </c>
      <c r="N1579" s="18">
        <f t="shared" si="2120"/>
        <v>14508</v>
      </c>
      <c r="O1579" s="18">
        <f t="shared" si="2146"/>
        <v>0</v>
      </c>
      <c r="P1579" s="18">
        <f t="shared" si="2146"/>
        <v>0</v>
      </c>
      <c r="Q1579" s="18">
        <f t="shared" si="2146"/>
        <v>0</v>
      </c>
      <c r="R1579" s="18">
        <f t="shared" si="2095"/>
        <v>39108</v>
      </c>
      <c r="S1579" s="18">
        <f t="shared" si="2096"/>
        <v>39108</v>
      </c>
      <c r="T1579" s="18">
        <f t="shared" si="2097"/>
        <v>14508</v>
      </c>
      <c r="U1579" s="18">
        <f t="shared" si="2147"/>
        <v>0</v>
      </c>
      <c r="V1579" s="18">
        <f t="shared" si="2099"/>
        <v>39108</v>
      </c>
      <c r="W1579" s="18">
        <f t="shared" si="2100"/>
        <v>39108</v>
      </c>
      <c r="X1579" s="18">
        <f t="shared" si="2101"/>
        <v>14508</v>
      </c>
      <c r="Y1579" s="18">
        <f t="shared" si="2147"/>
        <v>-32400</v>
      </c>
      <c r="Z1579" s="18">
        <f t="shared" si="2147"/>
        <v>-37400</v>
      </c>
      <c r="AA1579" s="18">
        <f t="shared" si="2147"/>
        <v>0</v>
      </c>
      <c r="AB1579" s="18">
        <f t="shared" si="2112"/>
        <v>6708</v>
      </c>
      <c r="AC1579" s="18">
        <f t="shared" si="2113"/>
        <v>1708</v>
      </c>
      <c r="AD1579" s="18">
        <f t="shared" si="2114"/>
        <v>14508</v>
      </c>
      <c r="AE1579" s="18">
        <f t="shared" si="2147"/>
        <v>0</v>
      </c>
      <c r="AF1579" s="31"/>
      <c r="AG1579" s="22"/>
      <c r="AH1579" s="2"/>
    </row>
    <row r="1580" spans="1:34" x14ac:dyDescent="0.25">
      <c r="A1580" s="36" t="s">
        <v>323</v>
      </c>
      <c r="B1580" s="32">
        <v>240</v>
      </c>
      <c r="C1580" s="36" t="s">
        <v>151</v>
      </c>
      <c r="D1580" s="36" t="s">
        <v>30</v>
      </c>
      <c r="E1580" s="14" t="s">
        <v>549</v>
      </c>
      <c r="F1580" s="18">
        <v>39108</v>
      </c>
      <c r="G1580" s="18">
        <v>39108</v>
      </c>
      <c r="H1580" s="18">
        <v>14508</v>
      </c>
      <c r="I1580" s="18"/>
      <c r="J1580" s="18"/>
      <c r="K1580" s="18"/>
      <c r="L1580" s="18">
        <f t="shared" si="2118"/>
        <v>39108</v>
      </c>
      <c r="M1580" s="18">
        <f t="shared" si="2119"/>
        <v>39108</v>
      </c>
      <c r="N1580" s="18">
        <f t="shared" si="2120"/>
        <v>14508</v>
      </c>
      <c r="O1580" s="18"/>
      <c r="P1580" s="18"/>
      <c r="Q1580" s="18"/>
      <c r="R1580" s="18">
        <f t="shared" si="2095"/>
        <v>39108</v>
      </c>
      <c r="S1580" s="18">
        <f t="shared" si="2096"/>
        <v>39108</v>
      </c>
      <c r="T1580" s="18">
        <f t="shared" si="2097"/>
        <v>14508</v>
      </c>
      <c r="U1580" s="18"/>
      <c r="V1580" s="18">
        <f t="shared" si="2099"/>
        <v>39108</v>
      </c>
      <c r="W1580" s="18">
        <f t="shared" si="2100"/>
        <v>39108</v>
      </c>
      <c r="X1580" s="18">
        <f t="shared" si="2101"/>
        <v>14508</v>
      </c>
      <c r="Y1580" s="18">
        <f>-1600-2230-1070-1500-1400-24600</f>
        <v>-32400</v>
      </c>
      <c r="Z1580" s="18">
        <f>-455-1755-3606-1682-2752-550-2000-24600</f>
        <v>-37400</v>
      </c>
      <c r="AA1580" s="18"/>
      <c r="AB1580" s="18">
        <f t="shared" si="2112"/>
        <v>6708</v>
      </c>
      <c r="AC1580" s="18">
        <f t="shared" si="2113"/>
        <v>1708</v>
      </c>
      <c r="AD1580" s="18">
        <f t="shared" si="2114"/>
        <v>14508</v>
      </c>
      <c r="AE1580" s="18"/>
      <c r="AF1580" s="31"/>
      <c r="AG1580" s="22"/>
      <c r="AH1580" s="2"/>
    </row>
    <row r="1581" spans="1:34" x14ac:dyDescent="0.25">
      <c r="A1581" s="36" t="s">
        <v>324</v>
      </c>
      <c r="B1581" s="32"/>
      <c r="C1581" s="36"/>
      <c r="D1581" s="36"/>
      <c r="E1581" s="14" t="s">
        <v>739</v>
      </c>
      <c r="F1581" s="18">
        <f t="shared" ref="F1581:K1583" si="2148">F1582</f>
        <v>25759.100000000002</v>
      </c>
      <c r="G1581" s="18">
        <f t="shared" si="2148"/>
        <v>25759.100000000002</v>
      </c>
      <c r="H1581" s="18">
        <f t="shared" si="2148"/>
        <v>25759.100000000002</v>
      </c>
      <c r="I1581" s="18">
        <f t="shared" si="2148"/>
        <v>0</v>
      </c>
      <c r="J1581" s="18">
        <f t="shared" si="2148"/>
        <v>0</v>
      </c>
      <c r="K1581" s="18">
        <f t="shared" si="2148"/>
        <v>0</v>
      </c>
      <c r="L1581" s="18">
        <f t="shared" si="2118"/>
        <v>25759.100000000002</v>
      </c>
      <c r="M1581" s="18">
        <f t="shared" si="2119"/>
        <v>25759.100000000002</v>
      </c>
      <c r="N1581" s="18">
        <f t="shared" si="2120"/>
        <v>25759.100000000002</v>
      </c>
      <c r="O1581" s="18">
        <f t="shared" ref="O1581:Q1583" si="2149">O1582</f>
        <v>0</v>
      </c>
      <c r="P1581" s="18">
        <f t="shared" si="2149"/>
        <v>0</v>
      </c>
      <c r="Q1581" s="18">
        <f t="shared" si="2149"/>
        <v>0</v>
      </c>
      <c r="R1581" s="18">
        <f t="shared" si="2095"/>
        <v>25759.100000000002</v>
      </c>
      <c r="S1581" s="18">
        <f t="shared" si="2096"/>
        <v>25759.100000000002</v>
      </c>
      <c r="T1581" s="18">
        <f t="shared" si="2097"/>
        <v>25759.100000000002</v>
      </c>
      <c r="U1581" s="18">
        <f t="shared" ref="U1581:AE1583" si="2150">U1582</f>
        <v>0</v>
      </c>
      <c r="V1581" s="18">
        <f t="shared" si="2099"/>
        <v>25759.100000000002</v>
      </c>
      <c r="W1581" s="18">
        <f t="shared" si="2100"/>
        <v>25759.100000000002</v>
      </c>
      <c r="X1581" s="18">
        <f t="shared" si="2101"/>
        <v>25759.100000000002</v>
      </c>
      <c r="Y1581" s="18">
        <f t="shared" si="2150"/>
        <v>7800.0000000000009</v>
      </c>
      <c r="Z1581" s="18">
        <f t="shared" si="2150"/>
        <v>12800</v>
      </c>
      <c r="AA1581" s="18">
        <f t="shared" si="2150"/>
        <v>0</v>
      </c>
      <c r="AB1581" s="18">
        <f t="shared" si="2112"/>
        <v>33559.100000000006</v>
      </c>
      <c r="AC1581" s="18">
        <f t="shared" si="2113"/>
        <v>38559.100000000006</v>
      </c>
      <c r="AD1581" s="18">
        <f t="shared" si="2114"/>
        <v>25759.100000000002</v>
      </c>
      <c r="AE1581" s="18">
        <f t="shared" si="2150"/>
        <v>0</v>
      </c>
      <c r="AF1581" s="31"/>
      <c r="AG1581" s="22"/>
      <c r="AH1581" s="2"/>
    </row>
    <row r="1582" spans="1:34" ht="47.25" x14ac:dyDescent="0.25">
      <c r="A1582" s="36" t="s">
        <v>324</v>
      </c>
      <c r="B1582" s="32">
        <v>200</v>
      </c>
      <c r="C1582" s="36"/>
      <c r="D1582" s="36"/>
      <c r="E1582" s="14" t="s">
        <v>578</v>
      </c>
      <c r="F1582" s="18">
        <f t="shared" si="2148"/>
        <v>25759.100000000002</v>
      </c>
      <c r="G1582" s="18">
        <f t="shared" si="2148"/>
        <v>25759.100000000002</v>
      </c>
      <c r="H1582" s="18">
        <f t="shared" si="2148"/>
        <v>25759.100000000002</v>
      </c>
      <c r="I1582" s="18">
        <f t="shared" si="2148"/>
        <v>0</v>
      </c>
      <c r="J1582" s="18">
        <f t="shared" si="2148"/>
        <v>0</v>
      </c>
      <c r="K1582" s="18">
        <f t="shared" si="2148"/>
        <v>0</v>
      </c>
      <c r="L1582" s="18">
        <f t="shared" si="2118"/>
        <v>25759.100000000002</v>
      </c>
      <c r="M1582" s="18">
        <f t="shared" si="2119"/>
        <v>25759.100000000002</v>
      </c>
      <c r="N1582" s="18">
        <f t="shared" si="2120"/>
        <v>25759.100000000002</v>
      </c>
      <c r="O1582" s="18">
        <f t="shared" si="2149"/>
        <v>0</v>
      </c>
      <c r="P1582" s="18">
        <f t="shared" si="2149"/>
        <v>0</v>
      </c>
      <c r="Q1582" s="18">
        <f t="shared" si="2149"/>
        <v>0</v>
      </c>
      <c r="R1582" s="18">
        <f t="shared" si="2095"/>
        <v>25759.100000000002</v>
      </c>
      <c r="S1582" s="18">
        <f t="shared" si="2096"/>
        <v>25759.100000000002</v>
      </c>
      <c r="T1582" s="18">
        <f t="shared" si="2097"/>
        <v>25759.100000000002</v>
      </c>
      <c r="U1582" s="18">
        <f t="shared" si="2150"/>
        <v>0</v>
      </c>
      <c r="V1582" s="18">
        <f t="shared" si="2099"/>
        <v>25759.100000000002</v>
      </c>
      <c r="W1582" s="18">
        <f t="shared" si="2100"/>
        <v>25759.100000000002</v>
      </c>
      <c r="X1582" s="18">
        <f t="shared" si="2101"/>
        <v>25759.100000000002</v>
      </c>
      <c r="Y1582" s="18">
        <f t="shared" si="2150"/>
        <v>7800.0000000000009</v>
      </c>
      <c r="Z1582" s="18">
        <f t="shared" si="2150"/>
        <v>12800</v>
      </c>
      <c r="AA1582" s="18">
        <f t="shared" si="2150"/>
        <v>0</v>
      </c>
      <c r="AB1582" s="18">
        <f t="shared" si="2112"/>
        <v>33559.100000000006</v>
      </c>
      <c r="AC1582" s="18">
        <f t="shared" si="2113"/>
        <v>38559.100000000006</v>
      </c>
      <c r="AD1582" s="18">
        <f t="shared" si="2114"/>
        <v>25759.100000000002</v>
      </c>
      <c r="AE1582" s="18">
        <f t="shared" si="2150"/>
        <v>0</v>
      </c>
      <c r="AF1582" s="31"/>
      <c r="AG1582" s="22"/>
      <c r="AH1582" s="2"/>
    </row>
    <row r="1583" spans="1:34" ht="47.25" x14ac:dyDescent="0.25">
      <c r="A1583" s="36" t="s">
        <v>324</v>
      </c>
      <c r="B1583" s="32">
        <v>240</v>
      </c>
      <c r="C1583" s="36"/>
      <c r="D1583" s="36"/>
      <c r="E1583" s="14" t="s">
        <v>586</v>
      </c>
      <c r="F1583" s="18">
        <f t="shared" si="2148"/>
        <v>25759.100000000002</v>
      </c>
      <c r="G1583" s="18">
        <f t="shared" si="2148"/>
        <v>25759.100000000002</v>
      </c>
      <c r="H1583" s="18">
        <f t="shared" si="2148"/>
        <v>25759.100000000002</v>
      </c>
      <c r="I1583" s="18">
        <f t="shared" si="2148"/>
        <v>0</v>
      </c>
      <c r="J1583" s="18">
        <f t="shared" si="2148"/>
        <v>0</v>
      </c>
      <c r="K1583" s="18">
        <f t="shared" si="2148"/>
        <v>0</v>
      </c>
      <c r="L1583" s="18">
        <f t="shared" si="2118"/>
        <v>25759.100000000002</v>
      </c>
      <c r="M1583" s="18">
        <f t="shared" si="2119"/>
        <v>25759.100000000002</v>
      </c>
      <c r="N1583" s="18">
        <f t="shared" si="2120"/>
        <v>25759.100000000002</v>
      </c>
      <c r="O1583" s="18">
        <f t="shared" si="2149"/>
        <v>0</v>
      </c>
      <c r="P1583" s="18">
        <f t="shared" si="2149"/>
        <v>0</v>
      </c>
      <c r="Q1583" s="18">
        <f t="shared" si="2149"/>
        <v>0</v>
      </c>
      <c r="R1583" s="18">
        <f t="shared" si="2095"/>
        <v>25759.100000000002</v>
      </c>
      <c r="S1583" s="18">
        <f t="shared" si="2096"/>
        <v>25759.100000000002</v>
      </c>
      <c r="T1583" s="18">
        <f t="shared" si="2097"/>
        <v>25759.100000000002</v>
      </c>
      <c r="U1583" s="18">
        <f t="shared" si="2150"/>
        <v>0</v>
      </c>
      <c r="V1583" s="18">
        <f t="shared" si="2099"/>
        <v>25759.100000000002</v>
      </c>
      <c r="W1583" s="18">
        <f t="shared" si="2100"/>
        <v>25759.100000000002</v>
      </c>
      <c r="X1583" s="18">
        <f t="shared" si="2101"/>
        <v>25759.100000000002</v>
      </c>
      <c r="Y1583" s="18">
        <f t="shared" si="2150"/>
        <v>7800.0000000000009</v>
      </c>
      <c r="Z1583" s="18">
        <f t="shared" si="2150"/>
        <v>12800</v>
      </c>
      <c r="AA1583" s="18">
        <f t="shared" si="2150"/>
        <v>0</v>
      </c>
      <c r="AB1583" s="18">
        <f t="shared" si="2112"/>
        <v>33559.100000000006</v>
      </c>
      <c r="AC1583" s="18">
        <f t="shared" si="2113"/>
        <v>38559.100000000006</v>
      </c>
      <c r="AD1583" s="18">
        <f t="shared" si="2114"/>
        <v>25759.100000000002</v>
      </c>
      <c r="AE1583" s="18">
        <f t="shared" si="2150"/>
        <v>0</v>
      </c>
      <c r="AF1583" s="31"/>
      <c r="AG1583" s="22"/>
      <c r="AH1583" s="2"/>
    </row>
    <row r="1584" spans="1:34" x14ac:dyDescent="0.25">
      <c r="A1584" s="36" t="s">
        <v>324</v>
      </c>
      <c r="B1584" s="32">
        <v>240</v>
      </c>
      <c r="C1584" s="36" t="s">
        <v>151</v>
      </c>
      <c r="D1584" s="36" t="s">
        <v>30</v>
      </c>
      <c r="E1584" s="14" t="s">
        <v>549</v>
      </c>
      <c r="F1584" s="18">
        <v>25759.100000000002</v>
      </c>
      <c r="G1584" s="18">
        <v>25759.100000000002</v>
      </c>
      <c r="H1584" s="18">
        <v>25759.100000000002</v>
      </c>
      <c r="I1584" s="18"/>
      <c r="J1584" s="18"/>
      <c r="K1584" s="18"/>
      <c r="L1584" s="18">
        <f t="shared" si="2118"/>
        <v>25759.100000000002</v>
      </c>
      <c r="M1584" s="18">
        <f t="shared" si="2119"/>
        <v>25759.100000000002</v>
      </c>
      <c r="N1584" s="18">
        <f t="shared" si="2120"/>
        <v>25759.100000000002</v>
      </c>
      <c r="O1584" s="18"/>
      <c r="P1584" s="18"/>
      <c r="Q1584" s="18"/>
      <c r="R1584" s="18">
        <f t="shared" si="2095"/>
        <v>25759.100000000002</v>
      </c>
      <c r="S1584" s="18">
        <f t="shared" si="2096"/>
        <v>25759.100000000002</v>
      </c>
      <c r="T1584" s="18">
        <f t="shared" si="2097"/>
        <v>25759.100000000002</v>
      </c>
      <c r="U1584" s="18"/>
      <c r="V1584" s="18">
        <f t="shared" si="2099"/>
        <v>25759.100000000002</v>
      </c>
      <c r="W1584" s="18">
        <f t="shared" si="2100"/>
        <v>25759.100000000002</v>
      </c>
      <c r="X1584" s="18">
        <f t="shared" si="2101"/>
        <v>25759.100000000002</v>
      </c>
      <c r="Y1584" s="18">
        <f>-1096.087-1819.016-789.519-402.639-490.258-1194.673-30.428+13622.62</f>
        <v>7800.0000000000009</v>
      </c>
      <c r="Z1584" s="18">
        <f>-470.8-1450.2-514.8-47.9-67.8-984-33.194+16368.694</f>
        <v>12800</v>
      </c>
      <c r="AA1584" s="18"/>
      <c r="AB1584" s="18">
        <f t="shared" si="2112"/>
        <v>33559.100000000006</v>
      </c>
      <c r="AC1584" s="18">
        <f t="shared" si="2113"/>
        <v>38559.100000000006</v>
      </c>
      <c r="AD1584" s="18">
        <f t="shared" si="2114"/>
        <v>25759.100000000002</v>
      </c>
      <c r="AE1584" s="18"/>
      <c r="AF1584" s="31"/>
      <c r="AG1584" s="22"/>
      <c r="AH1584" s="2"/>
    </row>
    <row r="1585" spans="1:34" ht="78.75" x14ac:dyDescent="0.25">
      <c r="A1585" s="36" t="s">
        <v>1424</v>
      </c>
      <c r="B1585" s="32"/>
      <c r="C1585" s="36"/>
      <c r="D1585" s="36"/>
      <c r="E1585" s="14" t="s">
        <v>720</v>
      </c>
      <c r="F1585" s="18"/>
      <c r="G1585" s="18"/>
      <c r="H1585" s="18"/>
      <c r="I1585" s="18"/>
      <c r="J1585" s="18"/>
      <c r="K1585" s="18"/>
      <c r="L1585" s="18"/>
      <c r="M1585" s="18"/>
      <c r="N1585" s="18"/>
      <c r="O1585" s="18"/>
      <c r="P1585" s="18"/>
      <c r="Q1585" s="18"/>
      <c r="R1585" s="18"/>
      <c r="S1585" s="18"/>
      <c r="T1585" s="18"/>
      <c r="U1585" s="18"/>
      <c r="V1585" s="18">
        <f>V1586</f>
        <v>0</v>
      </c>
      <c r="W1585" s="18">
        <f t="shared" ref="W1585:AE1587" si="2151">W1586</f>
        <v>0</v>
      </c>
      <c r="X1585" s="18">
        <f t="shared" si="2151"/>
        <v>0</v>
      </c>
      <c r="Y1585" s="18">
        <f t="shared" si="2151"/>
        <v>98400</v>
      </c>
      <c r="Z1585" s="18">
        <f t="shared" si="2151"/>
        <v>98400</v>
      </c>
      <c r="AA1585" s="18">
        <f t="shared" si="2151"/>
        <v>0</v>
      </c>
      <c r="AB1585" s="18">
        <f t="shared" si="2112"/>
        <v>98400</v>
      </c>
      <c r="AC1585" s="18">
        <f t="shared" si="2113"/>
        <v>98400</v>
      </c>
      <c r="AD1585" s="18">
        <f t="shared" si="2114"/>
        <v>0</v>
      </c>
      <c r="AE1585" s="18">
        <f t="shared" si="2151"/>
        <v>0</v>
      </c>
      <c r="AF1585" s="31"/>
      <c r="AG1585" s="22"/>
      <c r="AH1585" s="2"/>
    </row>
    <row r="1586" spans="1:34" ht="47.25" x14ac:dyDescent="0.25">
      <c r="A1586" s="36" t="s">
        <v>1424</v>
      </c>
      <c r="B1586" s="32">
        <v>200</v>
      </c>
      <c r="C1586" s="36"/>
      <c r="D1586" s="36"/>
      <c r="E1586" s="14" t="s">
        <v>578</v>
      </c>
      <c r="F1586" s="18"/>
      <c r="G1586" s="18"/>
      <c r="H1586" s="18"/>
      <c r="I1586" s="18"/>
      <c r="J1586" s="18"/>
      <c r="K1586" s="18"/>
      <c r="L1586" s="18"/>
      <c r="M1586" s="18"/>
      <c r="N1586" s="18"/>
      <c r="O1586" s="18"/>
      <c r="P1586" s="18"/>
      <c r="Q1586" s="18"/>
      <c r="R1586" s="18"/>
      <c r="S1586" s="18"/>
      <c r="T1586" s="18"/>
      <c r="U1586" s="18"/>
      <c r="V1586" s="18">
        <f>V1587</f>
        <v>0</v>
      </c>
      <c r="W1586" s="18">
        <f t="shared" si="2151"/>
        <v>0</v>
      </c>
      <c r="X1586" s="18">
        <f t="shared" si="2151"/>
        <v>0</v>
      </c>
      <c r="Y1586" s="18">
        <f t="shared" si="2151"/>
        <v>98400</v>
      </c>
      <c r="Z1586" s="18">
        <f t="shared" si="2151"/>
        <v>98400</v>
      </c>
      <c r="AA1586" s="18">
        <f t="shared" si="2151"/>
        <v>0</v>
      </c>
      <c r="AB1586" s="18">
        <f t="shared" si="2112"/>
        <v>98400</v>
      </c>
      <c r="AC1586" s="18">
        <f t="shared" si="2113"/>
        <v>98400</v>
      </c>
      <c r="AD1586" s="18">
        <f t="shared" si="2114"/>
        <v>0</v>
      </c>
      <c r="AE1586" s="18">
        <f t="shared" si="2151"/>
        <v>0</v>
      </c>
      <c r="AF1586" s="31"/>
      <c r="AG1586" s="22"/>
      <c r="AH1586" s="2"/>
    </row>
    <row r="1587" spans="1:34" ht="47.25" x14ac:dyDescent="0.25">
      <c r="A1587" s="36" t="s">
        <v>1424</v>
      </c>
      <c r="B1587" s="32">
        <v>240</v>
      </c>
      <c r="C1587" s="36"/>
      <c r="D1587" s="36"/>
      <c r="E1587" s="14" t="s">
        <v>586</v>
      </c>
      <c r="F1587" s="18"/>
      <c r="G1587" s="18"/>
      <c r="H1587" s="18"/>
      <c r="I1587" s="18"/>
      <c r="J1587" s="18"/>
      <c r="K1587" s="18"/>
      <c r="L1587" s="18"/>
      <c r="M1587" s="18"/>
      <c r="N1587" s="18"/>
      <c r="O1587" s="18"/>
      <c r="P1587" s="18"/>
      <c r="Q1587" s="18"/>
      <c r="R1587" s="18"/>
      <c r="S1587" s="18"/>
      <c r="T1587" s="18"/>
      <c r="U1587" s="18"/>
      <c r="V1587" s="18">
        <f>V1588</f>
        <v>0</v>
      </c>
      <c r="W1587" s="18">
        <f t="shared" si="2151"/>
        <v>0</v>
      </c>
      <c r="X1587" s="18">
        <f t="shared" si="2151"/>
        <v>0</v>
      </c>
      <c r="Y1587" s="18">
        <f t="shared" si="2151"/>
        <v>98400</v>
      </c>
      <c r="Z1587" s="18">
        <f t="shared" si="2151"/>
        <v>98400</v>
      </c>
      <c r="AA1587" s="18">
        <f t="shared" si="2151"/>
        <v>0</v>
      </c>
      <c r="AB1587" s="18">
        <f t="shared" si="2112"/>
        <v>98400</v>
      </c>
      <c r="AC1587" s="18">
        <f t="shared" si="2113"/>
        <v>98400</v>
      </c>
      <c r="AD1587" s="18">
        <f t="shared" si="2114"/>
        <v>0</v>
      </c>
      <c r="AE1587" s="18">
        <f t="shared" si="2151"/>
        <v>0</v>
      </c>
      <c r="AF1587" s="31"/>
      <c r="AG1587" s="22"/>
      <c r="AH1587" s="2"/>
    </row>
    <row r="1588" spans="1:34" x14ac:dyDescent="0.25">
      <c r="A1588" s="36" t="s">
        <v>1424</v>
      </c>
      <c r="B1588" s="32">
        <v>240</v>
      </c>
      <c r="C1588" s="36" t="s">
        <v>151</v>
      </c>
      <c r="D1588" s="36" t="s">
        <v>30</v>
      </c>
      <c r="E1588" s="14" t="s">
        <v>549</v>
      </c>
      <c r="F1588" s="18"/>
      <c r="G1588" s="18"/>
      <c r="H1588" s="18"/>
      <c r="I1588" s="18"/>
      <c r="J1588" s="18"/>
      <c r="K1588" s="18"/>
      <c r="L1588" s="18"/>
      <c r="M1588" s="18"/>
      <c r="N1588" s="18"/>
      <c r="O1588" s="18"/>
      <c r="P1588" s="18"/>
      <c r="Q1588" s="18"/>
      <c r="R1588" s="18"/>
      <c r="S1588" s="18"/>
      <c r="T1588" s="18"/>
      <c r="U1588" s="18"/>
      <c r="V1588" s="18">
        <v>0</v>
      </c>
      <c r="W1588" s="18">
        <v>0</v>
      </c>
      <c r="X1588" s="18">
        <v>0</v>
      </c>
      <c r="Y1588" s="18">
        <f>73800+24600</f>
        <v>98400</v>
      </c>
      <c r="Z1588" s="18">
        <f>73800+24600</f>
        <v>98400</v>
      </c>
      <c r="AA1588" s="18"/>
      <c r="AB1588" s="18">
        <f t="shared" si="2112"/>
        <v>98400</v>
      </c>
      <c r="AC1588" s="18">
        <f t="shared" si="2113"/>
        <v>98400</v>
      </c>
      <c r="AD1588" s="18">
        <f t="shared" si="2114"/>
        <v>0</v>
      </c>
      <c r="AE1588" s="18"/>
      <c r="AF1588" s="31"/>
      <c r="AG1588" s="22"/>
      <c r="AH1588" s="2"/>
    </row>
    <row r="1589" spans="1:34" ht="63" x14ac:dyDescent="0.25">
      <c r="A1589" s="36" t="s">
        <v>326</v>
      </c>
      <c r="B1589" s="32"/>
      <c r="C1589" s="36"/>
      <c r="D1589" s="36"/>
      <c r="E1589" s="14" t="s">
        <v>1182</v>
      </c>
      <c r="F1589" s="18">
        <f>F1590+F1594</f>
        <v>467000</v>
      </c>
      <c r="G1589" s="18">
        <f t="shared" ref="G1589:AE1589" si="2152">G1590+G1594</f>
        <v>467000</v>
      </c>
      <c r="H1589" s="18">
        <f t="shared" si="2152"/>
        <v>0</v>
      </c>
      <c r="I1589" s="18">
        <f t="shared" ref="I1589:K1589" si="2153">I1590+I1594</f>
        <v>0</v>
      </c>
      <c r="J1589" s="18">
        <f t="shared" si="2153"/>
        <v>0</v>
      </c>
      <c r="K1589" s="18">
        <f t="shared" si="2153"/>
        <v>0</v>
      </c>
      <c r="L1589" s="18">
        <f t="shared" si="2118"/>
        <v>467000</v>
      </c>
      <c r="M1589" s="18">
        <f t="shared" si="2119"/>
        <v>467000</v>
      </c>
      <c r="N1589" s="18">
        <f t="shared" si="2120"/>
        <v>0</v>
      </c>
      <c r="O1589" s="18">
        <f t="shared" ref="O1589:Q1589" si="2154">O1590+O1594</f>
        <v>63708.334000000003</v>
      </c>
      <c r="P1589" s="18">
        <f t="shared" si="2154"/>
        <v>0</v>
      </c>
      <c r="Q1589" s="18">
        <f t="shared" si="2154"/>
        <v>0</v>
      </c>
      <c r="R1589" s="18">
        <f t="shared" si="2095"/>
        <v>530708.33400000003</v>
      </c>
      <c r="S1589" s="18">
        <f t="shared" si="2096"/>
        <v>467000</v>
      </c>
      <c r="T1589" s="18">
        <f t="shared" si="2097"/>
        <v>0</v>
      </c>
      <c r="U1589" s="18">
        <f t="shared" ref="U1589" si="2155">U1590+U1594</f>
        <v>0</v>
      </c>
      <c r="V1589" s="18">
        <f t="shared" si="2099"/>
        <v>530708.33400000003</v>
      </c>
      <c r="W1589" s="18">
        <f t="shared" si="2100"/>
        <v>467000</v>
      </c>
      <c r="X1589" s="18">
        <f t="shared" si="2101"/>
        <v>0</v>
      </c>
      <c r="Y1589" s="18">
        <f t="shared" ref="Y1589:AA1589" si="2156">Y1590+Y1594</f>
        <v>742722.85700000008</v>
      </c>
      <c r="Z1589" s="18">
        <f t="shared" si="2156"/>
        <v>0</v>
      </c>
      <c r="AA1589" s="18">
        <f t="shared" si="2156"/>
        <v>501657.61</v>
      </c>
      <c r="AB1589" s="18">
        <f t="shared" si="2112"/>
        <v>1273431.1910000001</v>
      </c>
      <c r="AC1589" s="18">
        <f t="shared" si="2113"/>
        <v>467000</v>
      </c>
      <c r="AD1589" s="18">
        <f t="shared" si="2114"/>
        <v>501657.61</v>
      </c>
      <c r="AE1589" s="18">
        <f t="shared" si="2152"/>
        <v>0</v>
      </c>
      <c r="AF1589" s="31"/>
      <c r="AG1589" s="22"/>
      <c r="AH1589" s="2"/>
    </row>
    <row r="1590" spans="1:34" ht="63" hidden="1" x14ac:dyDescent="0.25">
      <c r="A1590" s="36" t="s">
        <v>951</v>
      </c>
      <c r="B1590" s="32"/>
      <c r="C1590" s="36"/>
      <c r="D1590" s="36"/>
      <c r="E1590" s="14" t="s">
        <v>740</v>
      </c>
      <c r="F1590" s="18">
        <f t="shared" ref="F1590:K1592" si="2157">F1591</f>
        <v>233500</v>
      </c>
      <c r="G1590" s="18">
        <f t="shared" si="2157"/>
        <v>233500</v>
      </c>
      <c r="H1590" s="18">
        <f t="shared" si="2157"/>
        <v>0</v>
      </c>
      <c r="I1590" s="18">
        <f t="shared" si="2157"/>
        <v>-233500</v>
      </c>
      <c r="J1590" s="18">
        <f t="shared" si="2157"/>
        <v>-233500</v>
      </c>
      <c r="K1590" s="18">
        <f t="shared" si="2157"/>
        <v>0</v>
      </c>
      <c r="L1590" s="18">
        <f t="shared" si="2118"/>
        <v>0</v>
      </c>
      <c r="M1590" s="18">
        <f t="shared" si="2119"/>
        <v>0</v>
      </c>
      <c r="N1590" s="18">
        <f t="shared" si="2120"/>
        <v>0</v>
      </c>
      <c r="O1590" s="18">
        <f t="shared" ref="O1590:Q1592" si="2158">O1591</f>
        <v>0</v>
      </c>
      <c r="P1590" s="18">
        <f t="shared" si="2158"/>
        <v>0</v>
      </c>
      <c r="Q1590" s="18">
        <f t="shared" si="2158"/>
        <v>0</v>
      </c>
      <c r="R1590" s="18">
        <f t="shared" si="2095"/>
        <v>0</v>
      </c>
      <c r="S1590" s="18">
        <f t="shared" si="2096"/>
        <v>0</v>
      </c>
      <c r="T1590" s="18">
        <f t="shared" si="2097"/>
        <v>0</v>
      </c>
      <c r="U1590" s="18">
        <f t="shared" ref="U1590:AE1592" si="2159">U1591</f>
        <v>0</v>
      </c>
      <c r="V1590" s="18">
        <f t="shared" si="2099"/>
        <v>0</v>
      </c>
      <c r="W1590" s="18">
        <f t="shared" si="2100"/>
        <v>0</v>
      </c>
      <c r="X1590" s="18">
        <f t="shared" si="2101"/>
        <v>0</v>
      </c>
      <c r="Y1590" s="18">
        <f t="shared" si="2159"/>
        <v>0</v>
      </c>
      <c r="Z1590" s="18">
        <f t="shared" si="2159"/>
        <v>0</v>
      </c>
      <c r="AA1590" s="18">
        <f t="shared" si="2159"/>
        <v>0</v>
      </c>
      <c r="AB1590" s="18">
        <f t="shared" si="2112"/>
        <v>0</v>
      </c>
      <c r="AC1590" s="18">
        <f t="shared" si="2113"/>
        <v>0</v>
      </c>
      <c r="AD1590" s="18">
        <f t="shared" si="2114"/>
        <v>0</v>
      </c>
      <c r="AE1590" s="18">
        <f t="shared" si="2159"/>
        <v>0</v>
      </c>
      <c r="AF1590" s="31">
        <v>0</v>
      </c>
      <c r="AG1590" s="22"/>
      <c r="AH1590" s="2"/>
    </row>
    <row r="1591" spans="1:34" ht="47.25" hidden="1" x14ac:dyDescent="0.25">
      <c r="A1591" s="36" t="s">
        <v>951</v>
      </c>
      <c r="B1591" s="32">
        <v>200</v>
      </c>
      <c r="C1591" s="36"/>
      <c r="D1591" s="36"/>
      <c r="E1591" s="14" t="s">
        <v>578</v>
      </c>
      <c r="F1591" s="18">
        <f t="shared" si="2157"/>
        <v>233500</v>
      </c>
      <c r="G1591" s="18">
        <f t="shared" si="2157"/>
        <v>233500</v>
      </c>
      <c r="H1591" s="18">
        <f t="shared" si="2157"/>
        <v>0</v>
      </c>
      <c r="I1591" s="18">
        <f t="shared" si="2157"/>
        <v>-233500</v>
      </c>
      <c r="J1591" s="18">
        <f t="shared" si="2157"/>
        <v>-233500</v>
      </c>
      <c r="K1591" s="18">
        <f t="shared" si="2157"/>
        <v>0</v>
      </c>
      <c r="L1591" s="18">
        <f t="shared" si="2118"/>
        <v>0</v>
      </c>
      <c r="M1591" s="18">
        <f t="shared" si="2119"/>
        <v>0</v>
      </c>
      <c r="N1591" s="18">
        <f t="shared" si="2120"/>
        <v>0</v>
      </c>
      <c r="O1591" s="18">
        <f t="shared" si="2158"/>
        <v>0</v>
      </c>
      <c r="P1591" s="18">
        <f t="shared" si="2158"/>
        <v>0</v>
      </c>
      <c r="Q1591" s="18">
        <f t="shared" si="2158"/>
        <v>0</v>
      </c>
      <c r="R1591" s="18">
        <f t="shared" si="2095"/>
        <v>0</v>
      </c>
      <c r="S1591" s="18">
        <f t="shared" si="2096"/>
        <v>0</v>
      </c>
      <c r="T1591" s="18">
        <f t="shared" si="2097"/>
        <v>0</v>
      </c>
      <c r="U1591" s="18">
        <f t="shared" si="2159"/>
        <v>0</v>
      </c>
      <c r="V1591" s="18">
        <f t="shared" si="2099"/>
        <v>0</v>
      </c>
      <c r="W1591" s="18">
        <f t="shared" si="2100"/>
        <v>0</v>
      </c>
      <c r="X1591" s="18">
        <f t="shared" si="2101"/>
        <v>0</v>
      </c>
      <c r="Y1591" s="18">
        <f t="shared" si="2159"/>
        <v>0</v>
      </c>
      <c r="Z1591" s="18">
        <f t="shared" si="2159"/>
        <v>0</v>
      </c>
      <c r="AA1591" s="18">
        <f t="shared" si="2159"/>
        <v>0</v>
      </c>
      <c r="AB1591" s="18">
        <f t="shared" si="2112"/>
        <v>0</v>
      </c>
      <c r="AC1591" s="18">
        <f t="shared" si="2113"/>
        <v>0</v>
      </c>
      <c r="AD1591" s="18">
        <f t="shared" si="2114"/>
        <v>0</v>
      </c>
      <c r="AE1591" s="18">
        <f t="shared" si="2159"/>
        <v>0</v>
      </c>
      <c r="AF1591" s="31">
        <v>0</v>
      </c>
      <c r="AG1591" s="22"/>
      <c r="AH1591" s="2"/>
    </row>
    <row r="1592" spans="1:34" ht="47.25" hidden="1" x14ac:dyDescent="0.25">
      <c r="A1592" s="36" t="s">
        <v>951</v>
      </c>
      <c r="B1592" s="32">
        <v>240</v>
      </c>
      <c r="C1592" s="36"/>
      <c r="D1592" s="36"/>
      <c r="E1592" s="14" t="s">
        <v>586</v>
      </c>
      <c r="F1592" s="18">
        <f t="shared" si="2157"/>
        <v>233500</v>
      </c>
      <c r="G1592" s="18">
        <f t="shared" si="2157"/>
        <v>233500</v>
      </c>
      <c r="H1592" s="18">
        <f t="shared" si="2157"/>
        <v>0</v>
      </c>
      <c r="I1592" s="18">
        <f t="shared" si="2157"/>
        <v>-233500</v>
      </c>
      <c r="J1592" s="18">
        <f t="shared" si="2157"/>
        <v>-233500</v>
      </c>
      <c r="K1592" s="18">
        <f t="shared" si="2157"/>
        <v>0</v>
      </c>
      <c r="L1592" s="18">
        <f t="shared" si="2118"/>
        <v>0</v>
      </c>
      <c r="M1592" s="18">
        <f t="shared" si="2119"/>
        <v>0</v>
      </c>
      <c r="N1592" s="18">
        <f t="shared" si="2120"/>
        <v>0</v>
      </c>
      <c r="O1592" s="18">
        <f t="shared" si="2158"/>
        <v>0</v>
      </c>
      <c r="P1592" s="18">
        <f t="shared" si="2158"/>
        <v>0</v>
      </c>
      <c r="Q1592" s="18">
        <f t="shared" si="2158"/>
        <v>0</v>
      </c>
      <c r="R1592" s="18">
        <f t="shared" si="2095"/>
        <v>0</v>
      </c>
      <c r="S1592" s="18">
        <f t="shared" si="2096"/>
        <v>0</v>
      </c>
      <c r="T1592" s="18">
        <f t="shared" si="2097"/>
        <v>0</v>
      </c>
      <c r="U1592" s="18">
        <f t="shared" si="2159"/>
        <v>0</v>
      </c>
      <c r="V1592" s="18">
        <f t="shared" si="2099"/>
        <v>0</v>
      </c>
      <c r="W1592" s="18">
        <f t="shared" si="2100"/>
        <v>0</v>
      </c>
      <c r="X1592" s="18">
        <f t="shared" si="2101"/>
        <v>0</v>
      </c>
      <c r="Y1592" s="18">
        <f t="shared" si="2159"/>
        <v>0</v>
      </c>
      <c r="Z1592" s="18">
        <f t="shared" si="2159"/>
        <v>0</v>
      </c>
      <c r="AA1592" s="18">
        <f t="shared" si="2159"/>
        <v>0</v>
      </c>
      <c r="AB1592" s="18">
        <f t="shared" si="2112"/>
        <v>0</v>
      </c>
      <c r="AC1592" s="18">
        <f t="shared" si="2113"/>
        <v>0</v>
      </c>
      <c r="AD1592" s="18">
        <f t="shared" si="2114"/>
        <v>0</v>
      </c>
      <c r="AE1592" s="18">
        <f t="shared" si="2159"/>
        <v>0</v>
      </c>
      <c r="AF1592" s="31">
        <v>0</v>
      </c>
      <c r="AG1592" s="22"/>
      <c r="AH1592" s="2"/>
    </row>
    <row r="1593" spans="1:34" hidden="1" x14ac:dyDescent="0.25">
      <c r="A1593" s="36" t="s">
        <v>951</v>
      </c>
      <c r="B1593" s="32">
        <v>240</v>
      </c>
      <c r="C1593" s="36" t="s">
        <v>151</v>
      </c>
      <c r="D1593" s="36" t="s">
        <v>24</v>
      </c>
      <c r="E1593" s="14" t="s">
        <v>548</v>
      </c>
      <c r="F1593" s="18">
        <v>233500</v>
      </c>
      <c r="G1593" s="18">
        <v>233500</v>
      </c>
      <c r="H1593" s="18">
        <v>0</v>
      </c>
      <c r="I1593" s="18">
        <v>-233500</v>
      </c>
      <c r="J1593" s="18">
        <v>-233500</v>
      </c>
      <c r="K1593" s="18"/>
      <c r="L1593" s="18">
        <f t="shared" si="2118"/>
        <v>0</v>
      </c>
      <c r="M1593" s="18">
        <f t="shared" si="2119"/>
        <v>0</v>
      </c>
      <c r="N1593" s="18">
        <f t="shared" si="2120"/>
        <v>0</v>
      </c>
      <c r="O1593" s="18"/>
      <c r="P1593" s="18"/>
      <c r="Q1593" s="18"/>
      <c r="R1593" s="18">
        <f t="shared" si="2095"/>
        <v>0</v>
      </c>
      <c r="S1593" s="18">
        <f t="shared" si="2096"/>
        <v>0</v>
      </c>
      <c r="T1593" s="18">
        <f t="shared" si="2097"/>
        <v>0</v>
      </c>
      <c r="U1593" s="18"/>
      <c r="V1593" s="18">
        <f t="shared" si="2099"/>
        <v>0</v>
      </c>
      <c r="W1593" s="18">
        <f t="shared" si="2100"/>
        <v>0</v>
      </c>
      <c r="X1593" s="18">
        <f t="shared" si="2101"/>
        <v>0</v>
      </c>
      <c r="Y1593" s="18"/>
      <c r="Z1593" s="18"/>
      <c r="AA1593" s="18"/>
      <c r="AB1593" s="18">
        <f t="shared" si="2112"/>
        <v>0</v>
      </c>
      <c r="AC1593" s="18">
        <f t="shared" si="2113"/>
        <v>0</v>
      </c>
      <c r="AD1593" s="18">
        <f t="shared" si="2114"/>
        <v>0</v>
      </c>
      <c r="AE1593" s="18"/>
      <c r="AF1593" s="31">
        <v>0</v>
      </c>
      <c r="AG1593" s="22" t="s">
        <v>1335</v>
      </c>
      <c r="AH1593" s="2"/>
    </row>
    <row r="1594" spans="1:34" ht="126" x14ac:dyDescent="0.25">
      <c r="A1594" s="19" t="s">
        <v>1017</v>
      </c>
      <c r="B1594" s="32"/>
      <c r="C1594" s="36"/>
      <c r="D1594" s="36"/>
      <c r="E1594" s="14" t="s">
        <v>1370</v>
      </c>
      <c r="F1594" s="18">
        <f>F1595</f>
        <v>233500</v>
      </c>
      <c r="G1594" s="18">
        <f t="shared" ref="G1594:AE1596" si="2160">G1595</f>
        <v>233500</v>
      </c>
      <c r="H1594" s="18">
        <f t="shared" si="2160"/>
        <v>0</v>
      </c>
      <c r="I1594" s="18">
        <f t="shared" si="2160"/>
        <v>233500</v>
      </c>
      <c r="J1594" s="18">
        <f t="shared" si="2160"/>
        <v>233500</v>
      </c>
      <c r="K1594" s="18">
        <f t="shared" si="2160"/>
        <v>0</v>
      </c>
      <c r="L1594" s="18">
        <f t="shared" si="2118"/>
        <v>467000</v>
      </c>
      <c r="M1594" s="18">
        <f t="shared" si="2119"/>
        <v>467000</v>
      </c>
      <c r="N1594" s="18">
        <f t="shared" si="2120"/>
        <v>0</v>
      </c>
      <c r="O1594" s="18">
        <f t="shared" si="2160"/>
        <v>63708.334000000003</v>
      </c>
      <c r="P1594" s="18">
        <f t="shared" si="2160"/>
        <v>0</v>
      </c>
      <c r="Q1594" s="18">
        <f t="shared" si="2160"/>
        <v>0</v>
      </c>
      <c r="R1594" s="18">
        <f t="shared" si="2095"/>
        <v>530708.33400000003</v>
      </c>
      <c r="S1594" s="18">
        <f t="shared" si="2096"/>
        <v>467000</v>
      </c>
      <c r="T1594" s="18">
        <f t="shared" si="2097"/>
        <v>0</v>
      </c>
      <c r="U1594" s="18">
        <f t="shared" si="2160"/>
        <v>0</v>
      </c>
      <c r="V1594" s="18">
        <f t="shared" si="2099"/>
        <v>530708.33400000003</v>
      </c>
      <c r="W1594" s="18">
        <f t="shared" si="2100"/>
        <v>467000</v>
      </c>
      <c r="X1594" s="18">
        <f t="shared" si="2101"/>
        <v>0</v>
      </c>
      <c r="Y1594" s="18">
        <f t="shared" si="2160"/>
        <v>742722.85700000008</v>
      </c>
      <c r="Z1594" s="18">
        <f t="shared" si="2160"/>
        <v>0</v>
      </c>
      <c r="AA1594" s="18">
        <f t="shared" si="2160"/>
        <v>501657.61</v>
      </c>
      <c r="AB1594" s="18">
        <f t="shared" si="2112"/>
        <v>1273431.1910000001</v>
      </c>
      <c r="AC1594" s="18">
        <f t="shared" si="2113"/>
        <v>467000</v>
      </c>
      <c r="AD1594" s="18">
        <f t="shared" si="2114"/>
        <v>501657.61</v>
      </c>
      <c r="AE1594" s="18">
        <f t="shared" si="2160"/>
        <v>0</v>
      </c>
      <c r="AF1594" s="31"/>
      <c r="AG1594" s="22"/>
      <c r="AH1594" s="2"/>
    </row>
    <row r="1595" spans="1:34" ht="47.25" x14ac:dyDescent="0.25">
      <c r="A1595" s="19" t="s">
        <v>1017</v>
      </c>
      <c r="B1595" s="32">
        <v>200</v>
      </c>
      <c r="C1595" s="36"/>
      <c r="D1595" s="36"/>
      <c r="E1595" s="14" t="s">
        <v>578</v>
      </c>
      <c r="F1595" s="18">
        <f>F1596</f>
        <v>233500</v>
      </c>
      <c r="G1595" s="18">
        <f t="shared" si="2160"/>
        <v>233500</v>
      </c>
      <c r="H1595" s="18">
        <f t="shared" si="2160"/>
        <v>0</v>
      </c>
      <c r="I1595" s="18">
        <f t="shared" si="2160"/>
        <v>233500</v>
      </c>
      <c r="J1595" s="18">
        <f t="shared" si="2160"/>
        <v>233500</v>
      </c>
      <c r="K1595" s="18">
        <f t="shared" si="2160"/>
        <v>0</v>
      </c>
      <c r="L1595" s="18">
        <f t="shared" si="2118"/>
        <v>467000</v>
      </c>
      <c r="M1595" s="18">
        <f t="shared" si="2119"/>
        <v>467000</v>
      </c>
      <c r="N1595" s="18">
        <f t="shared" si="2120"/>
        <v>0</v>
      </c>
      <c r="O1595" s="18">
        <f t="shared" si="2160"/>
        <v>63708.334000000003</v>
      </c>
      <c r="P1595" s="18">
        <f t="shared" si="2160"/>
        <v>0</v>
      </c>
      <c r="Q1595" s="18">
        <f t="shared" si="2160"/>
        <v>0</v>
      </c>
      <c r="R1595" s="18">
        <f t="shared" si="2095"/>
        <v>530708.33400000003</v>
      </c>
      <c r="S1595" s="18">
        <f t="shared" si="2096"/>
        <v>467000</v>
      </c>
      <c r="T1595" s="18">
        <f t="shared" si="2097"/>
        <v>0</v>
      </c>
      <c r="U1595" s="18">
        <f t="shared" si="2160"/>
        <v>0</v>
      </c>
      <c r="V1595" s="18">
        <f t="shared" si="2099"/>
        <v>530708.33400000003</v>
      </c>
      <c r="W1595" s="18">
        <f t="shared" si="2100"/>
        <v>467000</v>
      </c>
      <c r="X1595" s="18">
        <f t="shared" si="2101"/>
        <v>0</v>
      </c>
      <c r="Y1595" s="18">
        <f t="shared" si="2160"/>
        <v>742722.85700000008</v>
      </c>
      <c r="Z1595" s="18">
        <f t="shared" si="2160"/>
        <v>0</v>
      </c>
      <c r="AA1595" s="18">
        <f t="shared" si="2160"/>
        <v>501657.61</v>
      </c>
      <c r="AB1595" s="18">
        <f t="shared" si="2112"/>
        <v>1273431.1910000001</v>
      </c>
      <c r="AC1595" s="18">
        <f t="shared" si="2113"/>
        <v>467000</v>
      </c>
      <c r="AD1595" s="18">
        <f t="shared" si="2114"/>
        <v>501657.61</v>
      </c>
      <c r="AE1595" s="18">
        <f t="shared" si="2160"/>
        <v>0</v>
      </c>
      <c r="AF1595" s="31"/>
      <c r="AG1595" s="22"/>
      <c r="AH1595" s="2"/>
    </row>
    <row r="1596" spans="1:34" ht="47.25" x14ac:dyDescent="0.25">
      <c r="A1596" s="19" t="s">
        <v>1017</v>
      </c>
      <c r="B1596" s="32">
        <v>240</v>
      </c>
      <c r="C1596" s="36"/>
      <c r="D1596" s="36"/>
      <c r="E1596" s="14" t="s">
        <v>586</v>
      </c>
      <c r="F1596" s="18">
        <f>F1597</f>
        <v>233500</v>
      </c>
      <c r="G1596" s="18">
        <f t="shared" si="2160"/>
        <v>233500</v>
      </c>
      <c r="H1596" s="18">
        <f t="shared" si="2160"/>
        <v>0</v>
      </c>
      <c r="I1596" s="18">
        <f t="shared" si="2160"/>
        <v>233500</v>
      </c>
      <c r="J1596" s="18">
        <f t="shared" si="2160"/>
        <v>233500</v>
      </c>
      <c r="K1596" s="18">
        <f t="shared" si="2160"/>
        <v>0</v>
      </c>
      <c r="L1596" s="18">
        <f t="shared" si="2118"/>
        <v>467000</v>
      </c>
      <c r="M1596" s="18">
        <f t="shared" si="2119"/>
        <v>467000</v>
      </c>
      <c r="N1596" s="18">
        <f t="shared" si="2120"/>
        <v>0</v>
      </c>
      <c r="O1596" s="18">
        <f t="shared" si="2160"/>
        <v>63708.334000000003</v>
      </c>
      <c r="P1596" s="18">
        <f t="shared" si="2160"/>
        <v>0</v>
      </c>
      <c r="Q1596" s="18">
        <f t="shared" si="2160"/>
        <v>0</v>
      </c>
      <c r="R1596" s="18">
        <f t="shared" si="2095"/>
        <v>530708.33400000003</v>
      </c>
      <c r="S1596" s="18">
        <f t="shared" si="2096"/>
        <v>467000</v>
      </c>
      <c r="T1596" s="18">
        <f t="shared" si="2097"/>
        <v>0</v>
      </c>
      <c r="U1596" s="18">
        <f t="shared" si="2160"/>
        <v>0</v>
      </c>
      <c r="V1596" s="18">
        <f t="shared" si="2099"/>
        <v>530708.33400000003</v>
      </c>
      <c r="W1596" s="18">
        <f t="shared" si="2100"/>
        <v>467000</v>
      </c>
      <c r="X1596" s="18">
        <f t="shared" si="2101"/>
        <v>0</v>
      </c>
      <c r="Y1596" s="18">
        <f t="shared" si="2160"/>
        <v>742722.85700000008</v>
      </c>
      <c r="Z1596" s="18">
        <f t="shared" si="2160"/>
        <v>0</v>
      </c>
      <c r="AA1596" s="18">
        <f t="shared" si="2160"/>
        <v>501657.61</v>
      </c>
      <c r="AB1596" s="18">
        <f t="shared" si="2112"/>
        <v>1273431.1910000001</v>
      </c>
      <c r="AC1596" s="18">
        <f t="shared" si="2113"/>
        <v>467000</v>
      </c>
      <c r="AD1596" s="18">
        <f t="shared" si="2114"/>
        <v>501657.61</v>
      </c>
      <c r="AE1596" s="18">
        <f t="shared" si="2160"/>
        <v>0</v>
      </c>
      <c r="AF1596" s="31"/>
      <c r="AG1596" s="22"/>
      <c r="AH1596" s="2"/>
    </row>
    <row r="1597" spans="1:34" x14ac:dyDescent="0.25">
      <c r="A1597" s="19" t="s">
        <v>1017</v>
      </c>
      <c r="B1597" s="32">
        <v>240</v>
      </c>
      <c r="C1597" s="36" t="s">
        <v>151</v>
      </c>
      <c r="D1597" s="36" t="s">
        <v>24</v>
      </c>
      <c r="E1597" s="14" t="s">
        <v>548</v>
      </c>
      <c r="F1597" s="18">
        <v>233500</v>
      </c>
      <c r="G1597" s="18">
        <v>233500</v>
      </c>
      <c r="H1597" s="18">
        <v>0</v>
      </c>
      <c r="I1597" s="18">
        <v>233500</v>
      </c>
      <c r="J1597" s="18">
        <v>233500</v>
      </c>
      <c r="K1597" s="18"/>
      <c r="L1597" s="18">
        <f t="shared" si="2118"/>
        <v>467000</v>
      </c>
      <c r="M1597" s="18">
        <f t="shared" si="2119"/>
        <v>467000</v>
      </c>
      <c r="N1597" s="18">
        <f t="shared" si="2120"/>
        <v>0</v>
      </c>
      <c r="O1597" s="18">
        <v>63708.334000000003</v>
      </c>
      <c r="P1597" s="18"/>
      <c r="Q1597" s="18"/>
      <c r="R1597" s="18">
        <f t="shared" si="2095"/>
        <v>530708.33400000003</v>
      </c>
      <c r="S1597" s="18">
        <f t="shared" si="2096"/>
        <v>467000</v>
      </c>
      <c r="T1597" s="18">
        <f t="shared" si="2097"/>
        <v>0</v>
      </c>
      <c r="U1597" s="18"/>
      <c r="V1597" s="18">
        <f t="shared" si="2099"/>
        <v>530708.33400000003</v>
      </c>
      <c r="W1597" s="18">
        <f t="shared" si="2100"/>
        <v>467000</v>
      </c>
      <c r="X1597" s="18">
        <f t="shared" si="2101"/>
        <v>0</v>
      </c>
      <c r="Y1597" s="18">
        <f>35610.467+353556.2+353556.19</f>
        <v>742722.85700000008</v>
      </c>
      <c r="Z1597" s="18"/>
      <c r="AA1597" s="18">
        <f>250828.8+250828.81</f>
        <v>501657.61</v>
      </c>
      <c r="AB1597" s="18">
        <f t="shared" si="2112"/>
        <v>1273431.1910000001</v>
      </c>
      <c r="AC1597" s="18">
        <f t="shared" si="2113"/>
        <v>467000</v>
      </c>
      <c r="AD1597" s="18">
        <f t="shared" si="2114"/>
        <v>501657.61</v>
      </c>
      <c r="AE1597" s="18"/>
      <c r="AF1597" s="31"/>
      <c r="AG1597" s="22" t="s">
        <v>1335</v>
      </c>
      <c r="AH1597" s="2"/>
    </row>
    <row r="1598" spans="1:34" s="8" customFormat="1" ht="31.5" x14ac:dyDescent="0.25">
      <c r="A1598" s="7" t="s">
        <v>327</v>
      </c>
      <c r="B1598" s="13"/>
      <c r="C1598" s="7"/>
      <c r="D1598" s="7"/>
      <c r="E1598" s="33" t="s">
        <v>1183</v>
      </c>
      <c r="F1598" s="11">
        <f>F1599+F1610</f>
        <v>443830.10000000003</v>
      </c>
      <c r="G1598" s="11">
        <f>G1599+G1610</f>
        <v>150875.4</v>
      </c>
      <c r="H1598" s="11">
        <f>H1599+H1610</f>
        <v>20000</v>
      </c>
      <c r="I1598" s="11">
        <f t="shared" ref="I1598:K1598" si="2161">I1599+I1610</f>
        <v>0</v>
      </c>
      <c r="J1598" s="11">
        <f t="shared" si="2161"/>
        <v>0</v>
      </c>
      <c r="K1598" s="11">
        <f t="shared" si="2161"/>
        <v>0</v>
      </c>
      <c r="L1598" s="11">
        <f t="shared" si="2118"/>
        <v>443830.10000000003</v>
      </c>
      <c r="M1598" s="11">
        <f t="shared" si="2119"/>
        <v>150875.4</v>
      </c>
      <c r="N1598" s="11">
        <f t="shared" si="2120"/>
        <v>20000</v>
      </c>
      <c r="O1598" s="11">
        <f t="shared" ref="O1598:Q1598" si="2162">O1599+O1610</f>
        <v>308931.18200000003</v>
      </c>
      <c r="P1598" s="11">
        <f t="shared" si="2162"/>
        <v>425388.69999999995</v>
      </c>
      <c r="Q1598" s="11">
        <f t="shared" si="2162"/>
        <v>528780.80000000005</v>
      </c>
      <c r="R1598" s="11">
        <f t="shared" si="2095"/>
        <v>752761.28200000012</v>
      </c>
      <c r="S1598" s="11">
        <f t="shared" si="2096"/>
        <v>576264.1</v>
      </c>
      <c r="T1598" s="11">
        <f t="shared" si="2097"/>
        <v>548780.80000000005</v>
      </c>
      <c r="U1598" s="11">
        <f>U1599+U1610</f>
        <v>0</v>
      </c>
      <c r="V1598" s="11">
        <f t="shared" si="2099"/>
        <v>752761.28200000012</v>
      </c>
      <c r="W1598" s="11">
        <f t="shared" si="2100"/>
        <v>576264.1</v>
      </c>
      <c r="X1598" s="11">
        <f t="shared" si="2101"/>
        <v>548780.80000000005</v>
      </c>
      <c r="Y1598" s="11">
        <f t="shared" ref="Y1598:AA1598" si="2163">Y1599+Y1610</f>
        <v>0</v>
      </c>
      <c r="Z1598" s="11">
        <f t="shared" si="2163"/>
        <v>0</v>
      </c>
      <c r="AA1598" s="11">
        <f t="shared" si="2163"/>
        <v>0</v>
      </c>
      <c r="AB1598" s="11">
        <f t="shared" si="2112"/>
        <v>752761.28200000012</v>
      </c>
      <c r="AC1598" s="11">
        <f t="shared" si="2113"/>
        <v>576264.1</v>
      </c>
      <c r="AD1598" s="11">
        <f t="shared" si="2114"/>
        <v>548780.80000000005</v>
      </c>
      <c r="AE1598" s="11">
        <f>AE1599+AE1610</f>
        <v>0</v>
      </c>
      <c r="AF1598" s="21"/>
      <c r="AG1598" s="24"/>
    </row>
    <row r="1599" spans="1:34" s="10" customFormat="1" ht="63" x14ac:dyDescent="0.25">
      <c r="A1599" s="9" t="s">
        <v>328</v>
      </c>
      <c r="B1599" s="16"/>
      <c r="C1599" s="9"/>
      <c r="D1599" s="9"/>
      <c r="E1599" s="15" t="s">
        <v>1184</v>
      </c>
      <c r="F1599" s="17">
        <f t="shared" ref="F1599:K1599" si="2164">F1605</f>
        <v>20000</v>
      </c>
      <c r="G1599" s="17">
        <f t="shared" si="2164"/>
        <v>20000</v>
      </c>
      <c r="H1599" s="17">
        <f t="shared" si="2164"/>
        <v>20000</v>
      </c>
      <c r="I1599" s="17">
        <f t="shared" si="2164"/>
        <v>0</v>
      </c>
      <c r="J1599" s="17">
        <f t="shared" si="2164"/>
        <v>0</v>
      </c>
      <c r="K1599" s="17">
        <f t="shared" si="2164"/>
        <v>0</v>
      </c>
      <c r="L1599" s="17">
        <f t="shared" si="2118"/>
        <v>20000</v>
      </c>
      <c r="M1599" s="17">
        <f t="shared" si="2119"/>
        <v>20000</v>
      </c>
      <c r="N1599" s="17">
        <f t="shared" si="2120"/>
        <v>20000</v>
      </c>
      <c r="O1599" s="17">
        <f>O1605+O1600</f>
        <v>269854.375</v>
      </c>
      <c r="P1599" s="17">
        <f t="shared" ref="P1599:AE1599" si="2165">P1605+P1600</f>
        <v>246010.4</v>
      </c>
      <c r="Q1599" s="17">
        <f t="shared" si="2165"/>
        <v>256895.7</v>
      </c>
      <c r="R1599" s="17">
        <f t="shared" si="2095"/>
        <v>289854.375</v>
      </c>
      <c r="S1599" s="17">
        <f t="shared" si="2096"/>
        <v>266010.40000000002</v>
      </c>
      <c r="T1599" s="17">
        <f t="shared" si="2097"/>
        <v>276895.7</v>
      </c>
      <c r="U1599" s="17">
        <f t="shared" ref="U1599" si="2166">U1605+U1600</f>
        <v>0</v>
      </c>
      <c r="V1599" s="17">
        <f t="shared" si="2099"/>
        <v>289854.375</v>
      </c>
      <c r="W1599" s="17">
        <f t="shared" si="2100"/>
        <v>266010.40000000002</v>
      </c>
      <c r="X1599" s="17">
        <f t="shared" si="2101"/>
        <v>276895.7</v>
      </c>
      <c r="Y1599" s="17">
        <f t="shared" ref="Y1599:AA1599" si="2167">Y1605+Y1600</f>
        <v>0</v>
      </c>
      <c r="Z1599" s="17">
        <f t="shared" si="2167"/>
        <v>0</v>
      </c>
      <c r="AA1599" s="17">
        <f t="shared" si="2167"/>
        <v>0</v>
      </c>
      <c r="AB1599" s="17">
        <f t="shared" si="2112"/>
        <v>289854.375</v>
      </c>
      <c r="AC1599" s="17">
        <f t="shared" si="2113"/>
        <v>266010.40000000002</v>
      </c>
      <c r="AD1599" s="17">
        <f t="shared" si="2114"/>
        <v>276895.7</v>
      </c>
      <c r="AE1599" s="17">
        <f t="shared" si="2165"/>
        <v>0</v>
      </c>
      <c r="AF1599" s="30"/>
      <c r="AG1599" s="25"/>
    </row>
    <row r="1600" spans="1:34" ht="47.25" hidden="1" x14ac:dyDescent="0.25">
      <c r="A1600" s="19" t="s">
        <v>1368</v>
      </c>
      <c r="B1600" s="32"/>
      <c r="C1600" s="36"/>
      <c r="D1600" s="36"/>
      <c r="E1600" s="14" t="s">
        <v>1366</v>
      </c>
      <c r="F1600" s="18"/>
      <c r="G1600" s="18"/>
      <c r="H1600" s="18"/>
      <c r="I1600" s="18"/>
      <c r="J1600" s="18"/>
      <c r="K1600" s="18"/>
      <c r="L1600" s="18"/>
      <c r="M1600" s="18"/>
      <c r="N1600" s="18"/>
      <c r="O1600" s="18">
        <f>O1601</f>
        <v>0</v>
      </c>
      <c r="P1600" s="18">
        <f t="shared" ref="P1600:AE1603" si="2168">P1601</f>
        <v>0</v>
      </c>
      <c r="Q1600" s="18">
        <f t="shared" si="2168"/>
        <v>0</v>
      </c>
      <c r="R1600" s="18">
        <f t="shared" si="2095"/>
        <v>0</v>
      </c>
      <c r="S1600" s="18">
        <f t="shared" si="2096"/>
        <v>0</v>
      </c>
      <c r="T1600" s="18">
        <f t="shared" si="2097"/>
        <v>0</v>
      </c>
      <c r="U1600" s="18">
        <f t="shared" si="2168"/>
        <v>0</v>
      </c>
      <c r="V1600" s="18">
        <f t="shared" si="2099"/>
        <v>0</v>
      </c>
      <c r="W1600" s="18">
        <f t="shared" si="2100"/>
        <v>0</v>
      </c>
      <c r="X1600" s="18">
        <f t="shared" si="2101"/>
        <v>0</v>
      </c>
      <c r="Y1600" s="18">
        <f t="shared" si="2168"/>
        <v>0</v>
      </c>
      <c r="Z1600" s="18">
        <f t="shared" si="2168"/>
        <v>0</v>
      </c>
      <c r="AA1600" s="18">
        <f t="shared" si="2168"/>
        <v>0</v>
      </c>
      <c r="AB1600" s="18">
        <f t="shared" si="2112"/>
        <v>0</v>
      </c>
      <c r="AC1600" s="18">
        <f t="shared" si="2113"/>
        <v>0</v>
      </c>
      <c r="AD1600" s="18">
        <f t="shared" si="2114"/>
        <v>0</v>
      </c>
      <c r="AE1600" s="18">
        <f t="shared" si="2168"/>
        <v>0</v>
      </c>
      <c r="AF1600" s="31">
        <v>0</v>
      </c>
      <c r="AG1600" s="22"/>
      <c r="AH1600" s="2"/>
    </row>
    <row r="1601" spans="1:34" ht="63" hidden="1" x14ac:dyDescent="0.25">
      <c r="A1601" s="19" t="s">
        <v>1369</v>
      </c>
      <c r="B1601" s="32"/>
      <c r="C1601" s="36"/>
      <c r="D1601" s="36"/>
      <c r="E1601" s="14" t="s">
        <v>1367</v>
      </c>
      <c r="F1601" s="18"/>
      <c r="G1601" s="18"/>
      <c r="H1601" s="18"/>
      <c r="I1601" s="18"/>
      <c r="J1601" s="18"/>
      <c r="K1601" s="18"/>
      <c r="L1601" s="18"/>
      <c r="M1601" s="18"/>
      <c r="N1601" s="18"/>
      <c r="O1601" s="18">
        <f>O1602</f>
        <v>0</v>
      </c>
      <c r="P1601" s="18">
        <f t="shared" si="2168"/>
        <v>0</v>
      </c>
      <c r="Q1601" s="18">
        <f t="shared" si="2168"/>
        <v>0</v>
      </c>
      <c r="R1601" s="18">
        <f t="shared" ref="R1601:R1664" si="2169">L1601+O1601</f>
        <v>0</v>
      </c>
      <c r="S1601" s="18">
        <f t="shared" ref="S1601:S1664" si="2170">M1601+P1601</f>
        <v>0</v>
      </c>
      <c r="T1601" s="18">
        <f t="shared" ref="T1601:T1664" si="2171">N1601+Q1601</f>
        <v>0</v>
      </c>
      <c r="U1601" s="18">
        <f t="shared" si="2168"/>
        <v>0</v>
      </c>
      <c r="V1601" s="18">
        <f t="shared" ref="V1601:V1664" si="2172">R1601+U1601</f>
        <v>0</v>
      </c>
      <c r="W1601" s="18">
        <f t="shared" ref="W1601:W1664" si="2173">S1601</f>
        <v>0</v>
      </c>
      <c r="X1601" s="18">
        <f t="shared" ref="X1601:X1664" si="2174">T1601</f>
        <v>0</v>
      </c>
      <c r="Y1601" s="18">
        <f t="shared" si="2168"/>
        <v>0</v>
      </c>
      <c r="Z1601" s="18">
        <f t="shared" si="2168"/>
        <v>0</v>
      </c>
      <c r="AA1601" s="18">
        <f t="shared" si="2168"/>
        <v>0</v>
      </c>
      <c r="AB1601" s="18">
        <f t="shared" si="2112"/>
        <v>0</v>
      </c>
      <c r="AC1601" s="18">
        <f t="shared" si="2113"/>
        <v>0</v>
      </c>
      <c r="AD1601" s="18">
        <f t="shared" si="2114"/>
        <v>0</v>
      </c>
      <c r="AE1601" s="18">
        <f t="shared" si="2168"/>
        <v>0</v>
      </c>
      <c r="AF1601" s="31">
        <v>0</v>
      </c>
      <c r="AG1601" s="22"/>
      <c r="AH1601" s="2"/>
    </row>
    <row r="1602" spans="1:34" hidden="1" x14ac:dyDescent="0.25">
      <c r="A1602" s="19" t="s">
        <v>1369</v>
      </c>
      <c r="B1602" s="32">
        <v>800</v>
      </c>
      <c r="C1602" s="36"/>
      <c r="D1602" s="36"/>
      <c r="E1602" s="14" t="s">
        <v>583</v>
      </c>
      <c r="F1602" s="18"/>
      <c r="G1602" s="18"/>
      <c r="H1602" s="18"/>
      <c r="I1602" s="18"/>
      <c r="J1602" s="18"/>
      <c r="K1602" s="18"/>
      <c r="L1602" s="18"/>
      <c r="M1602" s="18"/>
      <c r="N1602" s="18"/>
      <c r="O1602" s="18">
        <f>O1603</f>
        <v>0</v>
      </c>
      <c r="P1602" s="18">
        <f t="shared" si="2168"/>
        <v>0</v>
      </c>
      <c r="Q1602" s="18">
        <f t="shared" si="2168"/>
        <v>0</v>
      </c>
      <c r="R1602" s="18">
        <f t="shared" si="2169"/>
        <v>0</v>
      </c>
      <c r="S1602" s="18">
        <f t="shared" si="2170"/>
        <v>0</v>
      </c>
      <c r="T1602" s="18">
        <f t="shared" si="2171"/>
        <v>0</v>
      </c>
      <c r="U1602" s="18">
        <f t="shared" si="2168"/>
        <v>0</v>
      </c>
      <c r="V1602" s="18">
        <f t="shared" si="2172"/>
        <v>0</v>
      </c>
      <c r="W1602" s="18">
        <f t="shared" si="2173"/>
        <v>0</v>
      </c>
      <c r="X1602" s="18">
        <f t="shared" si="2174"/>
        <v>0</v>
      </c>
      <c r="Y1602" s="18">
        <f t="shared" si="2168"/>
        <v>0</v>
      </c>
      <c r="Z1602" s="18">
        <f t="shared" si="2168"/>
        <v>0</v>
      </c>
      <c r="AA1602" s="18">
        <f t="shared" si="2168"/>
        <v>0</v>
      </c>
      <c r="AB1602" s="18">
        <f t="shared" si="2112"/>
        <v>0</v>
      </c>
      <c r="AC1602" s="18">
        <f t="shared" si="2113"/>
        <v>0</v>
      </c>
      <c r="AD1602" s="18">
        <f t="shared" si="2114"/>
        <v>0</v>
      </c>
      <c r="AE1602" s="18">
        <f t="shared" si="2168"/>
        <v>0</v>
      </c>
      <c r="AF1602" s="31">
        <v>0</v>
      </c>
      <c r="AG1602" s="22"/>
      <c r="AH1602" s="2"/>
    </row>
    <row r="1603" spans="1:34" ht="78.75" hidden="1" x14ac:dyDescent="0.25">
      <c r="A1603" s="19" t="s">
        <v>1369</v>
      </c>
      <c r="B1603" s="32">
        <v>810</v>
      </c>
      <c r="C1603" s="36"/>
      <c r="D1603" s="36"/>
      <c r="E1603" s="14" t="s">
        <v>599</v>
      </c>
      <c r="F1603" s="18"/>
      <c r="G1603" s="18"/>
      <c r="H1603" s="18"/>
      <c r="I1603" s="18"/>
      <c r="J1603" s="18"/>
      <c r="K1603" s="18"/>
      <c r="L1603" s="18"/>
      <c r="M1603" s="18"/>
      <c r="N1603" s="18"/>
      <c r="O1603" s="18">
        <f>O1604</f>
        <v>0</v>
      </c>
      <c r="P1603" s="18">
        <f t="shared" si="2168"/>
        <v>0</v>
      </c>
      <c r="Q1603" s="18">
        <f t="shared" si="2168"/>
        <v>0</v>
      </c>
      <c r="R1603" s="18">
        <f t="shared" si="2169"/>
        <v>0</v>
      </c>
      <c r="S1603" s="18">
        <f t="shared" si="2170"/>
        <v>0</v>
      </c>
      <c r="T1603" s="18">
        <f t="shared" si="2171"/>
        <v>0</v>
      </c>
      <c r="U1603" s="18">
        <f t="shared" si="2168"/>
        <v>0</v>
      </c>
      <c r="V1603" s="18">
        <f t="shared" si="2172"/>
        <v>0</v>
      </c>
      <c r="W1603" s="18">
        <f t="shared" si="2173"/>
        <v>0</v>
      </c>
      <c r="X1603" s="18">
        <f t="shared" si="2174"/>
        <v>0</v>
      </c>
      <c r="Y1603" s="18">
        <f t="shared" si="2168"/>
        <v>0</v>
      </c>
      <c r="Z1603" s="18">
        <f t="shared" si="2168"/>
        <v>0</v>
      </c>
      <c r="AA1603" s="18">
        <f t="shared" si="2168"/>
        <v>0</v>
      </c>
      <c r="AB1603" s="18">
        <f t="shared" si="2112"/>
        <v>0</v>
      </c>
      <c r="AC1603" s="18">
        <f t="shared" si="2113"/>
        <v>0</v>
      </c>
      <c r="AD1603" s="18">
        <f t="shared" si="2114"/>
        <v>0</v>
      </c>
      <c r="AE1603" s="18">
        <f t="shared" si="2168"/>
        <v>0</v>
      </c>
      <c r="AF1603" s="31">
        <v>0</v>
      </c>
      <c r="AG1603" s="22"/>
      <c r="AH1603" s="2"/>
    </row>
    <row r="1604" spans="1:34" hidden="1" x14ac:dyDescent="0.25">
      <c r="A1604" s="19" t="s">
        <v>1369</v>
      </c>
      <c r="B1604" s="32">
        <v>810</v>
      </c>
      <c r="C1604" s="36" t="s">
        <v>200</v>
      </c>
      <c r="D1604" s="36" t="s">
        <v>20</v>
      </c>
      <c r="E1604" s="14" t="s">
        <v>553</v>
      </c>
      <c r="F1604" s="18"/>
      <c r="G1604" s="18"/>
      <c r="H1604" s="18"/>
      <c r="I1604" s="18"/>
      <c r="J1604" s="18"/>
      <c r="K1604" s="18"/>
      <c r="L1604" s="18"/>
      <c r="M1604" s="18"/>
      <c r="N1604" s="18"/>
      <c r="O1604" s="18"/>
      <c r="P1604" s="18"/>
      <c r="Q1604" s="18"/>
      <c r="R1604" s="18">
        <f t="shared" si="2169"/>
        <v>0</v>
      </c>
      <c r="S1604" s="18">
        <f t="shared" si="2170"/>
        <v>0</v>
      </c>
      <c r="T1604" s="18">
        <f t="shared" si="2171"/>
        <v>0</v>
      </c>
      <c r="U1604" s="18"/>
      <c r="V1604" s="18">
        <f t="shared" si="2172"/>
        <v>0</v>
      </c>
      <c r="W1604" s="18">
        <f t="shared" si="2173"/>
        <v>0</v>
      </c>
      <c r="X1604" s="18">
        <f t="shared" si="2174"/>
        <v>0</v>
      </c>
      <c r="Y1604" s="18"/>
      <c r="Z1604" s="18"/>
      <c r="AA1604" s="18"/>
      <c r="AB1604" s="18">
        <f t="shared" si="2112"/>
        <v>0</v>
      </c>
      <c r="AC1604" s="18">
        <f t="shared" si="2113"/>
        <v>0</v>
      </c>
      <c r="AD1604" s="18">
        <f t="shared" si="2114"/>
        <v>0</v>
      </c>
      <c r="AE1604" s="18"/>
      <c r="AF1604" s="31">
        <v>0</v>
      </c>
      <c r="AG1604" s="22"/>
      <c r="AH1604" s="2"/>
    </row>
    <row r="1605" spans="1:34" ht="31.5" x14ac:dyDescent="0.25">
      <c r="A1605" s="19" t="s">
        <v>922</v>
      </c>
      <c r="B1605" s="32"/>
      <c r="C1605" s="36"/>
      <c r="D1605" s="36"/>
      <c r="E1605" s="14" t="s">
        <v>924</v>
      </c>
      <c r="F1605" s="18">
        <f t="shared" ref="F1605:H1608" si="2175">F1606</f>
        <v>20000</v>
      </c>
      <c r="G1605" s="18">
        <f t="shared" si="2175"/>
        <v>20000</v>
      </c>
      <c r="H1605" s="18">
        <f t="shared" si="2175"/>
        <v>20000</v>
      </c>
      <c r="I1605" s="18">
        <f t="shared" ref="I1605:Q1608" si="2176">I1606</f>
        <v>0</v>
      </c>
      <c r="J1605" s="18">
        <f t="shared" si="2176"/>
        <v>0</v>
      </c>
      <c r="K1605" s="18">
        <f t="shared" si="2176"/>
        <v>0</v>
      </c>
      <c r="L1605" s="18">
        <f t="shared" si="2118"/>
        <v>20000</v>
      </c>
      <c r="M1605" s="18">
        <f t="shared" si="2119"/>
        <v>20000</v>
      </c>
      <c r="N1605" s="18">
        <f t="shared" si="2120"/>
        <v>20000</v>
      </c>
      <c r="O1605" s="18">
        <f t="shared" si="2176"/>
        <v>269854.375</v>
      </c>
      <c r="P1605" s="18">
        <f t="shared" si="2176"/>
        <v>246010.4</v>
      </c>
      <c r="Q1605" s="18">
        <f t="shared" si="2176"/>
        <v>256895.7</v>
      </c>
      <c r="R1605" s="18">
        <f t="shared" si="2169"/>
        <v>289854.375</v>
      </c>
      <c r="S1605" s="18">
        <f t="shared" si="2170"/>
        <v>266010.40000000002</v>
      </c>
      <c r="T1605" s="18">
        <f t="shared" si="2171"/>
        <v>276895.7</v>
      </c>
      <c r="U1605" s="18">
        <f t="shared" ref="U1605:AE1608" si="2177">U1606</f>
        <v>0</v>
      </c>
      <c r="V1605" s="18">
        <f t="shared" si="2172"/>
        <v>289854.375</v>
      </c>
      <c r="W1605" s="18">
        <f t="shared" si="2173"/>
        <v>266010.40000000002</v>
      </c>
      <c r="X1605" s="18">
        <f t="shared" si="2174"/>
        <v>276895.7</v>
      </c>
      <c r="Y1605" s="18">
        <f t="shared" si="2177"/>
        <v>0</v>
      </c>
      <c r="Z1605" s="18">
        <f t="shared" si="2177"/>
        <v>0</v>
      </c>
      <c r="AA1605" s="18">
        <f t="shared" si="2177"/>
        <v>0</v>
      </c>
      <c r="AB1605" s="18">
        <f t="shared" si="2112"/>
        <v>289854.375</v>
      </c>
      <c r="AC1605" s="18">
        <f t="shared" si="2113"/>
        <v>266010.40000000002</v>
      </c>
      <c r="AD1605" s="18">
        <f t="shared" si="2114"/>
        <v>276895.7</v>
      </c>
      <c r="AE1605" s="18">
        <f t="shared" si="2177"/>
        <v>0</v>
      </c>
      <c r="AF1605" s="31"/>
      <c r="AG1605" s="22"/>
      <c r="AH1605" s="2"/>
    </row>
    <row r="1606" spans="1:34" ht="31.5" x14ac:dyDescent="0.25">
      <c r="A1606" s="19" t="s">
        <v>923</v>
      </c>
      <c r="B1606" s="32"/>
      <c r="C1606" s="36"/>
      <c r="D1606" s="36"/>
      <c r="E1606" s="14" t="s">
        <v>925</v>
      </c>
      <c r="F1606" s="18">
        <f t="shared" si="2175"/>
        <v>20000</v>
      </c>
      <c r="G1606" s="18">
        <f t="shared" si="2175"/>
        <v>20000</v>
      </c>
      <c r="H1606" s="18">
        <f t="shared" si="2175"/>
        <v>20000</v>
      </c>
      <c r="I1606" s="18">
        <f t="shared" si="2176"/>
        <v>0</v>
      </c>
      <c r="J1606" s="18">
        <f t="shared" si="2176"/>
        <v>0</v>
      </c>
      <c r="K1606" s="18">
        <f t="shared" si="2176"/>
        <v>0</v>
      </c>
      <c r="L1606" s="18">
        <f t="shared" si="2118"/>
        <v>20000</v>
      </c>
      <c r="M1606" s="18">
        <f t="shared" si="2119"/>
        <v>20000</v>
      </c>
      <c r="N1606" s="18">
        <f t="shared" si="2120"/>
        <v>20000</v>
      </c>
      <c r="O1606" s="18">
        <f t="shared" si="2176"/>
        <v>269854.375</v>
      </c>
      <c r="P1606" s="18">
        <f t="shared" si="2176"/>
        <v>246010.4</v>
      </c>
      <c r="Q1606" s="18">
        <f t="shared" si="2176"/>
        <v>256895.7</v>
      </c>
      <c r="R1606" s="18">
        <f t="shared" si="2169"/>
        <v>289854.375</v>
      </c>
      <c r="S1606" s="18">
        <f t="shared" si="2170"/>
        <v>266010.40000000002</v>
      </c>
      <c r="T1606" s="18">
        <f t="shared" si="2171"/>
        <v>276895.7</v>
      </c>
      <c r="U1606" s="18">
        <f t="shared" si="2177"/>
        <v>0</v>
      </c>
      <c r="V1606" s="18">
        <f t="shared" si="2172"/>
        <v>289854.375</v>
      </c>
      <c r="W1606" s="18">
        <f t="shared" si="2173"/>
        <v>266010.40000000002</v>
      </c>
      <c r="X1606" s="18">
        <f t="shared" si="2174"/>
        <v>276895.7</v>
      </c>
      <c r="Y1606" s="18">
        <f t="shared" si="2177"/>
        <v>0</v>
      </c>
      <c r="Z1606" s="18">
        <f t="shared" si="2177"/>
        <v>0</v>
      </c>
      <c r="AA1606" s="18">
        <f t="shared" si="2177"/>
        <v>0</v>
      </c>
      <c r="AB1606" s="18">
        <f t="shared" si="2112"/>
        <v>289854.375</v>
      </c>
      <c r="AC1606" s="18">
        <f t="shared" si="2113"/>
        <v>266010.40000000002</v>
      </c>
      <c r="AD1606" s="18">
        <f t="shared" si="2114"/>
        <v>276895.7</v>
      </c>
      <c r="AE1606" s="18">
        <f t="shared" si="2177"/>
        <v>0</v>
      </c>
      <c r="AF1606" s="31"/>
      <c r="AG1606" s="22"/>
      <c r="AH1606" s="2"/>
    </row>
    <row r="1607" spans="1:34" x14ac:dyDescent="0.25">
      <c r="A1607" s="19" t="s">
        <v>923</v>
      </c>
      <c r="B1607" s="32">
        <v>800</v>
      </c>
      <c r="C1607" s="36"/>
      <c r="D1607" s="36"/>
      <c r="E1607" s="14" t="s">
        <v>583</v>
      </c>
      <c r="F1607" s="18">
        <f t="shared" si="2175"/>
        <v>20000</v>
      </c>
      <c r="G1607" s="18">
        <f t="shared" si="2175"/>
        <v>20000</v>
      </c>
      <c r="H1607" s="18">
        <f t="shared" si="2175"/>
        <v>20000</v>
      </c>
      <c r="I1607" s="18">
        <f t="shared" si="2176"/>
        <v>0</v>
      </c>
      <c r="J1607" s="18">
        <f t="shared" si="2176"/>
        <v>0</v>
      </c>
      <c r="K1607" s="18">
        <f t="shared" si="2176"/>
        <v>0</v>
      </c>
      <c r="L1607" s="18">
        <f t="shared" si="2118"/>
        <v>20000</v>
      </c>
      <c r="M1607" s="18">
        <f t="shared" si="2119"/>
        <v>20000</v>
      </c>
      <c r="N1607" s="18">
        <f t="shared" si="2120"/>
        <v>20000</v>
      </c>
      <c r="O1607" s="18">
        <f t="shared" si="2176"/>
        <v>269854.375</v>
      </c>
      <c r="P1607" s="18">
        <f t="shared" si="2176"/>
        <v>246010.4</v>
      </c>
      <c r="Q1607" s="18">
        <f t="shared" si="2176"/>
        <v>256895.7</v>
      </c>
      <c r="R1607" s="18">
        <f t="shared" si="2169"/>
        <v>289854.375</v>
      </c>
      <c r="S1607" s="18">
        <f t="shared" si="2170"/>
        <v>266010.40000000002</v>
      </c>
      <c r="T1607" s="18">
        <f t="shared" si="2171"/>
        <v>276895.7</v>
      </c>
      <c r="U1607" s="18">
        <f t="shared" si="2177"/>
        <v>0</v>
      </c>
      <c r="V1607" s="18">
        <f t="shared" si="2172"/>
        <v>289854.375</v>
      </c>
      <c r="W1607" s="18">
        <f t="shared" si="2173"/>
        <v>266010.40000000002</v>
      </c>
      <c r="X1607" s="18">
        <f t="shared" si="2174"/>
        <v>276895.7</v>
      </c>
      <c r="Y1607" s="18">
        <f t="shared" si="2177"/>
        <v>0</v>
      </c>
      <c r="Z1607" s="18">
        <f t="shared" si="2177"/>
        <v>0</v>
      </c>
      <c r="AA1607" s="18">
        <f t="shared" si="2177"/>
        <v>0</v>
      </c>
      <c r="AB1607" s="18">
        <f t="shared" si="2112"/>
        <v>289854.375</v>
      </c>
      <c r="AC1607" s="18">
        <f t="shared" si="2113"/>
        <v>266010.40000000002</v>
      </c>
      <c r="AD1607" s="18">
        <f t="shared" si="2114"/>
        <v>276895.7</v>
      </c>
      <c r="AE1607" s="18">
        <f t="shared" si="2177"/>
        <v>0</v>
      </c>
      <c r="AF1607" s="31"/>
      <c r="AG1607" s="22"/>
      <c r="AH1607" s="2"/>
    </row>
    <row r="1608" spans="1:34" ht="78.75" x14ac:dyDescent="0.25">
      <c r="A1608" s="19" t="s">
        <v>923</v>
      </c>
      <c r="B1608" s="32">
        <v>810</v>
      </c>
      <c r="C1608" s="36"/>
      <c r="D1608" s="36"/>
      <c r="E1608" s="14" t="s">
        <v>599</v>
      </c>
      <c r="F1608" s="18">
        <f t="shared" si="2175"/>
        <v>20000</v>
      </c>
      <c r="G1608" s="18">
        <f t="shared" si="2175"/>
        <v>20000</v>
      </c>
      <c r="H1608" s="18">
        <f t="shared" si="2175"/>
        <v>20000</v>
      </c>
      <c r="I1608" s="18">
        <f t="shared" si="2176"/>
        <v>0</v>
      </c>
      <c r="J1608" s="18">
        <f t="shared" si="2176"/>
        <v>0</v>
      </c>
      <c r="K1608" s="18">
        <f t="shared" si="2176"/>
        <v>0</v>
      </c>
      <c r="L1608" s="18">
        <f t="shared" si="2118"/>
        <v>20000</v>
      </c>
      <c r="M1608" s="18">
        <f t="shared" si="2119"/>
        <v>20000</v>
      </c>
      <c r="N1608" s="18">
        <f t="shared" si="2120"/>
        <v>20000</v>
      </c>
      <c r="O1608" s="18">
        <f t="shared" si="2176"/>
        <v>269854.375</v>
      </c>
      <c r="P1608" s="18">
        <f t="shared" si="2176"/>
        <v>246010.4</v>
      </c>
      <c r="Q1608" s="18">
        <f t="shared" si="2176"/>
        <v>256895.7</v>
      </c>
      <c r="R1608" s="18">
        <f t="shared" si="2169"/>
        <v>289854.375</v>
      </c>
      <c r="S1608" s="18">
        <f t="shared" si="2170"/>
        <v>266010.40000000002</v>
      </c>
      <c r="T1608" s="18">
        <f t="shared" si="2171"/>
        <v>276895.7</v>
      </c>
      <c r="U1608" s="18">
        <f t="shared" si="2177"/>
        <v>0</v>
      </c>
      <c r="V1608" s="18">
        <f t="shared" si="2172"/>
        <v>289854.375</v>
      </c>
      <c r="W1608" s="18">
        <f t="shared" si="2173"/>
        <v>266010.40000000002</v>
      </c>
      <c r="X1608" s="18">
        <f t="shared" si="2174"/>
        <v>276895.7</v>
      </c>
      <c r="Y1608" s="18">
        <f t="shared" si="2177"/>
        <v>0</v>
      </c>
      <c r="Z1608" s="18">
        <f t="shared" si="2177"/>
        <v>0</v>
      </c>
      <c r="AA1608" s="18">
        <f t="shared" si="2177"/>
        <v>0</v>
      </c>
      <c r="AB1608" s="18">
        <f t="shared" si="2112"/>
        <v>289854.375</v>
      </c>
      <c r="AC1608" s="18">
        <f t="shared" si="2113"/>
        <v>266010.40000000002</v>
      </c>
      <c r="AD1608" s="18">
        <f t="shared" si="2114"/>
        <v>276895.7</v>
      </c>
      <c r="AE1608" s="18">
        <f t="shared" si="2177"/>
        <v>0</v>
      </c>
      <c r="AF1608" s="31"/>
      <c r="AG1608" s="22"/>
      <c r="AH1608" s="2"/>
    </row>
    <row r="1609" spans="1:34" x14ac:dyDescent="0.25">
      <c r="A1609" s="19" t="s">
        <v>923</v>
      </c>
      <c r="B1609" s="32">
        <v>810</v>
      </c>
      <c r="C1609" s="36" t="s">
        <v>200</v>
      </c>
      <c r="D1609" s="36" t="s">
        <v>20</v>
      </c>
      <c r="E1609" s="14" t="s">
        <v>553</v>
      </c>
      <c r="F1609" s="18">
        <v>20000</v>
      </c>
      <c r="G1609" s="18">
        <v>20000</v>
      </c>
      <c r="H1609" s="18">
        <v>20000</v>
      </c>
      <c r="I1609" s="18"/>
      <c r="J1609" s="18"/>
      <c r="K1609" s="18"/>
      <c r="L1609" s="18">
        <f t="shared" si="2118"/>
        <v>20000</v>
      </c>
      <c r="M1609" s="18">
        <f t="shared" si="2119"/>
        <v>20000</v>
      </c>
      <c r="N1609" s="18">
        <f t="shared" si="2120"/>
        <v>20000</v>
      </c>
      <c r="O1609" s="18">
        <v>269854.375</v>
      </c>
      <c r="P1609" s="18">
        <f>217049.3+28961.1</f>
        <v>246010.4</v>
      </c>
      <c r="Q1609" s="18">
        <f>226634.1+30261.6</f>
        <v>256895.7</v>
      </c>
      <c r="R1609" s="18">
        <f t="shared" si="2169"/>
        <v>289854.375</v>
      </c>
      <c r="S1609" s="18">
        <f t="shared" si="2170"/>
        <v>266010.40000000002</v>
      </c>
      <c r="T1609" s="18">
        <f t="shared" si="2171"/>
        <v>276895.7</v>
      </c>
      <c r="U1609" s="18"/>
      <c r="V1609" s="18">
        <f t="shared" si="2172"/>
        <v>289854.375</v>
      </c>
      <c r="W1609" s="18">
        <f t="shared" si="2173"/>
        <v>266010.40000000002</v>
      </c>
      <c r="X1609" s="18">
        <f t="shared" si="2174"/>
        <v>276895.7</v>
      </c>
      <c r="Y1609" s="18"/>
      <c r="Z1609" s="18"/>
      <c r="AA1609" s="18"/>
      <c r="AB1609" s="18">
        <f t="shared" si="2112"/>
        <v>289854.375</v>
      </c>
      <c r="AC1609" s="18">
        <f t="shared" si="2113"/>
        <v>266010.40000000002</v>
      </c>
      <c r="AD1609" s="18">
        <f t="shared" si="2114"/>
        <v>276895.7</v>
      </c>
      <c r="AE1609" s="18"/>
      <c r="AF1609" s="31"/>
      <c r="AG1609" s="22"/>
      <c r="AH1609" s="2"/>
    </row>
    <row r="1610" spans="1:34" s="10" customFormat="1" ht="47.25" x14ac:dyDescent="0.25">
      <c r="A1610" s="9" t="s">
        <v>330</v>
      </c>
      <c r="B1610" s="16"/>
      <c r="C1610" s="9"/>
      <c r="D1610" s="9"/>
      <c r="E1610" s="15" t="s">
        <v>1185</v>
      </c>
      <c r="F1610" s="17">
        <f t="shared" ref="F1610:K1610" si="2178">F1611+F1620</f>
        <v>423830.10000000003</v>
      </c>
      <c r="G1610" s="17">
        <f t="shared" si="2178"/>
        <v>130875.4</v>
      </c>
      <c r="H1610" s="17">
        <f t="shared" si="2178"/>
        <v>0</v>
      </c>
      <c r="I1610" s="17">
        <f t="shared" si="2178"/>
        <v>0</v>
      </c>
      <c r="J1610" s="17">
        <f t="shared" si="2178"/>
        <v>0</v>
      </c>
      <c r="K1610" s="17">
        <f t="shared" si="2178"/>
        <v>0</v>
      </c>
      <c r="L1610" s="17">
        <f t="shared" si="2118"/>
        <v>423830.10000000003</v>
      </c>
      <c r="M1610" s="17">
        <f t="shared" si="2119"/>
        <v>130875.4</v>
      </c>
      <c r="N1610" s="17">
        <f t="shared" si="2120"/>
        <v>0</v>
      </c>
      <c r="O1610" s="17">
        <f t="shared" ref="O1610:Q1610" si="2179">O1611+O1620</f>
        <v>39076.807000000001</v>
      </c>
      <c r="P1610" s="17">
        <f t="shared" si="2179"/>
        <v>179378.3</v>
      </c>
      <c r="Q1610" s="17">
        <f t="shared" si="2179"/>
        <v>271885.09999999998</v>
      </c>
      <c r="R1610" s="17">
        <f t="shared" si="2169"/>
        <v>462906.90700000001</v>
      </c>
      <c r="S1610" s="17">
        <f t="shared" si="2170"/>
        <v>310253.69999999995</v>
      </c>
      <c r="T1610" s="17">
        <f t="shared" si="2171"/>
        <v>271885.09999999998</v>
      </c>
      <c r="U1610" s="17">
        <f t="shared" ref="U1610:AE1610" si="2180">U1611+U1620</f>
        <v>0</v>
      </c>
      <c r="V1610" s="17">
        <f t="shared" si="2172"/>
        <v>462906.90700000001</v>
      </c>
      <c r="W1610" s="17">
        <f t="shared" si="2173"/>
        <v>310253.69999999995</v>
      </c>
      <c r="X1610" s="17">
        <f t="shared" si="2174"/>
        <v>271885.09999999998</v>
      </c>
      <c r="Y1610" s="17">
        <f t="shared" ref="Y1610:AA1610" si="2181">Y1611+Y1620</f>
        <v>0</v>
      </c>
      <c r="Z1610" s="17">
        <f t="shared" si="2181"/>
        <v>0</v>
      </c>
      <c r="AA1610" s="17">
        <f t="shared" si="2181"/>
        <v>0</v>
      </c>
      <c r="AB1610" s="17">
        <f t="shared" si="2112"/>
        <v>462906.90700000001</v>
      </c>
      <c r="AC1610" s="17">
        <f t="shared" si="2113"/>
        <v>310253.69999999995</v>
      </c>
      <c r="AD1610" s="17">
        <f t="shared" si="2114"/>
        <v>271885.09999999998</v>
      </c>
      <c r="AE1610" s="17">
        <f t="shared" si="2180"/>
        <v>0</v>
      </c>
      <c r="AF1610" s="30"/>
      <c r="AG1610" s="25"/>
    </row>
    <row r="1611" spans="1:34" ht="47.25" x14ac:dyDescent="0.25">
      <c r="A1611" s="36" t="s">
        <v>331</v>
      </c>
      <c r="B1611" s="32"/>
      <c r="C1611" s="36"/>
      <c r="D1611" s="36"/>
      <c r="E1611" s="14" t="s">
        <v>1186</v>
      </c>
      <c r="F1611" s="18">
        <f t="shared" ref="F1611:K1614" si="2182">F1612</f>
        <v>86649.400000000009</v>
      </c>
      <c r="G1611" s="18">
        <f t="shared" si="2182"/>
        <v>130875.4</v>
      </c>
      <c r="H1611" s="18">
        <f t="shared" si="2182"/>
        <v>0</v>
      </c>
      <c r="I1611" s="18">
        <f t="shared" si="2182"/>
        <v>0</v>
      </c>
      <c r="J1611" s="18">
        <f t="shared" si="2182"/>
        <v>0</v>
      </c>
      <c r="K1611" s="18">
        <f t="shared" si="2182"/>
        <v>0</v>
      </c>
      <c r="L1611" s="18">
        <f t="shared" si="2118"/>
        <v>86649.400000000009</v>
      </c>
      <c r="M1611" s="18">
        <f t="shared" si="2119"/>
        <v>130875.4</v>
      </c>
      <c r="N1611" s="18">
        <f t="shared" si="2120"/>
        <v>0</v>
      </c>
      <c r="O1611" s="18">
        <f>O1612+O1616</f>
        <v>39076.807000000001</v>
      </c>
      <c r="P1611" s="18">
        <f t="shared" ref="P1611:AE1611" si="2183">P1612+P1616</f>
        <v>179378.3</v>
      </c>
      <c r="Q1611" s="18">
        <f t="shared" si="2183"/>
        <v>271885.09999999998</v>
      </c>
      <c r="R1611" s="18">
        <f t="shared" si="2169"/>
        <v>125726.20700000001</v>
      </c>
      <c r="S1611" s="18">
        <f t="shared" si="2170"/>
        <v>310253.69999999995</v>
      </c>
      <c r="T1611" s="18">
        <f t="shared" si="2171"/>
        <v>271885.09999999998</v>
      </c>
      <c r="U1611" s="18">
        <f t="shared" ref="U1611" si="2184">U1612+U1616</f>
        <v>0</v>
      </c>
      <c r="V1611" s="18">
        <f t="shared" si="2172"/>
        <v>125726.20700000001</v>
      </c>
      <c r="W1611" s="18">
        <f t="shared" si="2173"/>
        <v>310253.69999999995</v>
      </c>
      <c r="X1611" s="18">
        <f t="shared" si="2174"/>
        <v>271885.09999999998</v>
      </c>
      <c r="Y1611" s="18">
        <f t="shared" ref="Y1611:AA1611" si="2185">Y1612+Y1616</f>
        <v>0</v>
      </c>
      <c r="Z1611" s="18">
        <f t="shared" si="2185"/>
        <v>0</v>
      </c>
      <c r="AA1611" s="18">
        <f t="shared" si="2185"/>
        <v>0</v>
      </c>
      <c r="AB1611" s="18">
        <f t="shared" si="2112"/>
        <v>125726.20700000001</v>
      </c>
      <c r="AC1611" s="18">
        <f t="shared" si="2113"/>
        <v>310253.69999999995</v>
      </c>
      <c r="AD1611" s="18">
        <f t="shared" si="2114"/>
        <v>271885.09999999998</v>
      </c>
      <c r="AE1611" s="18">
        <f t="shared" si="2183"/>
        <v>0</v>
      </c>
      <c r="AF1611" s="31"/>
      <c r="AG1611" s="22"/>
      <c r="AH1611" s="2"/>
    </row>
    <row r="1612" spans="1:34" ht="31.5" x14ac:dyDescent="0.25">
      <c r="A1612" s="36" t="s">
        <v>329</v>
      </c>
      <c r="B1612" s="32"/>
      <c r="C1612" s="36"/>
      <c r="D1612" s="36"/>
      <c r="E1612" s="14" t="s">
        <v>742</v>
      </c>
      <c r="F1612" s="18">
        <f t="shared" si="2182"/>
        <v>86649.400000000009</v>
      </c>
      <c r="G1612" s="18">
        <f t="shared" si="2182"/>
        <v>130875.4</v>
      </c>
      <c r="H1612" s="18">
        <f t="shared" si="2182"/>
        <v>0</v>
      </c>
      <c r="I1612" s="18">
        <f t="shared" si="2182"/>
        <v>0</v>
      </c>
      <c r="J1612" s="18">
        <f t="shared" si="2182"/>
        <v>0</v>
      </c>
      <c r="K1612" s="18">
        <f t="shared" si="2182"/>
        <v>0</v>
      </c>
      <c r="L1612" s="18">
        <f t="shared" si="2118"/>
        <v>86649.400000000009</v>
      </c>
      <c r="M1612" s="18">
        <f t="shared" si="2119"/>
        <v>130875.4</v>
      </c>
      <c r="N1612" s="18">
        <f t="shared" si="2120"/>
        <v>0</v>
      </c>
      <c r="O1612" s="18">
        <f t="shared" ref="O1612:Q1614" si="2186">O1613</f>
        <v>-73624.941999999995</v>
      </c>
      <c r="P1612" s="18">
        <f t="shared" si="2186"/>
        <v>-30282.876000000004</v>
      </c>
      <c r="Q1612" s="18">
        <f t="shared" si="2186"/>
        <v>144201.72500000001</v>
      </c>
      <c r="R1612" s="18">
        <f t="shared" si="2169"/>
        <v>13024.458000000013</v>
      </c>
      <c r="S1612" s="18">
        <f t="shared" si="2170"/>
        <v>100592.52399999999</v>
      </c>
      <c r="T1612" s="18">
        <f t="shared" si="2171"/>
        <v>144201.72500000001</v>
      </c>
      <c r="U1612" s="18">
        <f t="shared" ref="U1612:AE1614" si="2187">U1613</f>
        <v>0</v>
      </c>
      <c r="V1612" s="18">
        <f t="shared" si="2172"/>
        <v>13024.458000000013</v>
      </c>
      <c r="W1612" s="18">
        <f t="shared" si="2173"/>
        <v>100592.52399999999</v>
      </c>
      <c r="X1612" s="18">
        <f t="shared" si="2174"/>
        <v>144201.72500000001</v>
      </c>
      <c r="Y1612" s="18">
        <f t="shared" si="2187"/>
        <v>0</v>
      </c>
      <c r="Z1612" s="18">
        <f t="shared" si="2187"/>
        <v>0</v>
      </c>
      <c r="AA1612" s="18">
        <f t="shared" si="2187"/>
        <v>0</v>
      </c>
      <c r="AB1612" s="18">
        <f t="shared" si="2112"/>
        <v>13024.458000000013</v>
      </c>
      <c r="AC1612" s="18">
        <f t="shared" si="2113"/>
        <v>100592.52399999999</v>
      </c>
      <c r="AD1612" s="18">
        <f t="shared" si="2114"/>
        <v>144201.72500000001</v>
      </c>
      <c r="AE1612" s="18">
        <f t="shared" si="2187"/>
        <v>0</v>
      </c>
      <c r="AF1612" s="31"/>
      <c r="AG1612" s="22"/>
      <c r="AH1612" s="2"/>
    </row>
    <row r="1613" spans="1:34" ht="47.25" x14ac:dyDescent="0.25">
      <c r="A1613" s="36" t="s">
        <v>329</v>
      </c>
      <c r="B1613" s="32">
        <v>200</v>
      </c>
      <c r="C1613" s="36"/>
      <c r="D1613" s="36"/>
      <c r="E1613" s="14" t="s">
        <v>578</v>
      </c>
      <c r="F1613" s="18">
        <f t="shared" si="2182"/>
        <v>86649.400000000009</v>
      </c>
      <c r="G1613" s="18">
        <f t="shared" si="2182"/>
        <v>130875.4</v>
      </c>
      <c r="H1613" s="18">
        <f t="shared" si="2182"/>
        <v>0</v>
      </c>
      <c r="I1613" s="18">
        <f t="shared" si="2182"/>
        <v>0</v>
      </c>
      <c r="J1613" s="18">
        <f t="shared" si="2182"/>
        <v>0</v>
      </c>
      <c r="K1613" s="18">
        <f t="shared" si="2182"/>
        <v>0</v>
      </c>
      <c r="L1613" s="18">
        <f t="shared" si="2118"/>
        <v>86649.400000000009</v>
      </c>
      <c r="M1613" s="18">
        <f t="shared" si="2119"/>
        <v>130875.4</v>
      </c>
      <c r="N1613" s="18">
        <f t="shared" si="2120"/>
        <v>0</v>
      </c>
      <c r="O1613" s="18">
        <f t="shared" si="2186"/>
        <v>-73624.941999999995</v>
      </c>
      <c r="P1613" s="18">
        <f t="shared" si="2186"/>
        <v>-30282.876000000004</v>
      </c>
      <c r="Q1613" s="18">
        <f t="shared" si="2186"/>
        <v>144201.72500000001</v>
      </c>
      <c r="R1613" s="18">
        <f t="shared" si="2169"/>
        <v>13024.458000000013</v>
      </c>
      <c r="S1613" s="18">
        <f t="shared" si="2170"/>
        <v>100592.52399999999</v>
      </c>
      <c r="T1613" s="18">
        <f t="shared" si="2171"/>
        <v>144201.72500000001</v>
      </c>
      <c r="U1613" s="18">
        <f t="shared" si="2187"/>
        <v>0</v>
      </c>
      <c r="V1613" s="18">
        <f t="shared" si="2172"/>
        <v>13024.458000000013</v>
      </c>
      <c r="W1613" s="18">
        <f t="shared" si="2173"/>
        <v>100592.52399999999</v>
      </c>
      <c r="X1613" s="18">
        <f t="shared" si="2174"/>
        <v>144201.72500000001</v>
      </c>
      <c r="Y1613" s="18">
        <f t="shared" si="2187"/>
        <v>0</v>
      </c>
      <c r="Z1613" s="18">
        <f t="shared" si="2187"/>
        <v>0</v>
      </c>
      <c r="AA1613" s="18">
        <f t="shared" si="2187"/>
        <v>0</v>
      </c>
      <c r="AB1613" s="18">
        <f t="shared" si="2112"/>
        <v>13024.458000000013</v>
      </c>
      <c r="AC1613" s="18">
        <f t="shared" si="2113"/>
        <v>100592.52399999999</v>
      </c>
      <c r="AD1613" s="18">
        <f t="shared" si="2114"/>
        <v>144201.72500000001</v>
      </c>
      <c r="AE1613" s="18">
        <f t="shared" si="2187"/>
        <v>0</v>
      </c>
      <c r="AF1613" s="31"/>
      <c r="AG1613" s="22"/>
      <c r="AH1613" s="2"/>
    </row>
    <row r="1614" spans="1:34" ht="47.25" x14ac:dyDescent="0.25">
      <c r="A1614" s="36" t="s">
        <v>329</v>
      </c>
      <c r="B1614" s="32">
        <v>240</v>
      </c>
      <c r="C1614" s="36"/>
      <c r="D1614" s="36"/>
      <c r="E1614" s="14" t="s">
        <v>586</v>
      </c>
      <c r="F1614" s="18">
        <f t="shared" si="2182"/>
        <v>86649.400000000009</v>
      </c>
      <c r="G1614" s="18">
        <f t="shared" si="2182"/>
        <v>130875.4</v>
      </c>
      <c r="H1614" s="18">
        <f t="shared" si="2182"/>
        <v>0</v>
      </c>
      <c r="I1614" s="18">
        <f t="shared" si="2182"/>
        <v>0</v>
      </c>
      <c r="J1614" s="18">
        <f t="shared" si="2182"/>
        <v>0</v>
      </c>
      <c r="K1614" s="18">
        <f t="shared" si="2182"/>
        <v>0</v>
      </c>
      <c r="L1614" s="18">
        <f t="shared" si="2118"/>
        <v>86649.400000000009</v>
      </c>
      <c r="M1614" s="18">
        <f t="shared" si="2119"/>
        <v>130875.4</v>
      </c>
      <c r="N1614" s="18">
        <f t="shared" si="2120"/>
        <v>0</v>
      </c>
      <c r="O1614" s="18">
        <f t="shared" si="2186"/>
        <v>-73624.941999999995</v>
      </c>
      <c r="P1614" s="18">
        <f t="shared" si="2186"/>
        <v>-30282.876000000004</v>
      </c>
      <c r="Q1614" s="18">
        <f t="shared" si="2186"/>
        <v>144201.72500000001</v>
      </c>
      <c r="R1614" s="18">
        <f t="shared" si="2169"/>
        <v>13024.458000000013</v>
      </c>
      <c r="S1614" s="18">
        <f t="shared" si="2170"/>
        <v>100592.52399999999</v>
      </c>
      <c r="T1614" s="18">
        <f t="shared" si="2171"/>
        <v>144201.72500000001</v>
      </c>
      <c r="U1614" s="18">
        <f t="shared" si="2187"/>
        <v>0</v>
      </c>
      <c r="V1614" s="18">
        <f t="shared" si="2172"/>
        <v>13024.458000000013</v>
      </c>
      <c r="W1614" s="18">
        <f t="shared" si="2173"/>
        <v>100592.52399999999</v>
      </c>
      <c r="X1614" s="18">
        <f t="shared" si="2174"/>
        <v>144201.72500000001</v>
      </c>
      <c r="Y1614" s="18">
        <f t="shared" si="2187"/>
        <v>0</v>
      </c>
      <c r="Z1614" s="18">
        <f t="shared" si="2187"/>
        <v>0</v>
      </c>
      <c r="AA1614" s="18">
        <f t="shared" si="2187"/>
        <v>0</v>
      </c>
      <c r="AB1614" s="18">
        <f t="shared" si="2112"/>
        <v>13024.458000000013</v>
      </c>
      <c r="AC1614" s="18">
        <f t="shared" si="2113"/>
        <v>100592.52399999999</v>
      </c>
      <c r="AD1614" s="18">
        <f t="shared" si="2114"/>
        <v>144201.72500000001</v>
      </c>
      <c r="AE1614" s="18">
        <f t="shared" si="2187"/>
        <v>0</v>
      </c>
      <c r="AF1614" s="31"/>
      <c r="AG1614" s="22"/>
      <c r="AH1614" s="2"/>
    </row>
    <row r="1615" spans="1:34" x14ac:dyDescent="0.25">
      <c r="A1615" s="36" t="s">
        <v>329</v>
      </c>
      <c r="B1615" s="32">
        <v>240</v>
      </c>
      <c r="C1615" s="36" t="s">
        <v>200</v>
      </c>
      <c r="D1615" s="36" t="s">
        <v>20</v>
      </c>
      <c r="E1615" s="14" t="s">
        <v>553</v>
      </c>
      <c r="F1615" s="18">
        <v>86649.400000000009</v>
      </c>
      <c r="G1615" s="18">
        <v>130875.4</v>
      </c>
      <c r="H1615" s="18">
        <v>0</v>
      </c>
      <c r="I1615" s="18"/>
      <c r="J1615" s="18"/>
      <c r="K1615" s="18"/>
      <c r="L1615" s="18">
        <f t="shared" si="2118"/>
        <v>86649.400000000009</v>
      </c>
      <c r="M1615" s="18">
        <f t="shared" si="2119"/>
        <v>130875.4</v>
      </c>
      <c r="N1615" s="18">
        <f t="shared" si="2120"/>
        <v>0</v>
      </c>
      <c r="O1615" s="18">
        <f>273.719+12750.739-22540.349-64109.051</f>
        <v>-73624.941999999995</v>
      </c>
      <c r="P1615" s="18">
        <f>140610.5-41932.276-128961.1</f>
        <v>-30282.876000000004</v>
      </c>
      <c r="Q1615" s="18">
        <f>200000-25536.675-30261.6</f>
        <v>144201.72500000001</v>
      </c>
      <c r="R1615" s="18">
        <f t="shared" si="2169"/>
        <v>13024.458000000013</v>
      </c>
      <c r="S1615" s="18">
        <f t="shared" si="2170"/>
        <v>100592.52399999999</v>
      </c>
      <c r="T1615" s="18">
        <f t="shared" si="2171"/>
        <v>144201.72500000001</v>
      </c>
      <c r="U1615" s="18"/>
      <c r="V1615" s="18">
        <f t="shared" si="2172"/>
        <v>13024.458000000013</v>
      </c>
      <c r="W1615" s="18">
        <f t="shared" si="2173"/>
        <v>100592.52399999999</v>
      </c>
      <c r="X1615" s="18">
        <f t="shared" si="2174"/>
        <v>144201.72500000001</v>
      </c>
      <c r="Y1615" s="18"/>
      <c r="Z1615" s="18"/>
      <c r="AA1615" s="18"/>
      <c r="AB1615" s="18">
        <f t="shared" si="2112"/>
        <v>13024.458000000013</v>
      </c>
      <c r="AC1615" s="18">
        <f t="shared" si="2113"/>
        <v>100592.52399999999</v>
      </c>
      <c r="AD1615" s="18">
        <f t="shared" si="2114"/>
        <v>144201.72500000001</v>
      </c>
      <c r="AE1615" s="18"/>
      <c r="AF1615" s="31"/>
      <c r="AG1615" s="22"/>
      <c r="AH1615" s="2"/>
    </row>
    <row r="1616" spans="1:34" ht="63" x14ac:dyDescent="0.25">
      <c r="A1616" s="19" t="s">
        <v>1416</v>
      </c>
      <c r="B1616" s="32"/>
      <c r="C1616" s="36"/>
      <c r="D1616" s="36"/>
      <c r="E1616" s="14" t="s">
        <v>1367</v>
      </c>
      <c r="F1616" s="18"/>
      <c r="G1616" s="18"/>
      <c r="H1616" s="18"/>
      <c r="I1616" s="18"/>
      <c r="J1616" s="18"/>
      <c r="K1616" s="18"/>
      <c r="L1616" s="18"/>
      <c r="M1616" s="18"/>
      <c r="N1616" s="18"/>
      <c r="O1616" s="18">
        <f>O1617</f>
        <v>112701.749</v>
      </c>
      <c r="P1616" s="18">
        <f t="shared" ref="P1616:AE1618" si="2188">P1617</f>
        <v>209661.17599999998</v>
      </c>
      <c r="Q1616" s="18">
        <f t="shared" si="2188"/>
        <v>127683.375</v>
      </c>
      <c r="R1616" s="18">
        <f t="shared" si="2169"/>
        <v>112701.749</v>
      </c>
      <c r="S1616" s="18">
        <f t="shared" si="2170"/>
        <v>209661.17599999998</v>
      </c>
      <c r="T1616" s="18">
        <f t="shared" si="2171"/>
        <v>127683.375</v>
      </c>
      <c r="U1616" s="18">
        <f t="shared" si="2188"/>
        <v>0</v>
      </c>
      <c r="V1616" s="18">
        <f t="shared" si="2172"/>
        <v>112701.749</v>
      </c>
      <c r="W1616" s="18">
        <f t="shared" si="2173"/>
        <v>209661.17599999998</v>
      </c>
      <c r="X1616" s="18">
        <f t="shared" si="2174"/>
        <v>127683.375</v>
      </c>
      <c r="Y1616" s="18">
        <f t="shared" si="2188"/>
        <v>0</v>
      </c>
      <c r="Z1616" s="18">
        <f t="shared" si="2188"/>
        <v>0</v>
      </c>
      <c r="AA1616" s="18">
        <f t="shared" si="2188"/>
        <v>0</v>
      </c>
      <c r="AB1616" s="18">
        <f t="shared" ref="AB1616:AB1679" si="2189">V1616+Y1616</f>
        <v>112701.749</v>
      </c>
      <c r="AC1616" s="18">
        <f t="shared" ref="AC1616:AC1679" si="2190">W1616+Z1616</f>
        <v>209661.17599999998</v>
      </c>
      <c r="AD1616" s="18">
        <f t="shared" ref="AD1616:AD1679" si="2191">X1616+AA1616</f>
        <v>127683.375</v>
      </c>
      <c r="AE1616" s="18">
        <f t="shared" si="2188"/>
        <v>0</v>
      </c>
      <c r="AF1616" s="31"/>
      <c r="AG1616" s="22"/>
      <c r="AH1616" s="2"/>
    </row>
    <row r="1617" spans="1:34" ht="47.25" x14ac:dyDescent="0.25">
      <c r="A1617" s="19" t="s">
        <v>1416</v>
      </c>
      <c r="B1617" s="32">
        <v>200</v>
      </c>
      <c r="C1617" s="36"/>
      <c r="D1617" s="36"/>
      <c r="E1617" s="14" t="s">
        <v>578</v>
      </c>
      <c r="F1617" s="18"/>
      <c r="G1617" s="18"/>
      <c r="H1617" s="18"/>
      <c r="I1617" s="18"/>
      <c r="J1617" s="18"/>
      <c r="K1617" s="18"/>
      <c r="L1617" s="18"/>
      <c r="M1617" s="18"/>
      <c r="N1617" s="18"/>
      <c r="O1617" s="18">
        <f>O1618</f>
        <v>112701.749</v>
      </c>
      <c r="P1617" s="18">
        <f t="shared" si="2188"/>
        <v>209661.17599999998</v>
      </c>
      <c r="Q1617" s="18">
        <f t="shared" si="2188"/>
        <v>127683.375</v>
      </c>
      <c r="R1617" s="18">
        <f t="shared" si="2169"/>
        <v>112701.749</v>
      </c>
      <c r="S1617" s="18">
        <f t="shared" si="2170"/>
        <v>209661.17599999998</v>
      </c>
      <c r="T1617" s="18">
        <f t="shared" si="2171"/>
        <v>127683.375</v>
      </c>
      <c r="U1617" s="18">
        <f t="shared" si="2188"/>
        <v>0</v>
      </c>
      <c r="V1617" s="18">
        <f t="shared" si="2172"/>
        <v>112701.749</v>
      </c>
      <c r="W1617" s="18">
        <f t="shared" si="2173"/>
        <v>209661.17599999998</v>
      </c>
      <c r="X1617" s="18">
        <f t="shared" si="2174"/>
        <v>127683.375</v>
      </c>
      <c r="Y1617" s="18">
        <f t="shared" si="2188"/>
        <v>0</v>
      </c>
      <c r="Z1617" s="18">
        <f t="shared" si="2188"/>
        <v>0</v>
      </c>
      <c r="AA1617" s="18">
        <f t="shared" si="2188"/>
        <v>0</v>
      </c>
      <c r="AB1617" s="18">
        <f t="shared" si="2189"/>
        <v>112701.749</v>
      </c>
      <c r="AC1617" s="18">
        <f t="shared" si="2190"/>
        <v>209661.17599999998</v>
      </c>
      <c r="AD1617" s="18">
        <f t="shared" si="2191"/>
        <v>127683.375</v>
      </c>
      <c r="AE1617" s="18">
        <f t="shared" si="2188"/>
        <v>0</v>
      </c>
      <c r="AF1617" s="31"/>
      <c r="AG1617" s="22"/>
      <c r="AH1617" s="2"/>
    </row>
    <row r="1618" spans="1:34" ht="47.25" x14ac:dyDescent="0.25">
      <c r="A1618" s="19" t="s">
        <v>1416</v>
      </c>
      <c r="B1618" s="32">
        <v>240</v>
      </c>
      <c r="C1618" s="36"/>
      <c r="D1618" s="36"/>
      <c r="E1618" s="14" t="s">
        <v>586</v>
      </c>
      <c r="F1618" s="18"/>
      <c r="G1618" s="18"/>
      <c r="H1618" s="18"/>
      <c r="I1618" s="18"/>
      <c r="J1618" s="18"/>
      <c r="K1618" s="18"/>
      <c r="L1618" s="18"/>
      <c r="M1618" s="18"/>
      <c r="N1618" s="18"/>
      <c r="O1618" s="18">
        <f>O1619</f>
        <v>112701.749</v>
      </c>
      <c r="P1618" s="18">
        <f t="shared" si="2188"/>
        <v>209661.17599999998</v>
      </c>
      <c r="Q1618" s="18">
        <f t="shared" si="2188"/>
        <v>127683.375</v>
      </c>
      <c r="R1618" s="18">
        <f t="shared" si="2169"/>
        <v>112701.749</v>
      </c>
      <c r="S1618" s="18">
        <f t="shared" si="2170"/>
        <v>209661.17599999998</v>
      </c>
      <c r="T1618" s="18">
        <f t="shared" si="2171"/>
        <v>127683.375</v>
      </c>
      <c r="U1618" s="18">
        <f t="shared" si="2188"/>
        <v>0</v>
      </c>
      <c r="V1618" s="18">
        <f t="shared" si="2172"/>
        <v>112701.749</v>
      </c>
      <c r="W1618" s="18">
        <f t="shared" si="2173"/>
        <v>209661.17599999998</v>
      </c>
      <c r="X1618" s="18">
        <f t="shared" si="2174"/>
        <v>127683.375</v>
      </c>
      <c r="Y1618" s="18">
        <f t="shared" si="2188"/>
        <v>0</v>
      </c>
      <c r="Z1618" s="18">
        <f t="shared" si="2188"/>
        <v>0</v>
      </c>
      <c r="AA1618" s="18">
        <f t="shared" si="2188"/>
        <v>0</v>
      </c>
      <c r="AB1618" s="18">
        <f t="shared" si="2189"/>
        <v>112701.749</v>
      </c>
      <c r="AC1618" s="18">
        <f t="shared" si="2190"/>
        <v>209661.17599999998</v>
      </c>
      <c r="AD1618" s="18">
        <f t="shared" si="2191"/>
        <v>127683.375</v>
      </c>
      <c r="AE1618" s="18">
        <f t="shared" si="2188"/>
        <v>0</v>
      </c>
      <c r="AF1618" s="31"/>
      <c r="AG1618" s="22"/>
      <c r="AH1618" s="2"/>
    </row>
    <row r="1619" spans="1:34" x14ac:dyDescent="0.25">
      <c r="A1619" s="19" t="s">
        <v>1416</v>
      </c>
      <c r="B1619" s="32">
        <v>240</v>
      </c>
      <c r="C1619" s="36" t="s">
        <v>200</v>
      </c>
      <c r="D1619" s="36" t="s">
        <v>20</v>
      </c>
      <c r="E1619" s="14" t="s">
        <v>553</v>
      </c>
      <c r="F1619" s="18"/>
      <c r="G1619" s="18"/>
      <c r="H1619" s="18"/>
      <c r="I1619" s="18"/>
      <c r="J1619" s="18"/>
      <c r="K1619" s="18"/>
      <c r="L1619" s="18"/>
      <c r="M1619" s="18"/>
      <c r="N1619" s="18"/>
      <c r="O1619" s="18">
        <f>90161.4+22540.349</f>
        <v>112701.749</v>
      </c>
      <c r="P1619" s="18">
        <f>167728.9+41932.276</f>
        <v>209661.17599999998</v>
      </c>
      <c r="Q1619" s="18">
        <f>102146.7+25536.675</f>
        <v>127683.375</v>
      </c>
      <c r="R1619" s="18">
        <f t="shared" si="2169"/>
        <v>112701.749</v>
      </c>
      <c r="S1619" s="18">
        <f t="shared" si="2170"/>
        <v>209661.17599999998</v>
      </c>
      <c r="T1619" s="18">
        <f t="shared" si="2171"/>
        <v>127683.375</v>
      </c>
      <c r="U1619" s="18"/>
      <c r="V1619" s="18">
        <f t="shared" si="2172"/>
        <v>112701.749</v>
      </c>
      <c r="W1619" s="18">
        <f t="shared" si="2173"/>
        <v>209661.17599999998</v>
      </c>
      <c r="X1619" s="18">
        <f t="shared" si="2174"/>
        <v>127683.375</v>
      </c>
      <c r="Y1619" s="18"/>
      <c r="Z1619" s="18"/>
      <c r="AA1619" s="18"/>
      <c r="AB1619" s="18">
        <f t="shared" si="2189"/>
        <v>112701.749</v>
      </c>
      <c r="AC1619" s="18">
        <f t="shared" si="2190"/>
        <v>209661.17599999998</v>
      </c>
      <c r="AD1619" s="18">
        <f t="shared" si="2191"/>
        <v>127683.375</v>
      </c>
      <c r="AE1619" s="18"/>
      <c r="AF1619" s="31"/>
      <c r="AG1619" s="22"/>
      <c r="AH1619" s="2"/>
    </row>
    <row r="1620" spans="1:34" ht="63" x14ac:dyDescent="0.25">
      <c r="A1620" s="36" t="s">
        <v>333</v>
      </c>
      <c r="B1620" s="32"/>
      <c r="C1620" s="36"/>
      <c r="D1620" s="36"/>
      <c r="E1620" s="14" t="s">
        <v>1187</v>
      </c>
      <c r="F1620" s="18">
        <f>F1621+F1625</f>
        <v>337180.7</v>
      </c>
      <c r="G1620" s="18">
        <f t="shared" ref="G1620:AE1620" si="2192">G1621+G1625</f>
        <v>0</v>
      </c>
      <c r="H1620" s="18">
        <f t="shared" si="2192"/>
        <v>0</v>
      </c>
      <c r="I1620" s="18">
        <f t="shared" ref="I1620:K1620" si="2193">I1621+I1625</f>
        <v>0</v>
      </c>
      <c r="J1620" s="18">
        <f t="shared" si="2193"/>
        <v>0</v>
      </c>
      <c r="K1620" s="18">
        <f t="shared" si="2193"/>
        <v>0</v>
      </c>
      <c r="L1620" s="18">
        <f t="shared" si="2118"/>
        <v>337180.7</v>
      </c>
      <c r="M1620" s="18">
        <f t="shared" si="2119"/>
        <v>0</v>
      </c>
      <c r="N1620" s="18">
        <f t="shared" si="2120"/>
        <v>0</v>
      </c>
      <c r="O1620" s="18">
        <f t="shared" ref="O1620:Q1620" si="2194">O1621+O1625</f>
        <v>0</v>
      </c>
      <c r="P1620" s="18">
        <f t="shared" si="2194"/>
        <v>0</v>
      </c>
      <c r="Q1620" s="18">
        <f t="shared" si="2194"/>
        <v>0</v>
      </c>
      <c r="R1620" s="18">
        <f t="shared" si="2169"/>
        <v>337180.7</v>
      </c>
      <c r="S1620" s="18">
        <f t="shared" si="2170"/>
        <v>0</v>
      </c>
      <c r="T1620" s="18">
        <f t="shared" si="2171"/>
        <v>0</v>
      </c>
      <c r="U1620" s="18">
        <f t="shared" ref="U1620" si="2195">U1621+U1625</f>
        <v>0</v>
      </c>
      <c r="V1620" s="18">
        <f t="shared" si="2172"/>
        <v>337180.7</v>
      </c>
      <c r="W1620" s="18">
        <f t="shared" si="2173"/>
        <v>0</v>
      </c>
      <c r="X1620" s="18">
        <f t="shared" si="2174"/>
        <v>0</v>
      </c>
      <c r="Y1620" s="18">
        <f t="shared" ref="Y1620:AA1620" si="2196">Y1621+Y1625</f>
        <v>0</v>
      </c>
      <c r="Z1620" s="18">
        <f t="shared" si="2196"/>
        <v>0</v>
      </c>
      <c r="AA1620" s="18">
        <f t="shared" si="2196"/>
        <v>0</v>
      </c>
      <c r="AB1620" s="18">
        <f t="shared" si="2189"/>
        <v>337180.7</v>
      </c>
      <c r="AC1620" s="18">
        <f t="shared" si="2190"/>
        <v>0</v>
      </c>
      <c r="AD1620" s="18">
        <f t="shared" si="2191"/>
        <v>0</v>
      </c>
      <c r="AE1620" s="18">
        <f t="shared" si="2192"/>
        <v>0</v>
      </c>
      <c r="AF1620" s="31"/>
      <c r="AG1620" s="22"/>
      <c r="AH1620" s="2"/>
    </row>
    <row r="1621" spans="1:34" x14ac:dyDescent="0.25">
      <c r="A1621" s="36" t="s">
        <v>332</v>
      </c>
      <c r="B1621" s="32"/>
      <c r="C1621" s="36"/>
      <c r="D1621" s="36"/>
      <c r="E1621" s="14" t="s">
        <v>743</v>
      </c>
      <c r="F1621" s="18">
        <f t="shared" ref="F1621:K1623" si="2197">F1622</f>
        <v>194984.1</v>
      </c>
      <c r="G1621" s="18">
        <f t="shared" si="2197"/>
        <v>0</v>
      </c>
      <c r="H1621" s="18">
        <f t="shared" si="2197"/>
        <v>0</v>
      </c>
      <c r="I1621" s="18">
        <f t="shared" si="2197"/>
        <v>0</v>
      </c>
      <c r="J1621" s="18">
        <f t="shared" si="2197"/>
        <v>0</v>
      </c>
      <c r="K1621" s="18">
        <f t="shared" si="2197"/>
        <v>0</v>
      </c>
      <c r="L1621" s="18">
        <f t="shared" si="2118"/>
        <v>194984.1</v>
      </c>
      <c r="M1621" s="18">
        <f t="shared" si="2119"/>
        <v>0</v>
      </c>
      <c r="N1621" s="18">
        <f t="shared" si="2120"/>
        <v>0</v>
      </c>
      <c r="O1621" s="18">
        <f t="shared" ref="O1621:Q1623" si="2198">O1622</f>
        <v>0</v>
      </c>
      <c r="P1621" s="18">
        <f t="shared" si="2198"/>
        <v>0</v>
      </c>
      <c r="Q1621" s="18">
        <f t="shared" si="2198"/>
        <v>0</v>
      </c>
      <c r="R1621" s="18">
        <f t="shared" si="2169"/>
        <v>194984.1</v>
      </c>
      <c r="S1621" s="18">
        <f t="shared" si="2170"/>
        <v>0</v>
      </c>
      <c r="T1621" s="18">
        <f t="shared" si="2171"/>
        <v>0</v>
      </c>
      <c r="U1621" s="18">
        <f t="shared" ref="U1621:AE1623" si="2199">U1622</f>
        <v>0</v>
      </c>
      <c r="V1621" s="18">
        <f t="shared" si="2172"/>
        <v>194984.1</v>
      </c>
      <c r="W1621" s="18">
        <f t="shared" si="2173"/>
        <v>0</v>
      </c>
      <c r="X1621" s="18">
        <f t="shared" si="2174"/>
        <v>0</v>
      </c>
      <c r="Y1621" s="18">
        <f t="shared" si="2199"/>
        <v>0</v>
      </c>
      <c r="Z1621" s="18">
        <f t="shared" si="2199"/>
        <v>0</v>
      </c>
      <c r="AA1621" s="18">
        <f t="shared" si="2199"/>
        <v>0</v>
      </c>
      <c r="AB1621" s="18">
        <f t="shared" si="2189"/>
        <v>194984.1</v>
      </c>
      <c r="AC1621" s="18">
        <f t="shared" si="2190"/>
        <v>0</v>
      </c>
      <c r="AD1621" s="18">
        <f t="shared" si="2191"/>
        <v>0</v>
      </c>
      <c r="AE1621" s="18">
        <f t="shared" si="2199"/>
        <v>0</v>
      </c>
      <c r="AF1621" s="31"/>
      <c r="AG1621" s="22"/>
      <c r="AH1621" s="2"/>
    </row>
    <row r="1622" spans="1:34" ht="47.25" x14ac:dyDescent="0.25">
      <c r="A1622" s="36" t="s">
        <v>332</v>
      </c>
      <c r="B1622" s="32">
        <v>400</v>
      </c>
      <c r="C1622" s="36"/>
      <c r="D1622" s="36"/>
      <c r="E1622" s="14" t="s">
        <v>580</v>
      </c>
      <c r="F1622" s="18">
        <f t="shared" si="2197"/>
        <v>194984.1</v>
      </c>
      <c r="G1622" s="18">
        <f t="shared" si="2197"/>
        <v>0</v>
      </c>
      <c r="H1622" s="18">
        <f t="shared" si="2197"/>
        <v>0</v>
      </c>
      <c r="I1622" s="18">
        <f t="shared" si="2197"/>
        <v>0</v>
      </c>
      <c r="J1622" s="18">
        <f t="shared" si="2197"/>
        <v>0</v>
      </c>
      <c r="K1622" s="18">
        <f t="shared" si="2197"/>
        <v>0</v>
      </c>
      <c r="L1622" s="18">
        <f t="shared" si="2118"/>
        <v>194984.1</v>
      </c>
      <c r="M1622" s="18">
        <f t="shared" si="2119"/>
        <v>0</v>
      </c>
      <c r="N1622" s="18">
        <f t="shared" si="2120"/>
        <v>0</v>
      </c>
      <c r="O1622" s="18">
        <f t="shared" si="2198"/>
        <v>0</v>
      </c>
      <c r="P1622" s="18">
        <f t="shared" si="2198"/>
        <v>0</v>
      </c>
      <c r="Q1622" s="18">
        <f t="shared" si="2198"/>
        <v>0</v>
      </c>
      <c r="R1622" s="18">
        <f t="shared" si="2169"/>
        <v>194984.1</v>
      </c>
      <c r="S1622" s="18">
        <f t="shared" si="2170"/>
        <v>0</v>
      </c>
      <c r="T1622" s="18">
        <f t="shared" si="2171"/>
        <v>0</v>
      </c>
      <c r="U1622" s="18">
        <f t="shared" si="2199"/>
        <v>0</v>
      </c>
      <c r="V1622" s="18">
        <f t="shared" si="2172"/>
        <v>194984.1</v>
      </c>
      <c r="W1622" s="18">
        <f t="shared" si="2173"/>
        <v>0</v>
      </c>
      <c r="X1622" s="18">
        <f t="shared" si="2174"/>
        <v>0</v>
      </c>
      <c r="Y1622" s="18">
        <f t="shared" si="2199"/>
        <v>0</v>
      </c>
      <c r="Z1622" s="18">
        <f t="shared" si="2199"/>
        <v>0</v>
      </c>
      <c r="AA1622" s="18">
        <f t="shared" si="2199"/>
        <v>0</v>
      </c>
      <c r="AB1622" s="18">
        <f t="shared" si="2189"/>
        <v>194984.1</v>
      </c>
      <c r="AC1622" s="18">
        <f t="shared" si="2190"/>
        <v>0</v>
      </c>
      <c r="AD1622" s="18">
        <f t="shared" si="2191"/>
        <v>0</v>
      </c>
      <c r="AE1622" s="18">
        <f t="shared" si="2199"/>
        <v>0</v>
      </c>
      <c r="AF1622" s="31"/>
      <c r="AG1622" s="22"/>
      <c r="AH1622" s="2"/>
    </row>
    <row r="1623" spans="1:34" x14ac:dyDescent="0.25">
      <c r="A1623" s="36" t="s">
        <v>332</v>
      </c>
      <c r="B1623" s="32">
        <v>410</v>
      </c>
      <c r="C1623" s="36"/>
      <c r="D1623" s="36"/>
      <c r="E1623" s="14" t="s">
        <v>593</v>
      </c>
      <c r="F1623" s="18">
        <f t="shared" si="2197"/>
        <v>194984.1</v>
      </c>
      <c r="G1623" s="18">
        <f t="shared" si="2197"/>
        <v>0</v>
      </c>
      <c r="H1623" s="18">
        <f t="shared" si="2197"/>
        <v>0</v>
      </c>
      <c r="I1623" s="18">
        <f t="shared" si="2197"/>
        <v>0</v>
      </c>
      <c r="J1623" s="18">
        <f t="shared" si="2197"/>
        <v>0</v>
      </c>
      <c r="K1623" s="18">
        <f t="shared" si="2197"/>
        <v>0</v>
      </c>
      <c r="L1623" s="18">
        <f t="shared" si="2118"/>
        <v>194984.1</v>
      </c>
      <c r="M1623" s="18">
        <f t="shared" si="2119"/>
        <v>0</v>
      </c>
      <c r="N1623" s="18">
        <f t="shared" si="2120"/>
        <v>0</v>
      </c>
      <c r="O1623" s="18">
        <f t="shared" si="2198"/>
        <v>0</v>
      </c>
      <c r="P1623" s="18">
        <f t="shared" si="2198"/>
        <v>0</v>
      </c>
      <c r="Q1623" s="18">
        <f t="shared" si="2198"/>
        <v>0</v>
      </c>
      <c r="R1623" s="18">
        <f t="shared" si="2169"/>
        <v>194984.1</v>
      </c>
      <c r="S1623" s="18">
        <f t="shared" si="2170"/>
        <v>0</v>
      </c>
      <c r="T1623" s="18">
        <f t="shared" si="2171"/>
        <v>0</v>
      </c>
      <c r="U1623" s="18">
        <f t="shared" si="2199"/>
        <v>0</v>
      </c>
      <c r="V1623" s="18">
        <f t="shared" si="2172"/>
        <v>194984.1</v>
      </c>
      <c r="W1623" s="18">
        <f t="shared" si="2173"/>
        <v>0</v>
      </c>
      <c r="X1623" s="18">
        <f t="shared" si="2174"/>
        <v>0</v>
      </c>
      <c r="Y1623" s="18">
        <f t="shared" si="2199"/>
        <v>0</v>
      </c>
      <c r="Z1623" s="18">
        <f t="shared" si="2199"/>
        <v>0</v>
      </c>
      <c r="AA1623" s="18">
        <f t="shared" si="2199"/>
        <v>0</v>
      </c>
      <c r="AB1623" s="18">
        <f t="shared" si="2189"/>
        <v>194984.1</v>
      </c>
      <c r="AC1623" s="18">
        <f t="shared" si="2190"/>
        <v>0</v>
      </c>
      <c r="AD1623" s="18">
        <f t="shared" si="2191"/>
        <v>0</v>
      </c>
      <c r="AE1623" s="18">
        <f t="shared" si="2199"/>
        <v>0</v>
      </c>
      <c r="AF1623" s="31"/>
      <c r="AG1623" s="22"/>
      <c r="AH1623" s="2"/>
    </row>
    <row r="1624" spans="1:34" x14ac:dyDescent="0.25">
      <c r="A1624" s="36" t="s">
        <v>332</v>
      </c>
      <c r="B1624" s="32">
        <v>410</v>
      </c>
      <c r="C1624" s="36" t="s">
        <v>200</v>
      </c>
      <c r="D1624" s="36" t="s">
        <v>20</v>
      </c>
      <c r="E1624" s="14" t="s">
        <v>553</v>
      </c>
      <c r="F1624" s="18">
        <v>194984.1</v>
      </c>
      <c r="G1624" s="18">
        <v>0</v>
      </c>
      <c r="H1624" s="18">
        <v>0</v>
      </c>
      <c r="I1624" s="18"/>
      <c r="J1624" s="18"/>
      <c r="K1624" s="18"/>
      <c r="L1624" s="18">
        <f t="shared" si="2118"/>
        <v>194984.1</v>
      </c>
      <c r="M1624" s="18">
        <f t="shared" si="2119"/>
        <v>0</v>
      </c>
      <c r="N1624" s="18">
        <f t="shared" si="2120"/>
        <v>0</v>
      </c>
      <c r="O1624" s="18"/>
      <c r="P1624" s="18"/>
      <c r="Q1624" s="18"/>
      <c r="R1624" s="18">
        <f t="shared" si="2169"/>
        <v>194984.1</v>
      </c>
      <c r="S1624" s="18">
        <f t="shared" si="2170"/>
        <v>0</v>
      </c>
      <c r="T1624" s="18">
        <f t="shared" si="2171"/>
        <v>0</v>
      </c>
      <c r="U1624" s="18"/>
      <c r="V1624" s="18">
        <f t="shared" si="2172"/>
        <v>194984.1</v>
      </c>
      <c r="W1624" s="18">
        <f t="shared" si="2173"/>
        <v>0</v>
      </c>
      <c r="X1624" s="18">
        <f t="shared" si="2174"/>
        <v>0</v>
      </c>
      <c r="Y1624" s="18"/>
      <c r="Z1624" s="18"/>
      <c r="AA1624" s="18"/>
      <c r="AB1624" s="18">
        <f t="shared" si="2189"/>
        <v>194984.1</v>
      </c>
      <c r="AC1624" s="18">
        <f t="shared" si="2190"/>
        <v>0</v>
      </c>
      <c r="AD1624" s="18">
        <f t="shared" si="2191"/>
        <v>0</v>
      </c>
      <c r="AE1624" s="18"/>
      <c r="AF1624" s="31"/>
      <c r="AG1624" s="22"/>
      <c r="AH1624" s="2"/>
    </row>
    <row r="1625" spans="1:34" ht="31.5" x14ac:dyDescent="0.25">
      <c r="A1625" s="36" t="s">
        <v>863</v>
      </c>
      <c r="B1625" s="32"/>
      <c r="C1625" s="36"/>
      <c r="D1625" s="36"/>
      <c r="E1625" s="14" t="s">
        <v>871</v>
      </c>
      <c r="F1625" s="18">
        <f t="shared" ref="F1625:K1627" si="2200">F1626</f>
        <v>142196.6</v>
      </c>
      <c r="G1625" s="18">
        <f t="shared" si="2200"/>
        <v>0</v>
      </c>
      <c r="H1625" s="18">
        <f t="shared" si="2200"/>
        <v>0</v>
      </c>
      <c r="I1625" s="18">
        <f t="shared" si="2200"/>
        <v>0</v>
      </c>
      <c r="J1625" s="18">
        <f t="shared" si="2200"/>
        <v>0</v>
      </c>
      <c r="K1625" s="18">
        <f t="shared" si="2200"/>
        <v>0</v>
      </c>
      <c r="L1625" s="18">
        <f t="shared" si="2118"/>
        <v>142196.6</v>
      </c>
      <c r="M1625" s="18">
        <f t="shared" si="2119"/>
        <v>0</v>
      </c>
      <c r="N1625" s="18">
        <f t="shared" si="2120"/>
        <v>0</v>
      </c>
      <c r="O1625" s="18">
        <f t="shared" ref="O1625:Q1627" si="2201">O1626</f>
        <v>0</v>
      </c>
      <c r="P1625" s="18">
        <f t="shared" si="2201"/>
        <v>0</v>
      </c>
      <c r="Q1625" s="18">
        <f t="shared" si="2201"/>
        <v>0</v>
      </c>
      <c r="R1625" s="18">
        <f t="shared" si="2169"/>
        <v>142196.6</v>
      </c>
      <c r="S1625" s="18">
        <f t="shared" si="2170"/>
        <v>0</v>
      </c>
      <c r="T1625" s="18">
        <f t="shared" si="2171"/>
        <v>0</v>
      </c>
      <c r="U1625" s="18">
        <f t="shared" ref="U1625:AE1627" si="2202">U1626</f>
        <v>0</v>
      </c>
      <c r="V1625" s="18">
        <f t="shared" si="2172"/>
        <v>142196.6</v>
      </c>
      <c r="W1625" s="18">
        <f t="shared" si="2173"/>
        <v>0</v>
      </c>
      <c r="X1625" s="18">
        <f t="shared" si="2174"/>
        <v>0</v>
      </c>
      <c r="Y1625" s="18">
        <f t="shared" si="2202"/>
        <v>0</v>
      </c>
      <c r="Z1625" s="18">
        <f t="shared" si="2202"/>
        <v>0</v>
      </c>
      <c r="AA1625" s="18">
        <f t="shared" si="2202"/>
        <v>0</v>
      </c>
      <c r="AB1625" s="18">
        <f t="shared" si="2189"/>
        <v>142196.6</v>
      </c>
      <c r="AC1625" s="18">
        <f t="shared" si="2190"/>
        <v>0</v>
      </c>
      <c r="AD1625" s="18">
        <f t="shared" si="2191"/>
        <v>0</v>
      </c>
      <c r="AE1625" s="18">
        <f t="shared" si="2202"/>
        <v>0</v>
      </c>
      <c r="AF1625" s="31"/>
      <c r="AG1625" s="22"/>
      <c r="AH1625" s="2"/>
    </row>
    <row r="1626" spans="1:34" ht="47.25" x14ac:dyDescent="0.25">
      <c r="A1626" s="36" t="s">
        <v>863</v>
      </c>
      <c r="B1626" s="32">
        <v>400</v>
      </c>
      <c r="C1626" s="36"/>
      <c r="D1626" s="36"/>
      <c r="E1626" s="14" t="s">
        <v>580</v>
      </c>
      <c r="F1626" s="18">
        <f t="shared" si="2200"/>
        <v>142196.6</v>
      </c>
      <c r="G1626" s="18">
        <f t="shared" si="2200"/>
        <v>0</v>
      </c>
      <c r="H1626" s="18">
        <f t="shared" si="2200"/>
        <v>0</v>
      </c>
      <c r="I1626" s="18">
        <f t="shared" si="2200"/>
        <v>0</v>
      </c>
      <c r="J1626" s="18">
        <f t="shared" si="2200"/>
        <v>0</v>
      </c>
      <c r="K1626" s="18">
        <f t="shared" si="2200"/>
        <v>0</v>
      </c>
      <c r="L1626" s="18">
        <f t="shared" si="2118"/>
        <v>142196.6</v>
      </c>
      <c r="M1626" s="18">
        <f t="shared" si="2119"/>
        <v>0</v>
      </c>
      <c r="N1626" s="18">
        <f t="shared" si="2120"/>
        <v>0</v>
      </c>
      <c r="O1626" s="18">
        <f t="shared" si="2201"/>
        <v>0</v>
      </c>
      <c r="P1626" s="18">
        <f t="shared" si="2201"/>
        <v>0</v>
      </c>
      <c r="Q1626" s="18">
        <f t="shared" si="2201"/>
        <v>0</v>
      </c>
      <c r="R1626" s="18">
        <f t="shared" si="2169"/>
        <v>142196.6</v>
      </c>
      <c r="S1626" s="18">
        <f t="shared" si="2170"/>
        <v>0</v>
      </c>
      <c r="T1626" s="18">
        <f t="shared" si="2171"/>
        <v>0</v>
      </c>
      <c r="U1626" s="18">
        <f t="shared" si="2202"/>
        <v>0</v>
      </c>
      <c r="V1626" s="18">
        <f t="shared" si="2172"/>
        <v>142196.6</v>
      </c>
      <c r="W1626" s="18">
        <f t="shared" si="2173"/>
        <v>0</v>
      </c>
      <c r="X1626" s="18">
        <f t="shared" si="2174"/>
        <v>0</v>
      </c>
      <c r="Y1626" s="18">
        <f t="shared" si="2202"/>
        <v>0</v>
      </c>
      <c r="Z1626" s="18">
        <f t="shared" si="2202"/>
        <v>0</v>
      </c>
      <c r="AA1626" s="18">
        <f t="shared" si="2202"/>
        <v>0</v>
      </c>
      <c r="AB1626" s="18">
        <f t="shared" si="2189"/>
        <v>142196.6</v>
      </c>
      <c r="AC1626" s="18">
        <f t="shared" si="2190"/>
        <v>0</v>
      </c>
      <c r="AD1626" s="18">
        <f t="shared" si="2191"/>
        <v>0</v>
      </c>
      <c r="AE1626" s="18">
        <f t="shared" si="2202"/>
        <v>0</v>
      </c>
      <c r="AF1626" s="31"/>
      <c r="AG1626" s="22"/>
      <c r="AH1626" s="2"/>
    </row>
    <row r="1627" spans="1:34" x14ac:dyDescent="0.25">
      <c r="A1627" s="36" t="s">
        <v>863</v>
      </c>
      <c r="B1627" s="32">
        <v>410</v>
      </c>
      <c r="C1627" s="36"/>
      <c r="D1627" s="36"/>
      <c r="E1627" s="14" t="s">
        <v>593</v>
      </c>
      <c r="F1627" s="18">
        <f t="shared" si="2200"/>
        <v>142196.6</v>
      </c>
      <c r="G1627" s="18">
        <f t="shared" si="2200"/>
        <v>0</v>
      </c>
      <c r="H1627" s="18">
        <f t="shared" si="2200"/>
        <v>0</v>
      </c>
      <c r="I1627" s="18">
        <f t="shared" si="2200"/>
        <v>0</v>
      </c>
      <c r="J1627" s="18">
        <f t="shared" si="2200"/>
        <v>0</v>
      </c>
      <c r="K1627" s="18">
        <f t="shared" si="2200"/>
        <v>0</v>
      </c>
      <c r="L1627" s="18">
        <f t="shared" si="2118"/>
        <v>142196.6</v>
      </c>
      <c r="M1627" s="18">
        <f t="shared" si="2119"/>
        <v>0</v>
      </c>
      <c r="N1627" s="18">
        <f t="shared" si="2120"/>
        <v>0</v>
      </c>
      <c r="O1627" s="18">
        <f t="shared" si="2201"/>
        <v>0</v>
      </c>
      <c r="P1627" s="18">
        <f t="shared" si="2201"/>
        <v>0</v>
      </c>
      <c r="Q1627" s="18">
        <f t="shared" si="2201"/>
        <v>0</v>
      </c>
      <c r="R1627" s="18">
        <f t="shared" si="2169"/>
        <v>142196.6</v>
      </c>
      <c r="S1627" s="18">
        <f t="shared" si="2170"/>
        <v>0</v>
      </c>
      <c r="T1627" s="18">
        <f t="shared" si="2171"/>
        <v>0</v>
      </c>
      <c r="U1627" s="18">
        <f t="shared" si="2202"/>
        <v>0</v>
      </c>
      <c r="V1627" s="18">
        <f t="shared" si="2172"/>
        <v>142196.6</v>
      </c>
      <c r="W1627" s="18">
        <f t="shared" si="2173"/>
        <v>0</v>
      </c>
      <c r="X1627" s="18">
        <f t="shared" si="2174"/>
        <v>0</v>
      </c>
      <c r="Y1627" s="18">
        <f t="shared" si="2202"/>
        <v>0</v>
      </c>
      <c r="Z1627" s="18">
        <f t="shared" si="2202"/>
        <v>0</v>
      </c>
      <c r="AA1627" s="18">
        <f t="shared" si="2202"/>
        <v>0</v>
      </c>
      <c r="AB1627" s="18">
        <f t="shared" si="2189"/>
        <v>142196.6</v>
      </c>
      <c r="AC1627" s="18">
        <f t="shared" si="2190"/>
        <v>0</v>
      </c>
      <c r="AD1627" s="18">
        <f t="shared" si="2191"/>
        <v>0</v>
      </c>
      <c r="AE1627" s="18">
        <f t="shared" si="2202"/>
        <v>0</v>
      </c>
      <c r="AF1627" s="31"/>
      <c r="AG1627" s="22"/>
      <c r="AH1627" s="2"/>
    </row>
    <row r="1628" spans="1:34" x14ac:dyDescent="0.25">
      <c r="A1628" s="36" t="s">
        <v>863</v>
      </c>
      <c r="B1628" s="32">
        <v>410</v>
      </c>
      <c r="C1628" s="36" t="s">
        <v>200</v>
      </c>
      <c r="D1628" s="36" t="s">
        <v>20</v>
      </c>
      <c r="E1628" s="14" t="s">
        <v>553</v>
      </c>
      <c r="F1628" s="18">
        <v>142196.6</v>
      </c>
      <c r="G1628" s="18">
        <v>0</v>
      </c>
      <c r="H1628" s="18">
        <v>0</v>
      </c>
      <c r="I1628" s="18"/>
      <c r="J1628" s="18"/>
      <c r="K1628" s="18"/>
      <c r="L1628" s="18">
        <f t="shared" si="2118"/>
        <v>142196.6</v>
      </c>
      <c r="M1628" s="18">
        <f t="shared" si="2119"/>
        <v>0</v>
      </c>
      <c r="N1628" s="18">
        <f t="shared" si="2120"/>
        <v>0</v>
      </c>
      <c r="O1628" s="18"/>
      <c r="P1628" s="18"/>
      <c r="Q1628" s="18"/>
      <c r="R1628" s="18">
        <f t="shared" si="2169"/>
        <v>142196.6</v>
      </c>
      <c r="S1628" s="18">
        <f t="shared" si="2170"/>
        <v>0</v>
      </c>
      <c r="T1628" s="18">
        <f t="shared" si="2171"/>
        <v>0</v>
      </c>
      <c r="U1628" s="18"/>
      <c r="V1628" s="18">
        <f t="shared" si="2172"/>
        <v>142196.6</v>
      </c>
      <c r="W1628" s="18">
        <f t="shared" si="2173"/>
        <v>0</v>
      </c>
      <c r="X1628" s="18">
        <f t="shared" si="2174"/>
        <v>0</v>
      </c>
      <c r="Y1628" s="18"/>
      <c r="Z1628" s="18"/>
      <c r="AA1628" s="18"/>
      <c r="AB1628" s="18">
        <f t="shared" si="2189"/>
        <v>142196.6</v>
      </c>
      <c r="AC1628" s="18">
        <f t="shared" si="2190"/>
        <v>0</v>
      </c>
      <c r="AD1628" s="18">
        <f t="shared" si="2191"/>
        <v>0</v>
      </c>
      <c r="AE1628" s="18"/>
      <c r="AF1628" s="31"/>
      <c r="AG1628" s="22"/>
      <c r="AH1628" s="2"/>
    </row>
    <row r="1629" spans="1:34" s="8" customFormat="1" ht="31.5" x14ac:dyDescent="0.25">
      <c r="A1629" s="7" t="s">
        <v>336</v>
      </c>
      <c r="B1629" s="13"/>
      <c r="C1629" s="7"/>
      <c r="D1629" s="7"/>
      <c r="E1629" s="33" t="s">
        <v>1188</v>
      </c>
      <c r="F1629" s="11">
        <f>F1630+F1660</f>
        <v>72200.100000000006</v>
      </c>
      <c r="G1629" s="11">
        <f>G1630+G1660</f>
        <v>59976.600000000006</v>
      </c>
      <c r="H1629" s="11">
        <f>H1630+H1660</f>
        <v>59906.600000000006</v>
      </c>
      <c r="I1629" s="11">
        <f t="shared" ref="I1629:K1629" si="2203">I1630+I1660</f>
        <v>-5734.4</v>
      </c>
      <c r="J1629" s="11">
        <f t="shared" si="2203"/>
        <v>2392.8000000000002</v>
      </c>
      <c r="K1629" s="11">
        <f t="shared" si="2203"/>
        <v>0</v>
      </c>
      <c r="L1629" s="11">
        <f t="shared" si="2118"/>
        <v>66465.700000000012</v>
      </c>
      <c r="M1629" s="11">
        <f t="shared" si="2119"/>
        <v>62369.400000000009</v>
      </c>
      <c r="N1629" s="11">
        <f t="shared" si="2120"/>
        <v>59906.600000000006</v>
      </c>
      <c r="O1629" s="11">
        <f t="shared" ref="O1629:Q1629" si="2204">O1630+O1660</f>
        <v>0</v>
      </c>
      <c r="P1629" s="11">
        <f t="shared" si="2204"/>
        <v>0</v>
      </c>
      <c r="Q1629" s="11">
        <f t="shared" si="2204"/>
        <v>0</v>
      </c>
      <c r="R1629" s="11">
        <f t="shared" si="2169"/>
        <v>66465.700000000012</v>
      </c>
      <c r="S1629" s="11">
        <f t="shared" si="2170"/>
        <v>62369.400000000009</v>
      </c>
      <c r="T1629" s="11">
        <f t="shared" si="2171"/>
        <v>59906.600000000006</v>
      </c>
      <c r="U1629" s="11">
        <f>U1630+U1660</f>
        <v>0</v>
      </c>
      <c r="V1629" s="11">
        <f t="shared" si="2172"/>
        <v>66465.700000000012</v>
      </c>
      <c r="W1629" s="11">
        <f t="shared" si="2173"/>
        <v>62369.400000000009</v>
      </c>
      <c r="X1629" s="11">
        <f t="shared" si="2174"/>
        <v>59906.600000000006</v>
      </c>
      <c r="Y1629" s="11">
        <f t="shared" ref="Y1629:AA1629" si="2205">Y1630+Y1660</f>
        <v>0</v>
      </c>
      <c r="Z1629" s="11">
        <f t="shared" si="2205"/>
        <v>0</v>
      </c>
      <c r="AA1629" s="11">
        <f t="shared" si="2205"/>
        <v>0</v>
      </c>
      <c r="AB1629" s="11">
        <f t="shared" si="2189"/>
        <v>66465.700000000012</v>
      </c>
      <c r="AC1629" s="11">
        <f t="shared" si="2190"/>
        <v>62369.400000000009</v>
      </c>
      <c r="AD1629" s="11">
        <f t="shared" si="2191"/>
        <v>59906.600000000006</v>
      </c>
      <c r="AE1629" s="11">
        <f>AE1630+AE1660</f>
        <v>0</v>
      </c>
      <c r="AF1629" s="21"/>
      <c r="AG1629" s="24"/>
    </row>
    <row r="1630" spans="1:34" s="10" customFormat="1" ht="31.5" x14ac:dyDescent="0.25">
      <c r="A1630" s="9" t="s">
        <v>337</v>
      </c>
      <c r="B1630" s="16"/>
      <c r="C1630" s="9"/>
      <c r="D1630" s="9"/>
      <c r="E1630" s="15" t="s">
        <v>1189</v>
      </c>
      <c r="F1630" s="17">
        <f>F1631+F1640+F1645+F1650+F1655</f>
        <v>22802.400000000001</v>
      </c>
      <c r="G1630" s="17">
        <f t="shared" ref="G1630:AE1630" si="2206">G1631+G1640+G1645+G1650+G1655</f>
        <v>19916.8</v>
      </c>
      <c r="H1630" s="17">
        <f t="shared" si="2206"/>
        <v>19846.8</v>
      </c>
      <c r="I1630" s="17">
        <f t="shared" ref="I1630:K1630" si="2207">I1631+I1640+I1645+I1650+I1655</f>
        <v>-2392.8000000000002</v>
      </c>
      <c r="J1630" s="17">
        <f t="shared" si="2207"/>
        <v>2392.8000000000002</v>
      </c>
      <c r="K1630" s="17">
        <f t="shared" si="2207"/>
        <v>0</v>
      </c>
      <c r="L1630" s="17">
        <f t="shared" si="2118"/>
        <v>20409.600000000002</v>
      </c>
      <c r="M1630" s="17">
        <f t="shared" si="2119"/>
        <v>22309.599999999999</v>
      </c>
      <c r="N1630" s="17">
        <f t="shared" si="2120"/>
        <v>19846.8</v>
      </c>
      <c r="O1630" s="17">
        <f t="shared" ref="O1630:Q1630" si="2208">O1631+O1640+O1645+O1650+O1655</f>
        <v>0</v>
      </c>
      <c r="P1630" s="17">
        <f t="shared" si="2208"/>
        <v>0</v>
      </c>
      <c r="Q1630" s="17">
        <f t="shared" si="2208"/>
        <v>0</v>
      </c>
      <c r="R1630" s="17">
        <f t="shared" si="2169"/>
        <v>20409.600000000002</v>
      </c>
      <c r="S1630" s="17">
        <f t="shared" si="2170"/>
        <v>22309.599999999999</v>
      </c>
      <c r="T1630" s="17">
        <f t="shared" si="2171"/>
        <v>19846.8</v>
      </c>
      <c r="U1630" s="17">
        <f t="shared" ref="U1630" si="2209">U1631+U1640+U1645+U1650+U1655</f>
        <v>0</v>
      </c>
      <c r="V1630" s="17">
        <f t="shared" si="2172"/>
        <v>20409.600000000002</v>
      </c>
      <c r="W1630" s="17">
        <f t="shared" si="2173"/>
        <v>22309.599999999999</v>
      </c>
      <c r="X1630" s="17">
        <f t="shared" si="2174"/>
        <v>19846.8</v>
      </c>
      <c r="Y1630" s="17">
        <f t="shared" ref="Y1630:AA1630" si="2210">Y1631+Y1640+Y1645+Y1650+Y1655</f>
        <v>0</v>
      </c>
      <c r="Z1630" s="17">
        <f t="shared" si="2210"/>
        <v>0</v>
      </c>
      <c r="AA1630" s="17">
        <f t="shared" si="2210"/>
        <v>0</v>
      </c>
      <c r="AB1630" s="17">
        <f t="shared" si="2189"/>
        <v>20409.600000000002</v>
      </c>
      <c r="AC1630" s="17">
        <f t="shared" si="2190"/>
        <v>22309.599999999999</v>
      </c>
      <c r="AD1630" s="17">
        <f t="shared" si="2191"/>
        <v>19846.8</v>
      </c>
      <c r="AE1630" s="17">
        <f t="shared" si="2206"/>
        <v>0</v>
      </c>
      <c r="AF1630" s="30"/>
      <c r="AG1630" s="25"/>
    </row>
    <row r="1631" spans="1:34" ht="47.25" x14ac:dyDescent="0.25">
      <c r="A1631" s="36" t="s">
        <v>338</v>
      </c>
      <c r="B1631" s="32"/>
      <c r="C1631" s="36"/>
      <c r="D1631" s="36"/>
      <c r="E1631" s="14" t="s">
        <v>1190</v>
      </c>
      <c r="F1631" s="18">
        <f t="shared" ref="F1631:K1631" si="2211">F1632+F1636</f>
        <v>7673.5</v>
      </c>
      <c r="G1631" s="18">
        <f t="shared" si="2211"/>
        <v>7673.5</v>
      </c>
      <c r="H1631" s="18">
        <f t="shared" si="2211"/>
        <v>7673.5</v>
      </c>
      <c r="I1631" s="18">
        <f t="shared" si="2211"/>
        <v>0</v>
      </c>
      <c r="J1631" s="18">
        <f t="shared" si="2211"/>
        <v>0</v>
      </c>
      <c r="K1631" s="18">
        <f t="shared" si="2211"/>
        <v>0</v>
      </c>
      <c r="L1631" s="18">
        <f t="shared" ref="L1631:L1694" si="2212">F1631+I1631</f>
        <v>7673.5</v>
      </c>
      <c r="M1631" s="18">
        <f t="shared" ref="M1631:M1694" si="2213">G1631+J1631</f>
        <v>7673.5</v>
      </c>
      <c r="N1631" s="18">
        <f t="shared" ref="N1631:N1694" si="2214">H1631+K1631</f>
        <v>7673.5</v>
      </c>
      <c r="O1631" s="18">
        <f t="shared" ref="O1631:Q1631" si="2215">O1632+O1636</f>
        <v>0</v>
      </c>
      <c r="P1631" s="18">
        <f t="shared" si="2215"/>
        <v>0</v>
      </c>
      <c r="Q1631" s="18">
        <f t="shared" si="2215"/>
        <v>0</v>
      </c>
      <c r="R1631" s="18">
        <f t="shared" si="2169"/>
        <v>7673.5</v>
      </c>
      <c r="S1631" s="18">
        <f t="shared" si="2170"/>
        <v>7673.5</v>
      </c>
      <c r="T1631" s="18">
        <f t="shared" si="2171"/>
        <v>7673.5</v>
      </c>
      <c r="U1631" s="18">
        <f t="shared" ref="U1631:AE1631" si="2216">U1632+U1636</f>
        <v>0</v>
      </c>
      <c r="V1631" s="18">
        <f t="shared" si="2172"/>
        <v>7673.5</v>
      </c>
      <c r="W1631" s="18">
        <f t="shared" si="2173"/>
        <v>7673.5</v>
      </c>
      <c r="X1631" s="18">
        <f t="shared" si="2174"/>
        <v>7673.5</v>
      </c>
      <c r="Y1631" s="18">
        <f t="shared" ref="Y1631:AA1631" si="2217">Y1632+Y1636</f>
        <v>0</v>
      </c>
      <c r="Z1631" s="18">
        <f t="shared" si="2217"/>
        <v>0</v>
      </c>
      <c r="AA1631" s="18">
        <f t="shared" si="2217"/>
        <v>0</v>
      </c>
      <c r="AB1631" s="18">
        <f t="shared" si="2189"/>
        <v>7673.5</v>
      </c>
      <c r="AC1631" s="18">
        <f t="shared" si="2190"/>
        <v>7673.5</v>
      </c>
      <c r="AD1631" s="18">
        <f t="shared" si="2191"/>
        <v>7673.5</v>
      </c>
      <c r="AE1631" s="18">
        <f t="shared" si="2216"/>
        <v>0</v>
      </c>
      <c r="AF1631" s="31"/>
      <c r="AG1631" s="22"/>
      <c r="AH1631" s="2"/>
    </row>
    <row r="1632" spans="1:34" ht="31.5" x14ac:dyDescent="0.25">
      <c r="A1632" s="36" t="s">
        <v>334</v>
      </c>
      <c r="B1632" s="32"/>
      <c r="C1632" s="36"/>
      <c r="D1632" s="36"/>
      <c r="E1632" s="14" t="s">
        <v>744</v>
      </c>
      <c r="F1632" s="18">
        <f t="shared" ref="F1632:K1634" si="2218">F1633</f>
        <v>6920</v>
      </c>
      <c r="G1632" s="18">
        <f t="shared" si="2218"/>
        <v>6920</v>
      </c>
      <c r="H1632" s="18">
        <f t="shared" si="2218"/>
        <v>6920</v>
      </c>
      <c r="I1632" s="18">
        <f t="shared" si="2218"/>
        <v>0</v>
      </c>
      <c r="J1632" s="18">
        <f t="shared" si="2218"/>
        <v>0</v>
      </c>
      <c r="K1632" s="18">
        <f t="shared" si="2218"/>
        <v>0</v>
      </c>
      <c r="L1632" s="18">
        <f t="shared" si="2212"/>
        <v>6920</v>
      </c>
      <c r="M1632" s="18">
        <f t="shared" si="2213"/>
        <v>6920</v>
      </c>
      <c r="N1632" s="18">
        <f t="shared" si="2214"/>
        <v>6920</v>
      </c>
      <c r="O1632" s="18">
        <f t="shared" ref="O1632:Q1634" si="2219">O1633</f>
        <v>0</v>
      </c>
      <c r="P1632" s="18">
        <f t="shared" si="2219"/>
        <v>0</v>
      </c>
      <c r="Q1632" s="18">
        <f t="shared" si="2219"/>
        <v>0</v>
      </c>
      <c r="R1632" s="18">
        <f t="shared" si="2169"/>
        <v>6920</v>
      </c>
      <c r="S1632" s="18">
        <f t="shared" si="2170"/>
        <v>6920</v>
      </c>
      <c r="T1632" s="18">
        <f t="shared" si="2171"/>
        <v>6920</v>
      </c>
      <c r="U1632" s="18">
        <f t="shared" ref="U1632:AE1634" si="2220">U1633</f>
        <v>0</v>
      </c>
      <c r="V1632" s="18">
        <f t="shared" si="2172"/>
        <v>6920</v>
      </c>
      <c r="W1632" s="18">
        <f t="shared" si="2173"/>
        <v>6920</v>
      </c>
      <c r="X1632" s="18">
        <f t="shared" si="2174"/>
        <v>6920</v>
      </c>
      <c r="Y1632" s="18">
        <f t="shared" si="2220"/>
        <v>0</v>
      </c>
      <c r="Z1632" s="18">
        <f t="shared" si="2220"/>
        <v>0</v>
      </c>
      <c r="AA1632" s="18">
        <f t="shared" si="2220"/>
        <v>0</v>
      </c>
      <c r="AB1632" s="18">
        <f t="shared" si="2189"/>
        <v>6920</v>
      </c>
      <c r="AC1632" s="18">
        <f t="shared" si="2190"/>
        <v>6920</v>
      </c>
      <c r="AD1632" s="18">
        <f t="shared" si="2191"/>
        <v>6920</v>
      </c>
      <c r="AE1632" s="18">
        <f t="shared" si="2220"/>
        <v>0</v>
      </c>
      <c r="AF1632" s="31"/>
      <c r="AG1632" s="22"/>
      <c r="AH1632" s="2"/>
    </row>
    <row r="1633" spans="1:34" ht="47.25" x14ac:dyDescent="0.25">
      <c r="A1633" s="36" t="s">
        <v>334</v>
      </c>
      <c r="B1633" s="32">
        <v>200</v>
      </c>
      <c r="C1633" s="36"/>
      <c r="D1633" s="36"/>
      <c r="E1633" s="14" t="s">
        <v>578</v>
      </c>
      <c r="F1633" s="18">
        <f t="shared" si="2218"/>
        <v>6920</v>
      </c>
      <c r="G1633" s="18">
        <f t="shared" si="2218"/>
        <v>6920</v>
      </c>
      <c r="H1633" s="18">
        <f t="shared" si="2218"/>
        <v>6920</v>
      </c>
      <c r="I1633" s="18">
        <f t="shared" si="2218"/>
        <v>0</v>
      </c>
      <c r="J1633" s="18">
        <f t="shared" si="2218"/>
        <v>0</v>
      </c>
      <c r="K1633" s="18">
        <f t="shared" si="2218"/>
        <v>0</v>
      </c>
      <c r="L1633" s="18">
        <f t="shared" si="2212"/>
        <v>6920</v>
      </c>
      <c r="M1633" s="18">
        <f t="shared" si="2213"/>
        <v>6920</v>
      </c>
      <c r="N1633" s="18">
        <f t="shared" si="2214"/>
        <v>6920</v>
      </c>
      <c r="O1633" s="18">
        <f t="shared" si="2219"/>
        <v>0</v>
      </c>
      <c r="P1633" s="18">
        <f t="shared" si="2219"/>
        <v>0</v>
      </c>
      <c r="Q1633" s="18">
        <f t="shared" si="2219"/>
        <v>0</v>
      </c>
      <c r="R1633" s="18">
        <f t="shared" si="2169"/>
        <v>6920</v>
      </c>
      <c r="S1633" s="18">
        <f t="shared" si="2170"/>
        <v>6920</v>
      </c>
      <c r="T1633" s="18">
        <f t="shared" si="2171"/>
        <v>6920</v>
      </c>
      <c r="U1633" s="18">
        <f t="shared" si="2220"/>
        <v>0</v>
      </c>
      <c r="V1633" s="18">
        <f t="shared" si="2172"/>
        <v>6920</v>
      </c>
      <c r="W1633" s="18">
        <f t="shared" si="2173"/>
        <v>6920</v>
      </c>
      <c r="X1633" s="18">
        <f t="shared" si="2174"/>
        <v>6920</v>
      </c>
      <c r="Y1633" s="18">
        <f t="shared" si="2220"/>
        <v>0</v>
      </c>
      <c r="Z1633" s="18">
        <f t="shared" si="2220"/>
        <v>0</v>
      </c>
      <c r="AA1633" s="18">
        <f t="shared" si="2220"/>
        <v>0</v>
      </c>
      <c r="AB1633" s="18">
        <f t="shared" si="2189"/>
        <v>6920</v>
      </c>
      <c r="AC1633" s="18">
        <f t="shared" si="2190"/>
        <v>6920</v>
      </c>
      <c r="AD1633" s="18">
        <f t="shared" si="2191"/>
        <v>6920</v>
      </c>
      <c r="AE1633" s="18">
        <f t="shared" si="2220"/>
        <v>0</v>
      </c>
      <c r="AF1633" s="31"/>
      <c r="AG1633" s="22"/>
      <c r="AH1633" s="2"/>
    </row>
    <row r="1634" spans="1:34" ht="47.25" x14ac:dyDescent="0.25">
      <c r="A1634" s="36" t="s">
        <v>334</v>
      </c>
      <c r="B1634" s="32">
        <v>240</v>
      </c>
      <c r="C1634" s="36"/>
      <c r="D1634" s="36"/>
      <c r="E1634" s="14" t="s">
        <v>586</v>
      </c>
      <c r="F1634" s="18">
        <f t="shared" si="2218"/>
        <v>6920</v>
      </c>
      <c r="G1634" s="18">
        <f t="shared" si="2218"/>
        <v>6920</v>
      </c>
      <c r="H1634" s="18">
        <f t="shared" si="2218"/>
        <v>6920</v>
      </c>
      <c r="I1634" s="18">
        <f t="shared" si="2218"/>
        <v>0</v>
      </c>
      <c r="J1634" s="18">
        <f t="shared" si="2218"/>
        <v>0</v>
      </c>
      <c r="K1634" s="18">
        <f t="shared" si="2218"/>
        <v>0</v>
      </c>
      <c r="L1634" s="18">
        <f t="shared" si="2212"/>
        <v>6920</v>
      </c>
      <c r="M1634" s="18">
        <f t="shared" si="2213"/>
        <v>6920</v>
      </c>
      <c r="N1634" s="18">
        <f t="shared" si="2214"/>
        <v>6920</v>
      </c>
      <c r="O1634" s="18">
        <f t="shared" si="2219"/>
        <v>0</v>
      </c>
      <c r="P1634" s="18">
        <f t="shared" si="2219"/>
        <v>0</v>
      </c>
      <c r="Q1634" s="18">
        <f t="shared" si="2219"/>
        <v>0</v>
      </c>
      <c r="R1634" s="18">
        <f t="shared" si="2169"/>
        <v>6920</v>
      </c>
      <c r="S1634" s="18">
        <f t="shared" si="2170"/>
        <v>6920</v>
      </c>
      <c r="T1634" s="18">
        <f t="shared" si="2171"/>
        <v>6920</v>
      </c>
      <c r="U1634" s="18">
        <f t="shared" si="2220"/>
        <v>0</v>
      </c>
      <c r="V1634" s="18">
        <f t="shared" si="2172"/>
        <v>6920</v>
      </c>
      <c r="W1634" s="18">
        <f t="shared" si="2173"/>
        <v>6920</v>
      </c>
      <c r="X1634" s="18">
        <f t="shared" si="2174"/>
        <v>6920</v>
      </c>
      <c r="Y1634" s="18">
        <f t="shared" si="2220"/>
        <v>0</v>
      </c>
      <c r="Z1634" s="18">
        <f t="shared" si="2220"/>
        <v>0</v>
      </c>
      <c r="AA1634" s="18">
        <f t="shared" si="2220"/>
        <v>0</v>
      </c>
      <c r="AB1634" s="18">
        <f t="shared" si="2189"/>
        <v>6920</v>
      </c>
      <c r="AC1634" s="18">
        <f t="shared" si="2190"/>
        <v>6920</v>
      </c>
      <c r="AD1634" s="18">
        <f t="shared" si="2191"/>
        <v>6920</v>
      </c>
      <c r="AE1634" s="18">
        <f t="shared" si="2220"/>
        <v>0</v>
      </c>
      <c r="AF1634" s="31"/>
      <c r="AG1634" s="22"/>
      <c r="AH1634" s="2"/>
    </row>
    <row r="1635" spans="1:34" ht="31.5" x14ac:dyDescent="0.25">
      <c r="A1635" s="36" t="s">
        <v>334</v>
      </c>
      <c r="B1635" s="32">
        <v>240</v>
      </c>
      <c r="C1635" s="36" t="s">
        <v>142</v>
      </c>
      <c r="D1635" s="36" t="s">
        <v>20</v>
      </c>
      <c r="E1635" s="14" t="s">
        <v>555</v>
      </c>
      <c r="F1635" s="18">
        <v>6920</v>
      </c>
      <c r="G1635" s="18">
        <v>6920</v>
      </c>
      <c r="H1635" s="18">
        <v>6920</v>
      </c>
      <c r="I1635" s="18"/>
      <c r="J1635" s="18"/>
      <c r="K1635" s="18"/>
      <c r="L1635" s="18">
        <f t="shared" si="2212"/>
        <v>6920</v>
      </c>
      <c r="M1635" s="18">
        <f t="shared" si="2213"/>
        <v>6920</v>
      </c>
      <c r="N1635" s="18">
        <f t="shared" si="2214"/>
        <v>6920</v>
      </c>
      <c r="O1635" s="18"/>
      <c r="P1635" s="18"/>
      <c r="Q1635" s="18"/>
      <c r="R1635" s="18">
        <f t="shared" si="2169"/>
        <v>6920</v>
      </c>
      <c r="S1635" s="18">
        <f t="shared" si="2170"/>
        <v>6920</v>
      </c>
      <c r="T1635" s="18">
        <f t="shared" si="2171"/>
        <v>6920</v>
      </c>
      <c r="U1635" s="18"/>
      <c r="V1635" s="18">
        <f t="shared" si="2172"/>
        <v>6920</v>
      </c>
      <c r="W1635" s="18">
        <f t="shared" si="2173"/>
        <v>6920</v>
      </c>
      <c r="X1635" s="18">
        <f t="shared" si="2174"/>
        <v>6920</v>
      </c>
      <c r="Y1635" s="18"/>
      <c r="Z1635" s="18"/>
      <c r="AA1635" s="18"/>
      <c r="AB1635" s="18">
        <f t="shared" si="2189"/>
        <v>6920</v>
      </c>
      <c r="AC1635" s="18">
        <f t="shared" si="2190"/>
        <v>6920</v>
      </c>
      <c r="AD1635" s="18">
        <f t="shared" si="2191"/>
        <v>6920</v>
      </c>
      <c r="AE1635" s="18"/>
      <c r="AF1635" s="31"/>
      <c r="AG1635" s="22"/>
      <c r="AH1635" s="2"/>
    </row>
    <row r="1636" spans="1:34" ht="31.5" x14ac:dyDescent="0.25">
      <c r="A1636" s="36" t="s">
        <v>335</v>
      </c>
      <c r="B1636" s="32"/>
      <c r="C1636" s="36"/>
      <c r="D1636" s="36"/>
      <c r="E1636" s="14" t="s">
        <v>745</v>
      </c>
      <c r="F1636" s="18">
        <f t="shared" ref="F1636:K1638" si="2221">F1637</f>
        <v>753.5</v>
      </c>
      <c r="G1636" s="18">
        <f t="shared" si="2221"/>
        <v>753.5</v>
      </c>
      <c r="H1636" s="18">
        <f t="shared" si="2221"/>
        <v>753.5</v>
      </c>
      <c r="I1636" s="18">
        <f t="shared" si="2221"/>
        <v>0</v>
      </c>
      <c r="J1636" s="18">
        <f t="shared" si="2221"/>
        <v>0</v>
      </c>
      <c r="K1636" s="18">
        <f t="shared" si="2221"/>
        <v>0</v>
      </c>
      <c r="L1636" s="18">
        <f t="shared" si="2212"/>
        <v>753.5</v>
      </c>
      <c r="M1636" s="18">
        <f t="shared" si="2213"/>
        <v>753.5</v>
      </c>
      <c r="N1636" s="18">
        <f t="shared" si="2214"/>
        <v>753.5</v>
      </c>
      <c r="O1636" s="18">
        <f t="shared" ref="O1636:Q1638" si="2222">O1637</f>
        <v>0</v>
      </c>
      <c r="P1636" s="18">
        <f t="shared" si="2222"/>
        <v>0</v>
      </c>
      <c r="Q1636" s="18">
        <f t="shared" si="2222"/>
        <v>0</v>
      </c>
      <c r="R1636" s="18">
        <f t="shared" si="2169"/>
        <v>753.5</v>
      </c>
      <c r="S1636" s="18">
        <f t="shared" si="2170"/>
        <v>753.5</v>
      </c>
      <c r="T1636" s="18">
        <f t="shared" si="2171"/>
        <v>753.5</v>
      </c>
      <c r="U1636" s="18">
        <f t="shared" ref="U1636:AE1638" si="2223">U1637</f>
        <v>0</v>
      </c>
      <c r="V1636" s="18">
        <f t="shared" si="2172"/>
        <v>753.5</v>
      </c>
      <c r="W1636" s="18">
        <f t="shared" si="2173"/>
        <v>753.5</v>
      </c>
      <c r="X1636" s="18">
        <f t="shared" si="2174"/>
        <v>753.5</v>
      </c>
      <c r="Y1636" s="18">
        <f t="shared" si="2223"/>
        <v>0</v>
      </c>
      <c r="Z1636" s="18">
        <f t="shared" si="2223"/>
        <v>0</v>
      </c>
      <c r="AA1636" s="18">
        <f t="shared" si="2223"/>
        <v>0</v>
      </c>
      <c r="AB1636" s="18">
        <f t="shared" si="2189"/>
        <v>753.5</v>
      </c>
      <c r="AC1636" s="18">
        <f t="shared" si="2190"/>
        <v>753.5</v>
      </c>
      <c r="AD1636" s="18">
        <f t="shared" si="2191"/>
        <v>753.5</v>
      </c>
      <c r="AE1636" s="18">
        <f t="shared" si="2223"/>
        <v>0</v>
      </c>
      <c r="AF1636" s="31"/>
      <c r="AG1636" s="22"/>
      <c r="AH1636" s="2"/>
    </row>
    <row r="1637" spans="1:34" ht="47.25" x14ac:dyDescent="0.25">
      <c r="A1637" s="36" t="s">
        <v>335</v>
      </c>
      <c r="B1637" s="32">
        <v>200</v>
      </c>
      <c r="C1637" s="36"/>
      <c r="D1637" s="36"/>
      <c r="E1637" s="14" t="s">
        <v>578</v>
      </c>
      <c r="F1637" s="18">
        <f t="shared" si="2221"/>
        <v>753.5</v>
      </c>
      <c r="G1637" s="18">
        <f t="shared" si="2221"/>
        <v>753.5</v>
      </c>
      <c r="H1637" s="18">
        <f t="shared" si="2221"/>
        <v>753.5</v>
      </c>
      <c r="I1637" s="18">
        <f t="shared" si="2221"/>
        <v>0</v>
      </c>
      <c r="J1637" s="18">
        <f t="shared" si="2221"/>
        <v>0</v>
      </c>
      <c r="K1637" s="18">
        <f t="shared" si="2221"/>
        <v>0</v>
      </c>
      <c r="L1637" s="18">
        <f t="shared" si="2212"/>
        <v>753.5</v>
      </c>
      <c r="M1637" s="18">
        <f t="shared" si="2213"/>
        <v>753.5</v>
      </c>
      <c r="N1637" s="18">
        <f t="shared" si="2214"/>
        <v>753.5</v>
      </c>
      <c r="O1637" s="18">
        <f t="shared" si="2222"/>
        <v>0</v>
      </c>
      <c r="P1637" s="18">
        <f t="shared" si="2222"/>
        <v>0</v>
      </c>
      <c r="Q1637" s="18">
        <f t="shared" si="2222"/>
        <v>0</v>
      </c>
      <c r="R1637" s="18">
        <f t="shared" si="2169"/>
        <v>753.5</v>
      </c>
      <c r="S1637" s="18">
        <f t="shared" si="2170"/>
        <v>753.5</v>
      </c>
      <c r="T1637" s="18">
        <f t="shared" si="2171"/>
        <v>753.5</v>
      </c>
      <c r="U1637" s="18">
        <f t="shared" si="2223"/>
        <v>0</v>
      </c>
      <c r="V1637" s="18">
        <f t="shared" si="2172"/>
        <v>753.5</v>
      </c>
      <c r="W1637" s="18">
        <f t="shared" si="2173"/>
        <v>753.5</v>
      </c>
      <c r="X1637" s="18">
        <f t="shared" si="2174"/>
        <v>753.5</v>
      </c>
      <c r="Y1637" s="18">
        <f t="shared" si="2223"/>
        <v>0</v>
      </c>
      <c r="Z1637" s="18">
        <f t="shared" si="2223"/>
        <v>0</v>
      </c>
      <c r="AA1637" s="18">
        <f t="shared" si="2223"/>
        <v>0</v>
      </c>
      <c r="AB1637" s="18">
        <f t="shared" si="2189"/>
        <v>753.5</v>
      </c>
      <c r="AC1637" s="18">
        <f t="shared" si="2190"/>
        <v>753.5</v>
      </c>
      <c r="AD1637" s="18">
        <f t="shared" si="2191"/>
        <v>753.5</v>
      </c>
      <c r="AE1637" s="18">
        <f t="shared" si="2223"/>
        <v>0</v>
      </c>
      <c r="AF1637" s="31"/>
      <c r="AG1637" s="22"/>
      <c r="AH1637" s="2"/>
    </row>
    <row r="1638" spans="1:34" ht="47.25" x14ac:dyDescent="0.25">
      <c r="A1638" s="36" t="s">
        <v>335</v>
      </c>
      <c r="B1638" s="32">
        <v>240</v>
      </c>
      <c r="C1638" s="36"/>
      <c r="D1638" s="36"/>
      <c r="E1638" s="14" t="s">
        <v>586</v>
      </c>
      <c r="F1638" s="18">
        <f t="shared" si="2221"/>
        <v>753.5</v>
      </c>
      <c r="G1638" s="18">
        <f t="shared" si="2221"/>
        <v>753.5</v>
      </c>
      <c r="H1638" s="18">
        <f t="shared" si="2221"/>
        <v>753.5</v>
      </c>
      <c r="I1638" s="18">
        <f t="shared" si="2221"/>
        <v>0</v>
      </c>
      <c r="J1638" s="18">
        <f t="shared" si="2221"/>
        <v>0</v>
      </c>
      <c r="K1638" s="18">
        <f t="shared" si="2221"/>
        <v>0</v>
      </c>
      <c r="L1638" s="18">
        <f t="shared" si="2212"/>
        <v>753.5</v>
      </c>
      <c r="M1638" s="18">
        <f t="shared" si="2213"/>
        <v>753.5</v>
      </c>
      <c r="N1638" s="18">
        <f t="shared" si="2214"/>
        <v>753.5</v>
      </c>
      <c r="O1638" s="18">
        <f t="shared" si="2222"/>
        <v>0</v>
      </c>
      <c r="P1638" s="18">
        <f t="shared" si="2222"/>
        <v>0</v>
      </c>
      <c r="Q1638" s="18">
        <f t="shared" si="2222"/>
        <v>0</v>
      </c>
      <c r="R1638" s="18">
        <f t="shared" si="2169"/>
        <v>753.5</v>
      </c>
      <c r="S1638" s="18">
        <f t="shared" si="2170"/>
        <v>753.5</v>
      </c>
      <c r="T1638" s="18">
        <f t="shared" si="2171"/>
        <v>753.5</v>
      </c>
      <c r="U1638" s="18">
        <f t="shared" si="2223"/>
        <v>0</v>
      </c>
      <c r="V1638" s="18">
        <f t="shared" si="2172"/>
        <v>753.5</v>
      </c>
      <c r="W1638" s="18">
        <f t="shared" si="2173"/>
        <v>753.5</v>
      </c>
      <c r="X1638" s="18">
        <f t="shared" si="2174"/>
        <v>753.5</v>
      </c>
      <c r="Y1638" s="18">
        <f t="shared" si="2223"/>
        <v>0</v>
      </c>
      <c r="Z1638" s="18">
        <f t="shared" si="2223"/>
        <v>0</v>
      </c>
      <c r="AA1638" s="18">
        <f t="shared" si="2223"/>
        <v>0</v>
      </c>
      <c r="AB1638" s="18">
        <f t="shared" si="2189"/>
        <v>753.5</v>
      </c>
      <c r="AC1638" s="18">
        <f t="shared" si="2190"/>
        <v>753.5</v>
      </c>
      <c r="AD1638" s="18">
        <f t="shared" si="2191"/>
        <v>753.5</v>
      </c>
      <c r="AE1638" s="18">
        <f t="shared" si="2223"/>
        <v>0</v>
      </c>
      <c r="AF1638" s="31"/>
      <c r="AG1638" s="22"/>
      <c r="AH1638" s="2"/>
    </row>
    <row r="1639" spans="1:34" x14ac:dyDescent="0.25">
      <c r="A1639" s="36" t="s">
        <v>335</v>
      </c>
      <c r="B1639" s="32">
        <v>240</v>
      </c>
      <c r="C1639" s="36" t="s">
        <v>151</v>
      </c>
      <c r="D1639" s="36" t="s">
        <v>28</v>
      </c>
      <c r="E1639" s="14" t="s">
        <v>547</v>
      </c>
      <c r="F1639" s="18">
        <v>753.5</v>
      </c>
      <c r="G1639" s="18">
        <v>753.5</v>
      </c>
      <c r="H1639" s="18">
        <v>753.5</v>
      </c>
      <c r="I1639" s="18"/>
      <c r="J1639" s="18"/>
      <c r="K1639" s="18"/>
      <c r="L1639" s="18">
        <f t="shared" si="2212"/>
        <v>753.5</v>
      </c>
      <c r="M1639" s="18">
        <f t="shared" si="2213"/>
        <v>753.5</v>
      </c>
      <c r="N1639" s="18">
        <f t="shared" si="2214"/>
        <v>753.5</v>
      </c>
      <c r="O1639" s="18"/>
      <c r="P1639" s="18"/>
      <c r="Q1639" s="18"/>
      <c r="R1639" s="18">
        <f t="shared" si="2169"/>
        <v>753.5</v>
      </c>
      <c r="S1639" s="18">
        <f t="shared" si="2170"/>
        <v>753.5</v>
      </c>
      <c r="T1639" s="18">
        <f t="shared" si="2171"/>
        <v>753.5</v>
      </c>
      <c r="U1639" s="18"/>
      <c r="V1639" s="18">
        <f t="shared" si="2172"/>
        <v>753.5</v>
      </c>
      <c r="W1639" s="18">
        <f t="shared" si="2173"/>
        <v>753.5</v>
      </c>
      <c r="X1639" s="18">
        <f t="shared" si="2174"/>
        <v>753.5</v>
      </c>
      <c r="Y1639" s="18"/>
      <c r="Z1639" s="18"/>
      <c r="AA1639" s="18"/>
      <c r="AB1639" s="18">
        <f t="shared" si="2189"/>
        <v>753.5</v>
      </c>
      <c r="AC1639" s="18">
        <f t="shared" si="2190"/>
        <v>753.5</v>
      </c>
      <c r="AD1639" s="18">
        <f t="shared" si="2191"/>
        <v>753.5</v>
      </c>
      <c r="AE1639" s="18"/>
      <c r="AF1639" s="31"/>
      <c r="AG1639" s="22"/>
      <c r="AH1639" s="2"/>
    </row>
    <row r="1640" spans="1:34" ht="31.5" x14ac:dyDescent="0.25">
      <c r="A1640" s="36" t="s">
        <v>340</v>
      </c>
      <c r="B1640" s="32"/>
      <c r="C1640" s="36"/>
      <c r="D1640" s="36"/>
      <c r="E1640" s="14" t="s">
        <v>1191</v>
      </c>
      <c r="F1640" s="18">
        <f t="shared" ref="F1640:K1643" si="2224">F1641</f>
        <v>1047.8</v>
      </c>
      <c r="G1640" s="18">
        <f t="shared" si="2224"/>
        <v>1047.8</v>
      </c>
      <c r="H1640" s="18">
        <f t="shared" si="2224"/>
        <v>1047.8</v>
      </c>
      <c r="I1640" s="18">
        <f t="shared" si="2224"/>
        <v>0</v>
      </c>
      <c r="J1640" s="18">
        <f t="shared" si="2224"/>
        <v>0</v>
      </c>
      <c r="K1640" s="18">
        <f t="shared" si="2224"/>
        <v>0</v>
      </c>
      <c r="L1640" s="18">
        <f t="shared" si="2212"/>
        <v>1047.8</v>
      </c>
      <c r="M1640" s="18">
        <f t="shared" si="2213"/>
        <v>1047.8</v>
      </c>
      <c r="N1640" s="18">
        <f t="shared" si="2214"/>
        <v>1047.8</v>
      </c>
      <c r="O1640" s="18">
        <f t="shared" ref="O1640:Q1643" si="2225">O1641</f>
        <v>0</v>
      </c>
      <c r="P1640" s="18">
        <f t="shared" si="2225"/>
        <v>0</v>
      </c>
      <c r="Q1640" s="18">
        <f t="shared" si="2225"/>
        <v>0</v>
      </c>
      <c r="R1640" s="18">
        <f t="shared" si="2169"/>
        <v>1047.8</v>
      </c>
      <c r="S1640" s="18">
        <f t="shared" si="2170"/>
        <v>1047.8</v>
      </c>
      <c r="T1640" s="18">
        <f t="shared" si="2171"/>
        <v>1047.8</v>
      </c>
      <c r="U1640" s="18">
        <f t="shared" ref="U1640:AE1640" si="2226">U1641</f>
        <v>0</v>
      </c>
      <c r="V1640" s="18">
        <f t="shared" si="2172"/>
        <v>1047.8</v>
      </c>
      <c r="W1640" s="18">
        <f t="shared" si="2173"/>
        <v>1047.8</v>
      </c>
      <c r="X1640" s="18">
        <f t="shared" si="2174"/>
        <v>1047.8</v>
      </c>
      <c r="Y1640" s="18">
        <f t="shared" si="2226"/>
        <v>0</v>
      </c>
      <c r="Z1640" s="18">
        <f t="shared" si="2226"/>
        <v>0</v>
      </c>
      <c r="AA1640" s="18">
        <f t="shared" si="2226"/>
        <v>0</v>
      </c>
      <c r="AB1640" s="18">
        <f t="shared" si="2189"/>
        <v>1047.8</v>
      </c>
      <c r="AC1640" s="18">
        <f t="shared" si="2190"/>
        <v>1047.8</v>
      </c>
      <c r="AD1640" s="18">
        <f t="shared" si="2191"/>
        <v>1047.8</v>
      </c>
      <c r="AE1640" s="18">
        <f t="shared" si="2226"/>
        <v>0</v>
      </c>
      <c r="AF1640" s="31"/>
      <c r="AG1640" s="22"/>
      <c r="AH1640" s="2"/>
    </row>
    <row r="1641" spans="1:34" x14ac:dyDescent="0.25">
      <c r="A1641" s="36" t="s">
        <v>339</v>
      </c>
      <c r="B1641" s="32"/>
      <c r="C1641" s="36"/>
      <c r="D1641" s="36"/>
      <c r="E1641" s="14" t="s">
        <v>746</v>
      </c>
      <c r="F1641" s="18">
        <f t="shared" si="2224"/>
        <v>1047.8</v>
      </c>
      <c r="G1641" s="18">
        <f t="shared" si="2224"/>
        <v>1047.8</v>
      </c>
      <c r="H1641" s="18">
        <f t="shared" si="2224"/>
        <v>1047.8</v>
      </c>
      <c r="I1641" s="18">
        <f t="shared" si="2224"/>
        <v>0</v>
      </c>
      <c r="J1641" s="18">
        <f t="shared" si="2224"/>
        <v>0</v>
      </c>
      <c r="K1641" s="18">
        <f t="shared" si="2224"/>
        <v>0</v>
      </c>
      <c r="L1641" s="18">
        <f t="shared" si="2212"/>
        <v>1047.8</v>
      </c>
      <c r="M1641" s="18">
        <f t="shared" si="2213"/>
        <v>1047.8</v>
      </c>
      <c r="N1641" s="18">
        <f t="shared" si="2214"/>
        <v>1047.8</v>
      </c>
      <c r="O1641" s="18">
        <f t="shared" si="2225"/>
        <v>0</v>
      </c>
      <c r="P1641" s="18">
        <f t="shared" si="2225"/>
        <v>0</v>
      </c>
      <c r="Q1641" s="18">
        <f t="shared" si="2225"/>
        <v>0</v>
      </c>
      <c r="R1641" s="18">
        <f t="shared" si="2169"/>
        <v>1047.8</v>
      </c>
      <c r="S1641" s="18">
        <f t="shared" si="2170"/>
        <v>1047.8</v>
      </c>
      <c r="T1641" s="18">
        <f t="shared" si="2171"/>
        <v>1047.8</v>
      </c>
      <c r="U1641" s="18">
        <f t="shared" ref="U1641:AE1643" si="2227">U1642</f>
        <v>0</v>
      </c>
      <c r="V1641" s="18">
        <f t="shared" si="2172"/>
        <v>1047.8</v>
      </c>
      <c r="W1641" s="18">
        <f t="shared" si="2173"/>
        <v>1047.8</v>
      </c>
      <c r="X1641" s="18">
        <f t="shared" si="2174"/>
        <v>1047.8</v>
      </c>
      <c r="Y1641" s="18">
        <f t="shared" si="2227"/>
        <v>0</v>
      </c>
      <c r="Z1641" s="18">
        <f t="shared" si="2227"/>
        <v>0</v>
      </c>
      <c r="AA1641" s="18">
        <f t="shared" si="2227"/>
        <v>0</v>
      </c>
      <c r="AB1641" s="18">
        <f t="shared" si="2189"/>
        <v>1047.8</v>
      </c>
      <c r="AC1641" s="18">
        <f t="shared" si="2190"/>
        <v>1047.8</v>
      </c>
      <c r="AD1641" s="18">
        <f t="shared" si="2191"/>
        <v>1047.8</v>
      </c>
      <c r="AE1641" s="18">
        <f t="shared" si="2227"/>
        <v>0</v>
      </c>
      <c r="AF1641" s="31"/>
      <c r="AG1641" s="22"/>
      <c r="AH1641" s="2"/>
    </row>
    <row r="1642" spans="1:34" ht="47.25" x14ac:dyDescent="0.25">
      <c r="A1642" s="36" t="s">
        <v>339</v>
      </c>
      <c r="B1642" s="32">
        <v>200</v>
      </c>
      <c r="C1642" s="36"/>
      <c r="D1642" s="36"/>
      <c r="E1642" s="14" t="s">
        <v>578</v>
      </c>
      <c r="F1642" s="18">
        <f t="shared" si="2224"/>
        <v>1047.8</v>
      </c>
      <c r="G1642" s="18">
        <f t="shared" si="2224"/>
        <v>1047.8</v>
      </c>
      <c r="H1642" s="18">
        <f t="shared" si="2224"/>
        <v>1047.8</v>
      </c>
      <c r="I1642" s="18">
        <f t="shared" si="2224"/>
        <v>0</v>
      </c>
      <c r="J1642" s="18">
        <f t="shared" si="2224"/>
        <v>0</v>
      </c>
      <c r="K1642" s="18">
        <f t="shared" si="2224"/>
        <v>0</v>
      </c>
      <c r="L1642" s="18">
        <f t="shared" si="2212"/>
        <v>1047.8</v>
      </c>
      <c r="M1642" s="18">
        <f t="shared" si="2213"/>
        <v>1047.8</v>
      </c>
      <c r="N1642" s="18">
        <f t="shared" si="2214"/>
        <v>1047.8</v>
      </c>
      <c r="O1642" s="18">
        <f t="shared" si="2225"/>
        <v>0</v>
      </c>
      <c r="P1642" s="18">
        <f t="shared" si="2225"/>
        <v>0</v>
      </c>
      <c r="Q1642" s="18">
        <f t="shared" si="2225"/>
        <v>0</v>
      </c>
      <c r="R1642" s="18">
        <f t="shared" si="2169"/>
        <v>1047.8</v>
      </c>
      <c r="S1642" s="18">
        <f t="shared" si="2170"/>
        <v>1047.8</v>
      </c>
      <c r="T1642" s="18">
        <f t="shared" si="2171"/>
        <v>1047.8</v>
      </c>
      <c r="U1642" s="18">
        <f t="shared" si="2227"/>
        <v>0</v>
      </c>
      <c r="V1642" s="18">
        <f t="shared" si="2172"/>
        <v>1047.8</v>
      </c>
      <c r="W1642" s="18">
        <f t="shared" si="2173"/>
        <v>1047.8</v>
      </c>
      <c r="X1642" s="18">
        <f t="shared" si="2174"/>
        <v>1047.8</v>
      </c>
      <c r="Y1642" s="18">
        <f t="shared" si="2227"/>
        <v>0</v>
      </c>
      <c r="Z1642" s="18">
        <f t="shared" si="2227"/>
        <v>0</v>
      </c>
      <c r="AA1642" s="18">
        <f t="shared" si="2227"/>
        <v>0</v>
      </c>
      <c r="AB1642" s="18">
        <f t="shared" si="2189"/>
        <v>1047.8</v>
      </c>
      <c r="AC1642" s="18">
        <f t="shared" si="2190"/>
        <v>1047.8</v>
      </c>
      <c r="AD1642" s="18">
        <f t="shared" si="2191"/>
        <v>1047.8</v>
      </c>
      <c r="AE1642" s="18">
        <f t="shared" si="2227"/>
        <v>0</v>
      </c>
      <c r="AF1642" s="31"/>
      <c r="AG1642" s="22"/>
      <c r="AH1642" s="2"/>
    </row>
    <row r="1643" spans="1:34" ht="47.25" x14ac:dyDescent="0.25">
      <c r="A1643" s="36" t="s">
        <v>339</v>
      </c>
      <c r="B1643" s="32">
        <v>240</v>
      </c>
      <c r="C1643" s="36"/>
      <c r="D1643" s="36"/>
      <c r="E1643" s="14" t="s">
        <v>586</v>
      </c>
      <c r="F1643" s="18">
        <f t="shared" si="2224"/>
        <v>1047.8</v>
      </c>
      <c r="G1643" s="18">
        <f t="shared" si="2224"/>
        <v>1047.8</v>
      </c>
      <c r="H1643" s="18">
        <f t="shared" si="2224"/>
        <v>1047.8</v>
      </c>
      <c r="I1643" s="18">
        <f t="shared" si="2224"/>
        <v>0</v>
      </c>
      <c r="J1643" s="18">
        <f t="shared" si="2224"/>
        <v>0</v>
      </c>
      <c r="K1643" s="18">
        <f t="shared" si="2224"/>
        <v>0</v>
      </c>
      <c r="L1643" s="18">
        <f t="shared" si="2212"/>
        <v>1047.8</v>
      </c>
      <c r="M1643" s="18">
        <f t="shared" si="2213"/>
        <v>1047.8</v>
      </c>
      <c r="N1643" s="18">
        <f t="shared" si="2214"/>
        <v>1047.8</v>
      </c>
      <c r="O1643" s="18">
        <f t="shared" si="2225"/>
        <v>0</v>
      </c>
      <c r="P1643" s="18">
        <f t="shared" si="2225"/>
        <v>0</v>
      </c>
      <c r="Q1643" s="18">
        <f t="shared" si="2225"/>
        <v>0</v>
      </c>
      <c r="R1643" s="18">
        <f t="shared" si="2169"/>
        <v>1047.8</v>
      </c>
      <c r="S1643" s="18">
        <f t="shared" si="2170"/>
        <v>1047.8</v>
      </c>
      <c r="T1643" s="18">
        <f t="shared" si="2171"/>
        <v>1047.8</v>
      </c>
      <c r="U1643" s="18">
        <f t="shared" si="2227"/>
        <v>0</v>
      </c>
      <c r="V1643" s="18">
        <f t="shared" si="2172"/>
        <v>1047.8</v>
      </c>
      <c r="W1643" s="18">
        <f t="shared" si="2173"/>
        <v>1047.8</v>
      </c>
      <c r="X1643" s="18">
        <f t="shared" si="2174"/>
        <v>1047.8</v>
      </c>
      <c r="Y1643" s="18">
        <f t="shared" si="2227"/>
        <v>0</v>
      </c>
      <c r="Z1643" s="18">
        <f t="shared" si="2227"/>
        <v>0</v>
      </c>
      <c r="AA1643" s="18">
        <f t="shared" si="2227"/>
        <v>0</v>
      </c>
      <c r="AB1643" s="18">
        <f t="shared" si="2189"/>
        <v>1047.8</v>
      </c>
      <c r="AC1643" s="18">
        <f t="shared" si="2190"/>
        <v>1047.8</v>
      </c>
      <c r="AD1643" s="18">
        <f t="shared" si="2191"/>
        <v>1047.8</v>
      </c>
      <c r="AE1643" s="18">
        <f t="shared" si="2227"/>
        <v>0</v>
      </c>
      <c r="AF1643" s="31"/>
      <c r="AG1643" s="22"/>
      <c r="AH1643" s="2"/>
    </row>
    <row r="1644" spans="1:34" ht="31.5" x14ac:dyDescent="0.25">
      <c r="A1644" s="36" t="s">
        <v>339</v>
      </c>
      <c r="B1644" s="32">
        <v>240</v>
      </c>
      <c r="C1644" s="36" t="s">
        <v>142</v>
      </c>
      <c r="D1644" s="36" t="s">
        <v>20</v>
      </c>
      <c r="E1644" s="14" t="s">
        <v>555</v>
      </c>
      <c r="F1644" s="18">
        <v>1047.8</v>
      </c>
      <c r="G1644" s="18">
        <v>1047.8</v>
      </c>
      <c r="H1644" s="18">
        <v>1047.8</v>
      </c>
      <c r="I1644" s="18"/>
      <c r="J1644" s="18"/>
      <c r="K1644" s="18"/>
      <c r="L1644" s="18">
        <f t="shared" si="2212"/>
        <v>1047.8</v>
      </c>
      <c r="M1644" s="18">
        <f t="shared" si="2213"/>
        <v>1047.8</v>
      </c>
      <c r="N1644" s="18">
        <f t="shared" si="2214"/>
        <v>1047.8</v>
      </c>
      <c r="O1644" s="18"/>
      <c r="P1644" s="18"/>
      <c r="Q1644" s="18"/>
      <c r="R1644" s="18">
        <f t="shared" si="2169"/>
        <v>1047.8</v>
      </c>
      <c r="S1644" s="18">
        <f t="shared" si="2170"/>
        <v>1047.8</v>
      </c>
      <c r="T1644" s="18">
        <f t="shared" si="2171"/>
        <v>1047.8</v>
      </c>
      <c r="U1644" s="18"/>
      <c r="V1644" s="18">
        <f t="shared" si="2172"/>
        <v>1047.8</v>
      </c>
      <c r="W1644" s="18">
        <f t="shared" si="2173"/>
        <v>1047.8</v>
      </c>
      <c r="X1644" s="18">
        <f t="shared" si="2174"/>
        <v>1047.8</v>
      </c>
      <c r="Y1644" s="18"/>
      <c r="Z1644" s="18"/>
      <c r="AA1644" s="18"/>
      <c r="AB1644" s="18">
        <f t="shared" si="2189"/>
        <v>1047.8</v>
      </c>
      <c r="AC1644" s="18">
        <f t="shared" si="2190"/>
        <v>1047.8</v>
      </c>
      <c r="AD1644" s="18">
        <f t="shared" si="2191"/>
        <v>1047.8</v>
      </c>
      <c r="AE1644" s="18"/>
      <c r="AF1644" s="31"/>
      <c r="AG1644" s="22"/>
      <c r="AH1644" s="2"/>
    </row>
    <row r="1645" spans="1:34" ht="47.25" x14ac:dyDescent="0.25">
      <c r="A1645" s="36" t="s">
        <v>342</v>
      </c>
      <c r="B1645" s="32"/>
      <c r="C1645" s="36"/>
      <c r="D1645" s="36"/>
      <c r="E1645" s="14" t="s">
        <v>1192</v>
      </c>
      <c r="F1645" s="18">
        <f t="shared" ref="F1645:K1648" si="2228">F1646</f>
        <v>2294</v>
      </c>
      <c r="G1645" s="18">
        <f t="shared" si="2228"/>
        <v>2034</v>
      </c>
      <c r="H1645" s="18">
        <f t="shared" si="2228"/>
        <v>1964</v>
      </c>
      <c r="I1645" s="18">
        <f t="shared" si="2228"/>
        <v>0</v>
      </c>
      <c r="J1645" s="18">
        <f t="shared" si="2228"/>
        <v>0</v>
      </c>
      <c r="K1645" s="18">
        <f t="shared" si="2228"/>
        <v>0</v>
      </c>
      <c r="L1645" s="18">
        <f t="shared" si="2212"/>
        <v>2294</v>
      </c>
      <c r="M1645" s="18">
        <f t="shared" si="2213"/>
        <v>2034</v>
      </c>
      <c r="N1645" s="18">
        <f t="shared" si="2214"/>
        <v>1964</v>
      </c>
      <c r="O1645" s="18">
        <f t="shared" ref="O1645:Q1648" si="2229">O1646</f>
        <v>0</v>
      </c>
      <c r="P1645" s="18">
        <f t="shared" si="2229"/>
        <v>0</v>
      </c>
      <c r="Q1645" s="18">
        <f t="shared" si="2229"/>
        <v>0</v>
      </c>
      <c r="R1645" s="18">
        <f t="shared" si="2169"/>
        <v>2294</v>
      </c>
      <c r="S1645" s="18">
        <f t="shared" si="2170"/>
        <v>2034</v>
      </c>
      <c r="T1645" s="18">
        <f t="shared" si="2171"/>
        <v>1964</v>
      </c>
      <c r="U1645" s="18">
        <f t="shared" ref="U1645:AE1648" si="2230">U1646</f>
        <v>0</v>
      </c>
      <c r="V1645" s="18">
        <f t="shared" si="2172"/>
        <v>2294</v>
      </c>
      <c r="W1645" s="18">
        <f t="shared" si="2173"/>
        <v>2034</v>
      </c>
      <c r="X1645" s="18">
        <f t="shared" si="2174"/>
        <v>1964</v>
      </c>
      <c r="Y1645" s="18">
        <f t="shared" si="2230"/>
        <v>0</v>
      </c>
      <c r="Z1645" s="18">
        <f t="shared" si="2230"/>
        <v>0</v>
      </c>
      <c r="AA1645" s="18">
        <f t="shared" si="2230"/>
        <v>0</v>
      </c>
      <c r="AB1645" s="18">
        <f t="shared" si="2189"/>
        <v>2294</v>
      </c>
      <c r="AC1645" s="18">
        <f t="shared" si="2190"/>
        <v>2034</v>
      </c>
      <c r="AD1645" s="18">
        <f t="shared" si="2191"/>
        <v>1964</v>
      </c>
      <c r="AE1645" s="18">
        <f t="shared" si="2230"/>
        <v>0</v>
      </c>
      <c r="AF1645" s="31"/>
      <c r="AG1645" s="22"/>
      <c r="AH1645" s="2"/>
    </row>
    <row r="1646" spans="1:34" ht="47.25" x14ac:dyDescent="0.25">
      <c r="A1646" s="36" t="s">
        <v>341</v>
      </c>
      <c r="B1646" s="32"/>
      <c r="C1646" s="36"/>
      <c r="D1646" s="36"/>
      <c r="E1646" s="14" t="s">
        <v>747</v>
      </c>
      <c r="F1646" s="18">
        <f t="shared" si="2228"/>
        <v>2294</v>
      </c>
      <c r="G1646" s="18">
        <f t="shared" si="2228"/>
        <v>2034</v>
      </c>
      <c r="H1646" s="18">
        <f t="shared" si="2228"/>
        <v>1964</v>
      </c>
      <c r="I1646" s="18">
        <f t="shared" si="2228"/>
        <v>0</v>
      </c>
      <c r="J1646" s="18">
        <f t="shared" si="2228"/>
        <v>0</v>
      </c>
      <c r="K1646" s="18">
        <f t="shared" si="2228"/>
        <v>0</v>
      </c>
      <c r="L1646" s="18">
        <f t="shared" si="2212"/>
        <v>2294</v>
      </c>
      <c r="M1646" s="18">
        <f t="shared" si="2213"/>
        <v>2034</v>
      </c>
      <c r="N1646" s="18">
        <f t="shared" si="2214"/>
        <v>1964</v>
      </c>
      <c r="O1646" s="18">
        <f t="shared" si="2229"/>
        <v>0</v>
      </c>
      <c r="P1646" s="18">
        <f t="shared" si="2229"/>
        <v>0</v>
      </c>
      <c r="Q1646" s="18">
        <f t="shared" si="2229"/>
        <v>0</v>
      </c>
      <c r="R1646" s="18">
        <f t="shared" si="2169"/>
        <v>2294</v>
      </c>
      <c r="S1646" s="18">
        <f t="shared" si="2170"/>
        <v>2034</v>
      </c>
      <c r="T1646" s="18">
        <f t="shared" si="2171"/>
        <v>1964</v>
      </c>
      <c r="U1646" s="18">
        <f t="shared" si="2230"/>
        <v>0</v>
      </c>
      <c r="V1646" s="18">
        <f t="shared" si="2172"/>
        <v>2294</v>
      </c>
      <c r="W1646" s="18">
        <f t="shared" si="2173"/>
        <v>2034</v>
      </c>
      <c r="X1646" s="18">
        <f t="shared" si="2174"/>
        <v>1964</v>
      </c>
      <c r="Y1646" s="18">
        <f t="shared" si="2230"/>
        <v>0</v>
      </c>
      <c r="Z1646" s="18">
        <f t="shared" si="2230"/>
        <v>0</v>
      </c>
      <c r="AA1646" s="18">
        <f t="shared" si="2230"/>
        <v>0</v>
      </c>
      <c r="AB1646" s="18">
        <f t="shared" si="2189"/>
        <v>2294</v>
      </c>
      <c r="AC1646" s="18">
        <f t="shared" si="2190"/>
        <v>2034</v>
      </c>
      <c r="AD1646" s="18">
        <f t="shared" si="2191"/>
        <v>1964</v>
      </c>
      <c r="AE1646" s="18">
        <f t="shared" si="2230"/>
        <v>0</v>
      </c>
      <c r="AF1646" s="31"/>
      <c r="AG1646" s="22"/>
      <c r="AH1646" s="2"/>
    </row>
    <row r="1647" spans="1:34" ht="47.25" x14ac:dyDescent="0.25">
      <c r="A1647" s="36" t="s">
        <v>341</v>
      </c>
      <c r="B1647" s="32">
        <v>200</v>
      </c>
      <c r="C1647" s="36"/>
      <c r="D1647" s="36"/>
      <c r="E1647" s="14" t="s">
        <v>578</v>
      </c>
      <c r="F1647" s="18">
        <f t="shared" si="2228"/>
        <v>2294</v>
      </c>
      <c r="G1647" s="18">
        <f t="shared" si="2228"/>
        <v>2034</v>
      </c>
      <c r="H1647" s="18">
        <f t="shared" si="2228"/>
        <v>1964</v>
      </c>
      <c r="I1647" s="18">
        <f t="shared" si="2228"/>
        <v>0</v>
      </c>
      <c r="J1647" s="18">
        <f t="shared" si="2228"/>
        <v>0</v>
      </c>
      <c r="K1647" s="18">
        <f t="shared" si="2228"/>
        <v>0</v>
      </c>
      <c r="L1647" s="18">
        <f t="shared" si="2212"/>
        <v>2294</v>
      </c>
      <c r="M1647" s="18">
        <f t="shared" si="2213"/>
        <v>2034</v>
      </c>
      <c r="N1647" s="18">
        <f t="shared" si="2214"/>
        <v>1964</v>
      </c>
      <c r="O1647" s="18">
        <f t="shared" si="2229"/>
        <v>0</v>
      </c>
      <c r="P1647" s="18">
        <f t="shared" si="2229"/>
        <v>0</v>
      </c>
      <c r="Q1647" s="18">
        <f t="shared" si="2229"/>
        <v>0</v>
      </c>
      <c r="R1647" s="18">
        <f t="shared" si="2169"/>
        <v>2294</v>
      </c>
      <c r="S1647" s="18">
        <f t="shared" si="2170"/>
        <v>2034</v>
      </c>
      <c r="T1647" s="18">
        <f t="shared" si="2171"/>
        <v>1964</v>
      </c>
      <c r="U1647" s="18">
        <f t="shared" si="2230"/>
        <v>0</v>
      </c>
      <c r="V1647" s="18">
        <f t="shared" si="2172"/>
        <v>2294</v>
      </c>
      <c r="W1647" s="18">
        <f t="shared" si="2173"/>
        <v>2034</v>
      </c>
      <c r="X1647" s="18">
        <f t="shared" si="2174"/>
        <v>1964</v>
      </c>
      <c r="Y1647" s="18">
        <f t="shared" si="2230"/>
        <v>0</v>
      </c>
      <c r="Z1647" s="18">
        <f t="shared" si="2230"/>
        <v>0</v>
      </c>
      <c r="AA1647" s="18">
        <f t="shared" si="2230"/>
        <v>0</v>
      </c>
      <c r="AB1647" s="18">
        <f t="shared" si="2189"/>
        <v>2294</v>
      </c>
      <c r="AC1647" s="18">
        <f t="shared" si="2190"/>
        <v>2034</v>
      </c>
      <c r="AD1647" s="18">
        <f t="shared" si="2191"/>
        <v>1964</v>
      </c>
      <c r="AE1647" s="18">
        <f t="shared" si="2230"/>
        <v>0</v>
      </c>
      <c r="AF1647" s="31"/>
      <c r="AG1647" s="22"/>
      <c r="AH1647" s="2"/>
    </row>
    <row r="1648" spans="1:34" ht="47.25" x14ac:dyDescent="0.25">
      <c r="A1648" s="36" t="s">
        <v>341</v>
      </c>
      <c r="B1648" s="32">
        <v>240</v>
      </c>
      <c r="C1648" s="36"/>
      <c r="D1648" s="36"/>
      <c r="E1648" s="14" t="s">
        <v>586</v>
      </c>
      <c r="F1648" s="18">
        <f t="shared" si="2228"/>
        <v>2294</v>
      </c>
      <c r="G1648" s="18">
        <f t="shared" si="2228"/>
        <v>2034</v>
      </c>
      <c r="H1648" s="18">
        <f t="shared" si="2228"/>
        <v>1964</v>
      </c>
      <c r="I1648" s="18">
        <f t="shared" si="2228"/>
        <v>0</v>
      </c>
      <c r="J1648" s="18">
        <f t="shared" si="2228"/>
        <v>0</v>
      </c>
      <c r="K1648" s="18">
        <f t="shared" si="2228"/>
        <v>0</v>
      </c>
      <c r="L1648" s="18">
        <f t="shared" si="2212"/>
        <v>2294</v>
      </c>
      <c r="M1648" s="18">
        <f t="shared" si="2213"/>
        <v>2034</v>
      </c>
      <c r="N1648" s="18">
        <f t="shared" si="2214"/>
        <v>1964</v>
      </c>
      <c r="O1648" s="18">
        <f t="shared" si="2229"/>
        <v>0</v>
      </c>
      <c r="P1648" s="18">
        <f t="shared" si="2229"/>
        <v>0</v>
      </c>
      <c r="Q1648" s="18">
        <f t="shared" si="2229"/>
        <v>0</v>
      </c>
      <c r="R1648" s="18">
        <f t="shared" si="2169"/>
        <v>2294</v>
      </c>
      <c r="S1648" s="18">
        <f t="shared" si="2170"/>
        <v>2034</v>
      </c>
      <c r="T1648" s="18">
        <f t="shared" si="2171"/>
        <v>1964</v>
      </c>
      <c r="U1648" s="18">
        <f t="shared" si="2230"/>
        <v>0</v>
      </c>
      <c r="V1648" s="18">
        <f t="shared" si="2172"/>
        <v>2294</v>
      </c>
      <c r="W1648" s="18">
        <f t="shared" si="2173"/>
        <v>2034</v>
      </c>
      <c r="X1648" s="18">
        <f t="shared" si="2174"/>
        <v>1964</v>
      </c>
      <c r="Y1648" s="18">
        <f t="shared" si="2230"/>
        <v>0</v>
      </c>
      <c r="Z1648" s="18">
        <f t="shared" si="2230"/>
        <v>0</v>
      </c>
      <c r="AA1648" s="18">
        <f t="shared" si="2230"/>
        <v>0</v>
      </c>
      <c r="AB1648" s="18">
        <f t="shared" si="2189"/>
        <v>2294</v>
      </c>
      <c r="AC1648" s="18">
        <f t="shared" si="2190"/>
        <v>2034</v>
      </c>
      <c r="AD1648" s="18">
        <f t="shared" si="2191"/>
        <v>1964</v>
      </c>
      <c r="AE1648" s="18">
        <f t="shared" si="2230"/>
        <v>0</v>
      </c>
      <c r="AF1648" s="31"/>
      <c r="AG1648" s="22"/>
      <c r="AH1648" s="2"/>
    </row>
    <row r="1649" spans="1:34" ht="31.5" x14ac:dyDescent="0.25">
      <c r="A1649" s="36" t="s">
        <v>341</v>
      </c>
      <c r="B1649" s="32">
        <v>240</v>
      </c>
      <c r="C1649" s="36" t="s">
        <v>142</v>
      </c>
      <c r="D1649" s="36" t="s">
        <v>20</v>
      </c>
      <c r="E1649" s="14" t="s">
        <v>555</v>
      </c>
      <c r="F1649" s="18">
        <v>2294</v>
      </c>
      <c r="G1649" s="18">
        <v>2034</v>
      </c>
      <c r="H1649" s="18">
        <v>1964</v>
      </c>
      <c r="I1649" s="18"/>
      <c r="J1649" s="18"/>
      <c r="K1649" s="18"/>
      <c r="L1649" s="18">
        <f t="shared" si="2212"/>
        <v>2294</v>
      </c>
      <c r="M1649" s="18">
        <f t="shared" si="2213"/>
        <v>2034</v>
      </c>
      <c r="N1649" s="18">
        <f t="shared" si="2214"/>
        <v>1964</v>
      </c>
      <c r="O1649" s="18"/>
      <c r="P1649" s="18"/>
      <c r="Q1649" s="18"/>
      <c r="R1649" s="18">
        <f t="shared" si="2169"/>
        <v>2294</v>
      </c>
      <c r="S1649" s="18">
        <f t="shared" si="2170"/>
        <v>2034</v>
      </c>
      <c r="T1649" s="18">
        <f t="shared" si="2171"/>
        <v>1964</v>
      </c>
      <c r="U1649" s="18"/>
      <c r="V1649" s="18">
        <f t="shared" si="2172"/>
        <v>2294</v>
      </c>
      <c r="W1649" s="18">
        <f t="shared" si="2173"/>
        <v>2034</v>
      </c>
      <c r="X1649" s="18">
        <f t="shared" si="2174"/>
        <v>1964</v>
      </c>
      <c r="Y1649" s="18"/>
      <c r="Z1649" s="18"/>
      <c r="AA1649" s="18"/>
      <c r="AB1649" s="18">
        <f t="shared" si="2189"/>
        <v>2294</v>
      </c>
      <c r="AC1649" s="18">
        <f t="shared" si="2190"/>
        <v>2034</v>
      </c>
      <c r="AD1649" s="18">
        <f t="shared" si="2191"/>
        <v>1964</v>
      </c>
      <c r="AE1649" s="18"/>
      <c r="AF1649" s="31"/>
      <c r="AG1649" s="22"/>
      <c r="AH1649" s="2"/>
    </row>
    <row r="1650" spans="1:34" ht="31.5" x14ac:dyDescent="0.25">
      <c r="A1650" s="36" t="s">
        <v>344</v>
      </c>
      <c r="B1650" s="32"/>
      <c r="C1650" s="36"/>
      <c r="D1650" s="36"/>
      <c r="E1650" s="14" t="s">
        <v>1193</v>
      </c>
      <c r="F1650" s="18">
        <f t="shared" ref="F1650:K1653" si="2231">F1651</f>
        <v>9161.5000000000018</v>
      </c>
      <c r="G1650" s="18">
        <f t="shared" si="2231"/>
        <v>9161.5</v>
      </c>
      <c r="H1650" s="18">
        <f t="shared" si="2231"/>
        <v>9161.5</v>
      </c>
      <c r="I1650" s="18">
        <f t="shared" si="2231"/>
        <v>0</v>
      </c>
      <c r="J1650" s="18">
        <f t="shared" si="2231"/>
        <v>0</v>
      </c>
      <c r="K1650" s="18">
        <f t="shared" si="2231"/>
        <v>0</v>
      </c>
      <c r="L1650" s="18">
        <f t="shared" si="2212"/>
        <v>9161.5000000000018</v>
      </c>
      <c r="M1650" s="18">
        <f t="shared" si="2213"/>
        <v>9161.5</v>
      </c>
      <c r="N1650" s="18">
        <f t="shared" si="2214"/>
        <v>9161.5</v>
      </c>
      <c r="O1650" s="18">
        <f t="shared" ref="O1650:Q1653" si="2232">O1651</f>
        <v>0</v>
      </c>
      <c r="P1650" s="18">
        <f t="shared" si="2232"/>
        <v>0</v>
      </c>
      <c r="Q1650" s="18">
        <f t="shared" si="2232"/>
        <v>0</v>
      </c>
      <c r="R1650" s="18">
        <f t="shared" si="2169"/>
        <v>9161.5000000000018</v>
      </c>
      <c r="S1650" s="18">
        <f t="shared" si="2170"/>
        <v>9161.5</v>
      </c>
      <c r="T1650" s="18">
        <f t="shared" si="2171"/>
        <v>9161.5</v>
      </c>
      <c r="U1650" s="18">
        <f t="shared" ref="U1650:AE1653" si="2233">U1651</f>
        <v>0</v>
      </c>
      <c r="V1650" s="18">
        <f t="shared" si="2172"/>
        <v>9161.5000000000018</v>
      </c>
      <c r="W1650" s="18">
        <f t="shared" si="2173"/>
        <v>9161.5</v>
      </c>
      <c r="X1650" s="18">
        <f t="shared" si="2174"/>
        <v>9161.5</v>
      </c>
      <c r="Y1650" s="18">
        <f t="shared" si="2233"/>
        <v>0</v>
      </c>
      <c r="Z1650" s="18">
        <f t="shared" si="2233"/>
        <v>0</v>
      </c>
      <c r="AA1650" s="18">
        <f t="shared" si="2233"/>
        <v>0</v>
      </c>
      <c r="AB1650" s="18">
        <f t="shared" si="2189"/>
        <v>9161.5000000000018</v>
      </c>
      <c r="AC1650" s="18">
        <f t="shared" si="2190"/>
        <v>9161.5</v>
      </c>
      <c r="AD1650" s="18">
        <f t="shared" si="2191"/>
        <v>9161.5</v>
      </c>
      <c r="AE1650" s="18">
        <f t="shared" si="2233"/>
        <v>0</v>
      </c>
      <c r="AF1650" s="31"/>
      <c r="AG1650" s="22"/>
      <c r="AH1650" s="2"/>
    </row>
    <row r="1651" spans="1:34" x14ac:dyDescent="0.25">
      <c r="A1651" s="36" t="s">
        <v>343</v>
      </c>
      <c r="B1651" s="32"/>
      <c r="C1651" s="36"/>
      <c r="D1651" s="36"/>
      <c r="E1651" s="14" t="s">
        <v>748</v>
      </c>
      <c r="F1651" s="18">
        <f t="shared" si="2231"/>
        <v>9161.5000000000018</v>
      </c>
      <c r="G1651" s="18">
        <f t="shared" si="2231"/>
        <v>9161.5</v>
      </c>
      <c r="H1651" s="18">
        <f t="shared" si="2231"/>
        <v>9161.5</v>
      </c>
      <c r="I1651" s="18">
        <f t="shared" si="2231"/>
        <v>0</v>
      </c>
      <c r="J1651" s="18">
        <f t="shared" si="2231"/>
        <v>0</v>
      </c>
      <c r="K1651" s="18">
        <f t="shared" si="2231"/>
        <v>0</v>
      </c>
      <c r="L1651" s="18">
        <f t="shared" si="2212"/>
        <v>9161.5000000000018</v>
      </c>
      <c r="M1651" s="18">
        <f t="shared" si="2213"/>
        <v>9161.5</v>
      </c>
      <c r="N1651" s="18">
        <f t="shared" si="2214"/>
        <v>9161.5</v>
      </c>
      <c r="O1651" s="18">
        <f t="shared" si="2232"/>
        <v>0</v>
      </c>
      <c r="P1651" s="18">
        <f t="shared" si="2232"/>
        <v>0</v>
      </c>
      <c r="Q1651" s="18">
        <f t="shared" si="2232"/>
        <v>0</v>
      </c>
      <c r="R1651" s="18">
        <f t="shared" si="2169"/>
        <v>9161.5000000000018</v>
      </c>
      <c r="S1651" s="18">
        <f t="shared" si="2170"/>
        <v>9161.5</v>
      </c>
      <c r="T1651" s="18">
        <f t="shared" si="2171"/>
        <v>9161.5</v>
      </c>
      <c r="U1651" s="18">
        <f t="shared" si="2233"/>
        <v>0</v>
      </c>
      <c r="V1651" s="18">
        <f t="shared" si="2172"/>
        <v>9161.5000000000018</v>
      </c>
      <c r="W1651" s="18">
        <f t="shared" si="2173"/>
        <v>9161.5</v>
      </c>
      <c r="X1651" s="18">
        <f t="shared" si="2174"/>
        <v>9161.5</v>
      </c>
      <c r="Y1651" s="18">
        <f t="shared" si="2233"/>
        <v>0</v>
      </c>
      <c r="Z1651" s="18">
        <f t="shared" si="2233"/>
        <v>0</v>
      </c>
      <c r="AA1651" s="18">
        <f t="shared" si="2233"/>
        <v>0</v>
      </c>
      <c r="AB1651" s="18">
        <f t="shared" si="2189"/>
        <v>9161.5000000000018</v>
      </c>
      <c r="AC1651" s="18">
        <f t="shared" si="2190"/>
        <v>9161.5</v>
      </c>
      <c r="AD1651" s="18">
        <f t="shared" si="2191"/>
        <v>9161.5</v>
      </c>
      <c r="AE1651" s="18">
        <f t="shared" si="2233"/>
        <v>0</v>
      </c>
      <c r="AF1651" s="31"/>
      <c r="AG1651" s="22"/>
      <c r="AH1651" s="2"/>
    </row>
    <row r="1652" spans="1:34" ht="47.25" x14ac:dyDescent="0.25">
      <c r="A1652" s="36" t="s">
        <v>343</v>
      </c>
      <c r="B1652" s="32">
        <v>200</v>
      </c>
      <c r="C1652" s="36"/>
      <c r="D1652" s="36"/>
      <c r="E1652" s="14" t="s">
        <v>578</v>
      </c>
      <c r="F1652" s="18">
        <f t="shared" si="2231"/>
        <v>9161.5000000000018</v>
      </c>
      <c r="G1652" s="18">
        <f t="shared" si="2231"/>
        <v>9161.5</v>
      </c>
      <c r="H1652" s="18">
        <f t="shared" si="2231"/>
        <v>9161.5</v>
      </c>
      <c r="I1652" s="18">
        <f t="shared" si="2231"/>
        <v>0</v>
      </c>
      <c r="J1652" s="18">
        <f t="shared" si="2231"/>
        <v>0</v>
      </c>
      <c r="K1652" s="18">
        <f t="shared" si="2231"/>
        <v>0</v>
      </c>
      <c r="L1652" s="18">
        <f t="shared" si="2212"/>
        <v>9161.5000000000018</v>
      </c>
      <c r="M1652" s="18">
        <f t="shared" si="2213"/>
        <v>9161.5</v>
      </c>
      <c r="N1652" s="18">
        <f t="shared" si="2214"/>
        <v>9161.5</v>
      </c>
      <c r="O1652" s="18">
        <f t="shared" si="2232"/>
        <v>0</v>
      </c>
      <c r="P1652" s="18">
        <f t="shared" si="2232"/>
        <v>0</v>
      </c>
      <c r="Q1652" s="18">
        <f t="shared" si="2232"/>
        <v>0</v>
      </c>
      <c r="R1652" s="18">
        <f t="shared" si="2169"/>
        <v>9161.5000000000018</v>
      </c>
      <c r="S1652" s="18">
        <f t="shared" si="2170"/>
        <v>9161.5</v>
      </c>
      <c r="T1652" s="18">
        <f t="shared" si="2171"/>
        <v>9161.5</v>
      </c>
      <c r="U1652" s="18">
        <f t="shared" si="2233"/>
        <v>0</v>
      </c>
      <c r="V1652" s="18">
        <f t="shared" si="2172"/>
        <v>9161.5000000000018</v>
      </c>
      <c r="W1652" s="18">
        <f t="shared" si="2173"/>
        <v>9161.5</v>
      </c>
      <c r="X1652" s="18">
        <f t="shared" si="2174"/>
        <v>9161.5</v>
      </c>
      <c r="Y1652" s="18">
        <f t="shared" si="2233"/>
        <v>0</v>
      </c>
      <c r="Z1652" s="18">
        <f t="shared" si="2233"/>
        <v>0</v>
      </c>
      <c r="AA1652" s="18">
        <f t="shared" si="2233"/>
        <v>0</v>
      </c>
      <c r="AB1652" s="18">
        <f t="shared" si="2189"/>
        <v>9161.5000000000018</v>
      </c>
      <c r="AC1652" s="18">
        <f t="shared" si="2190"/>
        <v>9161.5</v>
      </c>
      <c r="AD1652" s="18">
        <f t="shared" si="2191"/>
        <v>9161.5</v>
      </c>
      <c r="AE1652" s="18">
        <f t="shared" si="2233"/>
        <v>0</v>
      </c>
      <c r="AF1652" s="31"/>
      <c r="AG1652" s="22"/>
      <c r="AH1652" s="2"/>
    </row>
    <row r="1653" spans="1:34" ht="47.25" x14ac:dyDescent="0.25">
      <c r="A1653" s="36" t="s">
        <v>343</v>
      </c>
      <c r="B1653" s="32">
        <v>240</v>
      </c>
      <c r="C1653" s="36"/>
      <c r="D1653" s="36"/>
      <c r="E1653" s="14" t="s">
        <v>586</v>
      </c>
      <c r="F1653" s="18">
        <f t="shared" si="2231"/>
        <v>9161.5000000000018</v>
      </c>
      <c r="G1653" s="18">
        <f t="shared" si="2231"/>
        <v>9161.5</v>
      </c>
      <c r="H1653" s="18">
        <f t="shared" si="2231"/>
        <v>9161.5</v>
      </c>
      <c r="I1653" s="18">
        <f t="shared" si="2231"/>
        <v>0</v>
      </c>
      <c r="J1653" s="18">
        <f t="shared" si="2231"/>
        <v>0</v>
      </c>
      <c r="K1653" s="18">
        <f t="shared" si="2231"/>
        <v>0</v>
      </c>
      <c r="L1653" s="18">
        <f t="shared" si="2212"/>
        <v>9161.5000000000018</v>
      </c>
      <c r="M1653" s="18">
        <f t="shared" si="2213"/>
        <v>9161.5</v>
      </c>
      <c r="N1653" s="18">
        <f t="shared" si="2214"/>
        <v>9161.5</v>
      </c>
      <c r="O1653" s="18">
        <f t="shared" si="2232"/>
        <v>0</v>
      </c>
      <c r="P1653" s="18">
        <f t="shared" si="2232"/>
        <v>0</v>
      </c>
      <c r="Q1653" s="18">
        <f t="shared" si="2232"/>
        <v>0</v>
      </c>
      <c r="R1653" s="18">
        <f t="shared" si="2169"/>
        <v>9161.5000000000018</v>
      </c>
      <c r="S1653" s="18">
        <f t="shared" si="2170"/>
        <v>9161.5</v>
      </c>
      <c r="T1653" s="18">
        <f t="shared" si="2171"/>
        <v>9161.5</v>
      </c>
      <c r="U1653" s="18">
        <f t="shared" si="2233"/>
        <v>0</v>
      </c>
      <c r="V1653" s="18">
        <f t="shared" si="2172"/>
        <v>9161.5000000000018</v>
      </c>
      <c r="W1653" s="18">
        <f t="shared" si="2173"/>
        <v>9161.5</v>
      </c>
      <c r="X1653" s="18">
        <f t="shared" si="2174"/>
        <v>9161.5</v>
      </c>
      <c r="Y1653" s="18">
        <f t="shared" si="2233"/>
        <v>0</v>
      </c>
      <c r="Z1653" s="18">
        <f t="shared" si="2233"/>
        <v>0</v>
      </c>
      <c r="AA1653" s="18">
        <f t="shared" si="2233"/>
        <v>0</v>
      </c>
      <c r="AB1653" s="18">
        <f t="shared" si="2189"/>
        <v>9161.5000000000018</v>
      </c>
      <c r="AC1653" s="18">
        <f t="shared" si="2190"/>
        <v>9161.5</v>
      </c>
      <c r="AD1653" s="18">
        <f t="shared" si="2191"/>
        <v>9161.5</v>
      </c>
      <c r="AE1653" s="18">
        <f t="shared" si="2233"/>
        <v>0</v>
      </c>
      <c r="AF1653" s="31"/>
      <c r="AG1653" s="22"/>
      <c r="AH1653" s="2"/>
    </row>
    <row r="1654" spans="1:34" ht="31.5" x14ac:dyDescent="0.25">
      <c r="A1654" s="36" t="s">
        <v>343</v>
      </c>
      <c r="B1654" s="32">
        <v>240</v>
      </c>
      <c r="C1654" s="36" t="s">
        <v>142</v>
      </c>
      <c r="D1654" s="36" t="s">
        <v>20</v>
      </c>
      <c r="E1654" s="14" t="s">
        <v>555</v>
      </c>
      <c r="F1654" s="18">
        <v>9161.5000000000018</v>
      </c>
      <c r="G1654" s="18">
        <v>9161.5</v>
      </c>
      <c r="H1654" s="18">
        <v>9161.5</v>
      </c>
      <c r="I1654" s="18"/>
      <c r="J1654" s="18"/>
      <c r="K1654" s="18"/>
      <c r="L1654" s="18">
        <f t="shared" si="2212"/>
        <v>9161.5000000000018</v>
      </c>
      <c r="M1654" s="18">
        <f t="shared" si="2213"/>
        <v>9161.5</v>
      </c>
      <c r="N1654" s="18">
        <f t="shared" si="2214"/>
        <v>9161.5</v>
      </c>
      <c r="O1654" s="18"/>
      <c r="P1654" s="18"/>
      <c r="Q1654" s="18"/>
      <c r="R1654" s="18">
        <f t="shared" si="2169"/>
        <v>9161.5000000000018</v>
      </c>
      <c r="S1654" s="18">
        <f t="shared" si="2170"/>
        <v>9161.5</v>
      </c>
      <c r="T1654" s="18">
        <f t="shared" si="2171"/>
        <v>9161.5</v>
      </c>
      <c r="U1654" s="18"/>
      <c r="V1654" s="18">
        <f t="shared" si="2172"/>
        <v>9161.5000000000018</v>
      </c>
      <c r="W1654" s="18">
        <f t="shared" si="2173"/>
        <v>9161.5</v>
      </c>
      <c r="X1654" s="18">
        <f t="shared" si="2174"/>
        <v>9161.5</v>
      </c>
      <c r="Y1654" s="18"/>
      <c r="Z1654" s="18"/>
      <c r="AA1654" s="18"/>
      <c r="AB1654" s="18">
        <f t="shared" si="2189"/>
        <v>9161.5000000000018</v>
      </c>
      <c r="AC1654" s="18">
        <f t="shared" si="2190"/>
        <v>9161.5</v>
      </c>
      <c r="AD1654" s="18">
        <f t="shared" si="2191"/>
        <v>9161.5</v>
      </c>
      <c r="AE1654" s="18"/>
      <c r="AF1654" s="31"/>
      <c r="AG1654" s="22"/>
      <c r="AH1654" s="2"/>
    </row>
    <row r="1655" spans="1:34" ht="47.25" x14ac:dyDescent="0.25">
      <c r="A1655" s="36" t="s">
        <v>878</v>
      </c>
      <c r="B1655" s="32"/>
      <c r="C1655" s="36"/>
      <c r="D1655" s="36"/>
      <c r="E1655" s="14" t="s">
        <v>1194</v>
      </c>
      <c r="F1655" s="18">
        <f t="shared" ref="F1655:K1658" si="2234">F1656</f>
        <v>2625.6</v>
      </c>
      <c r="G1655" s="18">
        <f t="shared" si="2234"/>
        <v>0</v>
      </c>
      <c r="H1655" s="18">
        <f t="shared" si="2234"/>
        <v>0</v>
      </c>
      <c r="I1655" s="18">
        <f t="shared" si="2234"/>
        <v>-2392.8000000000002</v>
      </c>
      <c r="J1655" s="18">
        <f t="shared" si="2234"/>
        <v>2392.8000000000002</v>
      </c>
      <c r="K1655" s="18">
        <f t="shared" si="2234"/>
        <v>0</v>
      </c>
      <c r="L1655" s="18">
        <f t="shared" si="2212"/>
        <v>232.79999999999973</v>
      </c>
      <c r="M1655" s="18">
        <f t="shared" si="2213"/>
        <v>2392.8000000000002</v>
      </c>
      <c r="N1655" s="18">
        <f t="shared" si="2214"/>
        <v>0</v>
      </c>
      <c r="O1655" s="18">
        <f t="shared" ref="O1655:Q1658" si="2235">O1656</f>
        <v>0</v>
      </c>
      <c r="P1655" s="18">
        <f t="shared" si="2235"/>
        <v>0</v>
      </c>
      <c r="Q1655" s="18">
        <f t="shared" si="2235"/>
        <v>0</v>
      </c>
      <c r="R1655" s="18">
        <f t="shared" si="2169"/>
        <v>232.79999999999973</v>
      </c>
      <c r="S1655" s="18">
        <f t="shared" si="2170"/>
        <v>2392.8000000000002</v>
      </c>
      <c r="T1655" s="18">
        <f t="shared" si="2171"/>
        <v>0</v>
      </c>
      <c r="U1655" s="18">
        <f t="shared" ref="U1655:AE1658" si="2236">U1656</f>
        <v>0</v>
      </c>
      <c r="V1655" s="18">
        <f t="shared" si="2172"/>
        <v>232.79999999999973</v>
      </c>
      <c r="W1655" s="18">
        <f t="shared" si="2173"/>
        <v>2392.8000000000002</v>
      </c>
      <c r="X1655" s="18">
        <f t="shared" si="2174"/>
        <v>0</v>
      </c>
      <c r="Y1655" s="18">
        <f t="shared" si="2236"/>
        <v>0</v>
      </c>
      <c r="Z1655" s="18">
        <f t="shared" si="2236"/>
        <v>0</v>
      </c>
      <c r="AA1655" s="18">
        <f t="shared" si="2236"/>
        <v>0</v>
      </c>
      <c r="AB1655" s="18">
        <f t="shared" si="2189"/>
        <v>232.79999999999973</v>
      </c>
      <c r="AC1655" s="18">
        <f t="shared" si="2190"/>
        <v>2392.8000000000002</v>
      </c>
      <c r="AD1655" s="18">
        <f t="shared" si="2191"/>
        <v>0</v>
      </c>
      <c r="AE1655" s="18">
        <f t="shared" si="2236"/>
        <v>0</v>
      </c>
      <c r="AF1655" s="31"/>
      <c r="AG1655" s="22"/>
      <c r="AH1655" s="2"/>
    </row>
    <row r="1656" spans="1:34" x14ac:dyDescent="0.25">
      <c r="A1656" s="36" t="s">
        <v>879</v>
      </c>
      <c r="B1656" s="32"/>
      <c r="C1656" s="36"/>
      <c r="D1656" s="36"/>
      <c r="E1656" s="14" t="s">
        <v>881</v>
      </c>
      <c r="F1656" s="18">
        <f t="shared" si="2234"/>
        <v>2625.6</v>
      </c>
      <c r="G1656" s="18">
        <f t="shared" si="2234"/>
        <v>0</v>
      </c>
      <c r="H1656" s="18">
        <f t="shared" si="2234"/>
        <v>0</v>
      </c>
      <c r="I1656" s="18">
        <f t="shared" si="2234"/>
        <v>-2392.8000000000002</v>
      </c>
      <c r="J1656" s="18">
        <f t="shared" si="2234"/>
        <v>2392.8000000000002</v>
      </c>
      <c r="K1656" s="18">
        <f t="shared" si="2234"/>
        <v>0</v>
      </c>
      <c r="L1656" s="18">
        <f t="shared" si="2212"/>
        <v>232.79999999999973</v>
      </c>
      <c r="M1656" s="18">
        <f t="shared" si="2213"/>
        <v>2392.8000000000002</v>
      </c>
      <c r="N1656" s="18">
        <f t="shared" si="2214"/>
        <v>0</v>
      </c>
      <c r="O1656" s="18">
        <f t="shared" si="2235"/>
        <v>0</v>
      </c>
      <c r="P1656" s="18">
        <f t="shared" si="2235"/>
        <v>0</v>
      </c>
      <c r="Q1656" s="18">
        <f t="shared" si="2235"/>
        <v>0</v>
      </c>
      <c r="R1656" s="18">
        <f t="shared" si="2169"/>
        <v>232.79999999999973</v>
      </c>
      <c r="S1656" s="18">
        <f t="shared" si="2170"/>
        <v>2392.8000000000002</v>
      </c>
      <c r="T1656" s="18">
        <f t="shared" si="2171"/>
        <v>0</v>
      </c>
      <c r="U1656" s="18">
        <f t="shared" si="2236"/>
        <v>0</v>
      </c>
      <c r="V1656" s="18">
        <f t="shared" si="2172"/>
        <v>232.79999999999973</v>
      </c>
      <c r="W1656" s="18">
        <f t="shared" si="2173"/>
        <v>2392.8000000000002</v>
      </c>
      <c r="X1656" s="18">
        <f t="shared" si="2174"/>
        <v>0</v>
      </c>
      <c r="Y1656" s="18">
        <f t="shared" si="2236"/>
        <v>0</v>
      </c>
      <c r="Z1656" s="18">
        <f t="shared" si="2236"/>
        <v>0</v>
      </c>
      <c r="AA1656" s="18">
        <f t="shared" si="2236"/>
        <v>0</v>
      </c>
      <c r="AB1656" s="18">
        <f t="shared" si="2189"/>
        <v>232.79999999999973</v>
      </c>
      <c r="AC1656" s="18">
        <f t="shared" si="2190"/>
        <v>2392.8000000000002</v>
      </c>
      <c r="AD1656" s="18">
        <f t="shared" si="2191"/>
        <v>0</v>
      </c>
      <c r="AE1656" s="18">
        <f t="shared" si="2236"/>
        <v>0</v>
      </c>
      <c r="AF1656" s="31"/>
      <c r="AG1656" s="22"/>
      <c r="AH1656" s="2"/>
    </row>
    <row r="1657" spans="1:34" ht="47.25" x14ac:dyDescent="0.25">
      <c r="A1657" s="36" t="s">
        <v>879</v>
      </c>
      <c r="B1657" s="32">
        <v>200</v>
      </c>
      <c r="C1657" s="36"/>
      <c r="D1657" s="36"/>
      <c r="E1657" s="14" t="s">
        <v>578</v>
      </c>
      <c r="F1657" s="18">
        <f t="shared" si="2234"/>
        <v>2625.6</v>
      </c>
      <c r="G1657" s="18">
        <f t="shared" si="2234"/>
        <v>0</v>
      </c>
      <c r="H1657" s="18">
        <f t="shared" si="2234"/>
        <v>0</v>
      </c>
      <c r="I1657" s="18">
        <f t="shared" si="2234"/>
        <v>-2392.8000000000002</v>
      </c>
      <c r="J1657" s="18">
        <f t="shared" si="2234"/>
        <v>2392.8000000000002</v>
      </c>
      <c r="K1657" s="18">
        <f t="shared" si="2234"/>
        <v>0</v>
      </c>
      <c r="L1657" s="18">
        <f t="shared" si="2212"/>
        <v>232.79999999999973</v>
      </c>
      <c r="M1657" s="18">
        <f t="shared" si="2213"/>
        <v>2392.8000000000002</v>
      </c>
      <c r="N1657" s="18">
        <f t="shared" si="2214"/>
        <v>0</v>
      </c>
      <c r="O1657" s="18">
        <f t="shared" si="2235"/>
        <v>0</v>
      </c>
      <c r="P1657" s="18">
        <f t="shared" si="2235"/>
        <v>0</v>
      </c>
      <c r="Q1657" s="18">
        <f t="shared" si="2235"/>
        <v>0</v>
      </c>
      <c r="R1657" s="18">
        <f t="shared" si="2169"/>
        <v>232.79999999999973</v>
      </c>
      <c r="S1657" s="18">
        <f t="shared" si="2170"/>
        <v>2392.8000000000002</v>
      </c>
      <c r="T1657" s="18">
        <f t="shared" si="2171"/>
        <v>0</v>
      </c>
      <c r="U1657" s="18">
        <f t="shared" si="2236"/>
        <v>0</v>
      </c>
      <c r="V1657" s="18">
        <f t="shared" si="2172"/>
        <v>232.79999999999973</v>
      </c>
      <c r="W1657" s="18">
        <f t="shared" si="2173"/>
        <v>2392.8000000000002</v>
      </c>
      <c r="X1657" s="18">
        <f t="shared" si="2174"/>
        <v>0</v>
      </c>
      <c r="Y1657" s="18">
        <f t="shared" si="2236"/>
        <v>0</v>
      </c>
      <c r="Z1657" s="18">
        <f t="shared" si="2236"/>
        <v>0</v>
      </c>
      <c r="AA1657" s="18">
        <f t="shared" si="2236"/>
        <v>0</v>
      </c>
      <c r="AB1657" s="18">
        <f t="shared" si="2189"/>
        <v>232.79999999999973</v>
      </c>
      <c r="AC1657" s="18">
        <f t="shared" si="2190"/>
        <v>2392.8000000000002</v>
      </c>
      <c r="AD1657" s="18">
        <f t="shared" si="2191"/>
        <v>0</v>
      </c>
      <c r="AE1657" s="18">
        <f t="shared" si="2236"/>
        <v>0</v>
      </c>
      <c r="AF1657" s="31"/>
      <c r="AG1657" s="22"/>
      <c r="AH1657" s="2"/>
    </row>
    <row r="1658" spans="1:34" ht="47.25" x14ac:dyDescent="0.25">
      <c r="A1658" s="36" t="s">
        <v>879</v>
      </c>
      <c r="B1658" s="32">
        <v>240</v>
      </c>
      <c r="C1658" s="36"/>
      <c r="D1658" s="36"/>
      <c r="E1658" s="14" t="s">
        <v>586</v>
      </c>
      <c r="F1658" s="18">
        <f>F1659</f>
        <v>2625.6</v>
      </c>
      <c r="G1658" s="18">
        <f t="shared" si="2234"/>
        <v>0</v>
      </c>
      <c r="H1658" s="18">
        <f t="shared" si="2234"/>
        <v>0</v>
      </c>
      <c r="I1658" s="18">
        <f t="shared" si="2234"/>
        <v>-2392.8000000000002</v>
      </c>
      <c r="J1658" s="18">
        <f t="shared" si="2234"/>
        <v>2392.8000000000002</v>
      </c>
      <c r="K1658" s="18">
        <f t="shared" si="2234"/>
        <v>0</v>
      </c>
      <c r="L1658" s="18">
        <f t="shared" si="2212"/>
        <v>232.79999999999973</v>
      </c>
      <c r="M1658" s="18">
        <f t="shared" si="2213"/>
        <v>2392.8000000000002</v>
      </c>
      <c r="N1658" s="18">
        <f t="shared" si="2214"/>
        <v>0</v>
      </c>
      <c r="O1658" s="18">
        <f t="shared" si="2235"/>
        <v>0</v>
      </c>
      <c r="P1658" s="18">
        <f t="shared" si="2235"/>
        <v>0</v>
      </c>
      <c r="Q1658" s="18">
        <f t="shared" si="2235"/>
        <v>0</v>
      </c>
      <c r="R1658" s="18">
        <f t="shared" si="2169"/>
        <v>232.79999999999973</v>
      </c>
      <c r="S1658" s="18">
        <f t="shared" si="2170"/>
        <v>2392.8000000000002</v>
      </c>
      <c r="T1658" s="18">
        <f t="shared" si="2171"/>
        <v>0</v>
      </c>
      <c r="U1658" s="18">
        <f t="shared" si="2236"/>
        <v>0</v>
      </c>
      <c r="V1658" s="18">
        <f t="shared" si="2172"/>
        <v>232.79999999999973</v>
      </c>
      <c r="W1658" s="18">
        <f t="shared" si="2173"/>
        <v>2392.8000000000002</v>
      </c>
      <c r="X1658" s="18">
        <f t="shared" si="2174"/>
        <v>0</v>
      </c>
      <c r="Y1658" s="18">
        <f t="shared" si="2236"/>
        <v>0</v>
      </c>
      <c r="Z1658" s="18">
        <f t="shared" si="2236"/>
        <v>0</v>
      </c>
      <c r="AA1658" s="18">
        <f t="shared" si="2236"/>
        <v>0</v>
      </c>
      <c r="AB1658" s="18">
        <f t="shared" si="2189"/>
        <v>232.79999999999973</v>
      </c>
      <c r="AC1658" s="18">
        <f t="shared" si="2190"/>
        <v>2392.8000000000002</v>
      </c>
      <c r="AD1658" s="18">
        <f t="shared" si="2191"/>
        <v>0</v>
      </c>
      <c r="AE1658" s="18">
        <f t="shared" si="2236"/>
        <v>0</v>
      </c>
      <c r="AF1658" s="31"/>
      <c r="AG1658" s="22"/>
      <c r="AH1658" s="2"/>
    </row>
    <row r="1659" spans="1:34" x14ac:dyDescent="0.25">
      <c r="A1659" s="36" t="s">
        <v>879</v>
      </c>
      <c r="B1659" s="32">
        <v>240</v>
      </c>
      <c r="C1659" s="36" t="s">
        <v>30</v>
      </c>
      <c r="D1659" s="36" t="s">
        <v>28</v>
      </c>
      <c r="E1659" s="14" t="s">
        <v>565</v>
      </c>
      <c r="F1659" s="18">
        <v>2625.6</v>
      </c>
      <c r="G1659" s="18">
        <v>0</v>
      </c>
      <c r="H1659" s="18">
        <v>0</v>
      </c>
      <c r="I1659" s="18">
        <v>-2392.8000000000002</v>
      </c>
      <c r="J1659" s="18">
        <v>2392.8000000000002</v>
      </c>
      <c r="K1659" s="18"/>
      <c r="L1659" s="18">
        <f t="shared" si="2212"/>
        <v>232.79999999999973</v>
      </c>
      <c r="M1659" s="18">
        <f t="shared" si="2213"/>
        <v>2392.8000000000002</v>
      </c>
      <c r="N1659" s="18">
        <f t="shared" si="2214"/>
        <v>0</v>
      </c>
      <c r="O1659" s="18"/>
      <c r="P1659" s="18"/>
      <c r="Q1659" s="18"/>
      <c r="R1659" s="18">
        <f t="shared" si="2169"/>
        <v>232.79999999999973</v>
      </c>
      <c r="S1659" s="18">
        <f t="shared" si="2170"/>
        <v>2392.8000000000002</v>
      </c>
      <c r="T1659" s="18">
        <f t="shared" si="2171"/>
        <v>0</v>
      </c>
      <c r="U1659" s="18"/>
      <c r="V1659" s="18">
        <f t="shared" si="2172"/>
        <v>232.79999999999973</v>
      </c>
      <c r="W1659" s="18">
        <f t="shared" si="2173"/>
        <v>2392.8000000000002</v>
      </c>
      <c r="X1659" s="18">
        <f t="shared" si="2174"/>
        <v>0</v>
      </c>
      <c r="Y1659" s="18"/>
      <c r="Z1659" s="18"/>
      <c r="AA1659" s="18"/>
      <c r="AB1659" s="18">
        <f t="shared" si="2189"/>
        <v>232.79999999999973</v>
      </c>
      <c r="AC1659" s="18">
        <f t="shared" si="2190"/>
        <v>2392.8000000000002</v>
      </c>
      <c r="AD1659" s="18">
        <f t="shared" si="2191"/>
        <v>0</v>
      </c>
      <c r="AE1659" s="18"/>
      <c r="AF1659" s="31"/>
      <c r="AG1659" s="22" t="s">
        <v>1292</v>
      </c>
      <c r="AH1659" s="2"/>
    </row>
    <row r="1660" spans="1:34" s="10" customFormat="1" ht="31.5" x14ac:dyDescent="0.25">
      <c r="A1660" s="9" t="s">
        <v>346</v>
      </c>
      <c r="B1660" s="16"/>
      <c r="C1660" s="9"/>
      <c r="D1660" s="9"/>
      <c r="E1660" s="15" t="s">
        <v>1195</v>
      </c>
      <c r="F1660" s="17">
        <f t="shared" ref="F1660:K1660" si="2237">F1661+F1666+F1681</f>
        <v>49397.700000000004</v>
      </c>
      <c r="G1660" s="17">
        <f t="shared" si="2237"/>
        <v>40059.800000000003</v>
      </c>
      <c r="H1660" s="17">
        <f t="shared" si="2237"/>
        <v>40059.800000000003</v>
      </c>
      <c r="I1660" s="17">
        <f t="shared" si="2237"/>
        <v>-3341.6</v>
      </c>
      <c r="J1660" s="17">
        <f t="shared" si="2237"/>
        <v>0</v>
      </c>
      <c r="K1660" s="17">
        <f t="shared" si="2237"/>
        <v>0</v>
      </c>
      <c r="L1660" s="17">
        <f t="shared" si="2212"/>
        <v>46056.100000000006</v>
      </c>
      <c r="M1660" s="17">
        <f t="shared" si="2213"/>
        <v>40059.800000000003</v>
      </c>
      <c r="N1660" s="17">
        <f t="shared" si="2214"/>
        <v>40059.800000000003</v>
      </c>
      <c r="O1660" s="17">
        <f t="shared" ref="O1660:Q1660" si="2238">O1661+O1666+O1681</f>
        <v>0</v>
      </c>
      <c r="P1660" s="17">
        <f t="shared" si="2238"/>
        <v>0</v>
      </c>
      <c r="Q1660" s="17">
        <f t="shared" si="2238"/>
        <v>0</v>
      </c>
      <c r="R1660" s="17">
        <f t="shared" si="2169"/>
        <v>46056.100000000006</v>
      </c>
      <c r="S1660" s="17">
        <f t="shared" si="2170"/>
        <v>40059.800000000003</v>
      </c>
      <c r="T1660" s="17">
        <f t="shared" si="2171"/>
        <v>40059.800000000003</v>
      </c>
      <c r="U1660" s="17">
        <f t="shared" ref="U1660:AE1660" si="2239">U1661+U1666+U1681</f>
        <v>0</v>
      </c>
      <c r="V1660" s="17">
        <f t="shared" si="2172"/>
        <v>46056.100000000006</v>
      </c>
      <c r="W1660" s="17">
        <f t="shared" si="2173"/>
        <v>40059.800000000003</v>
      </c>
      <c r="X1660" s="17">
        <f t="shared" si="2174"/>
        <v>40059.800000000003</v>
      </c>
      <c r="Y1660" s="17">
        <f t="shared" ref="Y1660:AA1660" si="2240">Y1661+Y1666+Y1681</f>
        <v>0</v>
      </c>
      <c r="Z1660" s="17">
        <f t="shared" si="2240"/>
        <v>0</v>
      </c>
      <c r="AA1660" s="17">
        <f t="shared" si="2240"/>
        <v>0</v>
      </c>
      <c r="AB1660" s="17">
        <f t="shared" si="2189"/>
        <v>46056.100000000006</v>
      </c>
      <c r="AC1660" s="17">
        <f t="shared" si="2190"/>
        <v>40059.800000000003</v>
      </c>
      <c r="AD1660" s="17">
        <f t="shared" si="2191"/>
        <v>40059.800000000003</v>
      </c>
      <c r="AE1660" s="17">
        <f t="shared" si="2239"/>
        <v>0</v>
      </c>
      <c r="AF1660" s="30"/>
      <c r="AG1660" s="25"/>
    </row>
    <row r="1661" spans="1:34" ht="47.25" x14ac:dyDescent="0.25">
      <c r="A1661" s="36" t="s">
        <v>347</v>
      </c>
      <c r="B1661" s="32"/>
      <c r="C1661" s="36"/>
      <c r="D1661" s="36"/>
      <c r="E1661" s="14" t="s">
        <v>1196</v>
      </c>
      <c r="F1661" s="18">
        <f t="shared" ref="F1661:K1664" si="2241">F1662</f>
        <v>7080.6</v>
      </c>
      <c r="G1661" s="18">
        <f t="shared" si="2241"/>
        <v>164</v>
      </c>
      <c r="H1661" s="18">
        <f t="shared" si="2241"/>
        <v>164</v>
      </c>
      <c r="I1661" s="18">
        <f t="shared" si="2241"/>
        <v>-3341.6</v>
      </c>
      <c r="J1661" s="18">
        <f t="shared" si="2241"/>
        <v>0</v>
      </c>
      <c r="K1661" s="18">
        <f t="shared" si="2241"/>
        <v>0</v>
      </c>
      <c r="L1661" s="18">
        <f t="shared" si="2212"/>
        <v>3739.0000000000005</v>
      </c>
      <c r="M1661" s="18">
        <f t="shared" si="2213"/>
        <v>164</v>
      </c>
      <c r="N1661" s="18">
        <f t="shared" si="2214"/>
        <v>164</v>
      </c>
      <c r="O1661" s="18">
        <f t="shared" ref="O1661:Q1664" si="2242">O1662</f>
        <v>0</v>
      </c>
      <c r="P1661" s="18">
        <f t="shared" si="2242"/>
        <v>0</v>
      </c>
      <c r="Q1661" s="18">
        <f t="shared" si="2242"/>
        <v>0</v>
      </c>
      <c r="R1661" s="18">
        <f t="shared" si="2169"/>
        <v>3739.0000000000005</v>
      </c>
      <c r="S1661" s="18">
        <f t="shared" si="2170"/>
        <v>164</v>
      </c>
      <c r="T1661" s="18">
        <f t="shared" si="2171"/>
        <v>164</v>
      </c>
      <c r="U1661" s="18">
        <f t="shared" ref="U1661:AE1664" si="2243">U1662</f>
        <v>0</v>
      </c>
      <c r="V1661" s="18">
        <f t="shared" si="2172"/>
        <v>3739.0000000000005</v>
      </c>
      <c r="W1661" s="18">
        <f t="shared" si="2173"/>
        <v>164</v>
      </c>
      <c r="X1661" s="18">
        <f t="shared" si="2174"/>
        <v>164</v>
      </c>
      <c r="Y1661" s="18">
        <f t="shared" si="2243"/>
        <v>0</v>
      </c>
      <c r="Z1661" s="18">
        <f t="shared" si="2243"/>
        <v>0</v>
      </c>
      <c r="AA1661" s="18">
        <f t="shared" si="2243"/>
        <v>0</v>
      </c>
      <c r="AB1661" s="18">
        <f t="shared" si="2189"/>
        <v>3739.0000000000005</v>
      </c>
      <c r="AC1661" s="18">
        <f t="shared" si="2190"/>
        <v>164</v>
      </c>
      <c r="AD1661" s="18">
        <f t="shared" si="2191"/>
        <v>164</v>
      </c>
      <c r="AE1661" s="18">
        <f t="shared" si="2243"/>
        <v>0</v>
      </c>
      <c r="AF1661" s="31"/>
      <c r="AG1661" s="22"/>
      <c r="AH1661" s="2"/>
    </row>
    <row r="1662" spans="1:34" ht="31.5" x14ac:dyDescent="0.25">
      <c r="A1662" s="36" t="s">
        <v>345</v>
      </c>
      <c r="B1662" s="32"/>
      <c r="C1662" s="36"/>
      <c r="D1662" s="36"/>
      <c r="E1662" s="14" t="s">
        <v>749</v>
      </c>
      <c r="F1662" s="18">
        <f t="shared" si="2241"/>
        <v>7080.6</v>
      </c>
      <c r="G1662" s="18">
        <f t="shared" si="2241"/>
        <v>164</v>
      </c>
      <c r="H1662" s="18">
        <f t="shared" si="2241"/>
        <v>164</v>
      </c>
      <c r="I1662" s="18">
        <f t="shared" si="2241"/>
        <v>-3341.6</v>
      </c>
      <c r="J1662" s="18">
        <f t="shared" si="2241"/>
        <v>0</v>
      </c>
      <c r="K1662" s="18">
        <f t="shared" si="2241"/>
        <v>0</v>
      </c>
      <c r="L1662" s="18">
        <f t="shared" si="2212"/>
        <v>3739.0000000000005</v>
      </c>
      <c r="M1662" s="18">
        <f t="shared" si="2213"/>
        <v>164</v>
      </c>
      <c r="N1662" s="18">
        <f t="shared" si="2214"/>
        <v>164</v>
      </c>
      <c r="O1662" s="18">
        <f t="shared" si="2242"/>
        <v>0</v>
      </c>
      <c r="P1662" s="18">
        <f t="shared" si="2242"/>
        <v>0</v>
      </c>
      <c r="Q1662" s="18">
        <f t="shared" si="2242"/>
        <v>0</v>
      </c>
      <c r="R1662" s="18">
        <f t="shared" si="2169"/>
        <v>3739.0000000000005</v>
      </c>
      <c r="S1662" s="18">
        <f t="shared" si="2170"/>
        <v>164</v>
      </c>
      <c r="T1662" s="18">
        <f t="shared" si="2171"/>
        <v>164</v>
      </c>
      <c r="U1662" s="18">
        <f t="shared" si="2243"/>
        <v>0</v>
      </c>
      <c r="V1662" s="18">
        <f t="shared" si="2172"/>
        <v>3739.0000000000005</v>
      </c>
      <c r="W1662" s="18">
        <f t="shared" si="2173"/>
        <v>164</v>
      </c>
      <c r="X1662" s="18">
        <f t="shared" si="2174"/>
        <v>164</v>
      </c>
      <c r="Y1662" s="18">
        <f t="shared" si="2243"/>
        <v>0</v>
      </c>
      <c r="Z1662" s="18">
        <f t="shared" si="2243"/>
        <v>0</v>
      </c>
      <c r="AA1662" s="18">
        <f t="shared" si="2243"/>
        <v>0</v>
      </c>
      <c r="AB1662" s="18">
        <f t="shared" si="2189"/>
        <v>3739.0000000000005</v>
      </c>
      <c r="AC1662" s="18">
        <f t="shared" si="2190"/>
        <v>164</v>
      </c>
      <c r="AD1662" s="18">
        <f t="shared" si="2191"/>
        <v>164</v>
      </c>
      <c r="AE1662" s="18">
        <f t="shared" si="2243"/>
        <v>0</v>
      </c>
      <c r="AF1662" s="31"/>
      <c r="AG1662" s="22"/>
      <c r="AH1662" s="2"/>
    </row>
    <row r="1663" spans="1:34" ht="47.25" x14ac:dyDescent="0.25">
      <c r="A1663" s="36" t="s">
        <v>345</v>
      </c>
      <c r="B1663" s="32">
        <v>200</v>
      </c>
      <c r="C1663" s="36"/>
      <c r="D1663" s="36"/>
      <c r="E1663" s="14" t="s">
        <v>578</v>
      </c>
      <c r="F1663" s="18">
        <f t="shared" si="2241"/>
        <v>7080.6</v>
      </c>
      <c r="G1663" s="18">
        <f t="shared" si="2241"/>
        <v>164</v>
      </c>
      <c r="H1663" s="18">
        <f t="shared" si="2241"/>
        <v>164</v>
      </c>
      <c r="I1663" s="18">
        <f t="shared" si="2241"/>
        <v>-3341.6</v>
      </c>
      <c r="J1663" s="18">
        <f t="shared" si="2241"/>
        <v>0</v>
      </c>
      <c r="K1663" s="18">
        <f t="shared" si="2241"/>
        <v>0</v>
      </c>
      <c r="L1663" s="18">
        <f t="shared" si="2212"/>
        <v>3739.0000000000005</v>
      </c>
      <c r="M1663" s="18">
        <f t="shared" si="2213"/>
        <v>164</v>
      </c>
      <c r="N1663" s="18">
        <f t="shared" si="2214"/>
        <v>164</v>
      </c>
      <c r="O1663" s="18">
        <f t="shared" si="2242"/>
        <v>0</v>
      </c>
      <c r="P1663" s="18">
        <f t="shared" si="2242"/>
        <v>0</v>
      </c>
      <c r="Q1663" s="18">
        <f t="shared" si="2242"/>
        <v>0</v>
      </c>
      <c r="R1663" s="18">
        <f t="shared" si="2169"/>
        <v>3739.0000000000005</v>
      </c>
      <c r="S1663" s="18">
        <f t="shared" si="2170"/>
        <v>164</v>
      </c>
      <c r="T1663" s="18">
        <f t="shared" si="2171"/>
        <v>164</v>
      </c>
      <c r="U1663" s="18">
        <f t="shared" si="2243"/>
        <v>0</v>
      </c>
      <c r="V1663" s="18">
        <f t="shared" si="2172"/>
        <v>3739.0000000000005</v>
      </c>
      <c r="W1663" s="18">
        <f t="shared" si="2173"/>
        <v>164</v>
      </c>
      <c r="X1663" s="18">
        <f t="shared" si="2174"/>
        <v>164</v>
      </c>
      <c r="Y1663" s="18">
        <f t="shared" si="2243"/>
        <v>0</v>
      </c>
      <c r="Z1663" s="18">
        <f t="shared" si="2243"/>
        <v>0</v>
      </c>
      <c r="AA1663" s="18">
        <f t="shared" si="2243"/>
        <v>0</v>
      </c>
      <c r="AB1663" s="18">
        <f t="shared" si="2189"/>
        <v>3739.0000000000005</v>
      </c>
      <c r="AC1663" s="18">
        <f t="shared" si="2190"/>
        <v>164</v>
      </c>
      <c r="AD1663" s="18">
        <f t="shared" si="2191"/>
        <v>164</v>
      </c>
      <c r="AE1663" s="18">
        <f t="shared" si="2243"/>
        <v>0</v>
      </c>
      <c r="AF1663" s="31"/>
      <c r="AG1663" s="22"/>
      <c r="AH1663" s="2"/>
    </row>
    <row r="1664" spans="1:34" ht="47.25" x14ac:dyDescent="0.25">
      <c r="A1664" s="36" t="s">
        <v>345</v>
      </c>
      <c r="B1664" s="32">
        <v>240</v>
      </c>
      <c r="C1664" s="36"/>
      <c r="D1664" s="36"/>
      <c r="E1664" s="14" t="s">
        <v>586</v>
      </c>
      <c r="F1664" s="18">
        <f t="shared" si="2241"/>
        <v>7080.6</v>
      </c>
      <c r="G1664" s="18">
        <f t="shared" si="2241"/>
        <v>164</v>
      </c>
      <c r="H1664" s="18">
        <f t="shared" si="2241"/>
        <v>164</v>
      </c>
      <c r="I1664" s="18">
        <f t="shared" si="2241"/>
        <v>-3341.6</v>
      </c>
      <c r="J1664" s="18">
        <f t="shared" si="2241"/>
        <v>0</v>
      </c>
      <c r="K1664" s="18">
        <f t="shared" si="2241"/>
        <v>0</v>
      </c>
      <c r="L1664" s="18">
        <f t="shared" si="2212"/>
        <v>3739.0000000000005</v>
      </c>
      <c r="M1664" s="18">
        <f t="shared" si="2213"/>
        <v>164</v>
      </c>
      <c r="N1664" s="18">
        <f t="shared" si="2214"/>
        <v>164</v>
      </c>
      <c r="O1664" s="18">
        <f t="shared" si="2242"/>
        <v>0</v>
      </c>
      <c r="P1664" s="18">
        <f t="shared" si="2242"/>
        <v>0</v>
      </c>
      <c r="Q1664" s="18">
        <f t="shared" si="2242"/>
        <v>0</v>
      </c>
      <c r="R1664" s="18">
        <f t="shared" si="2169"/>
        <v>3739.0000000000005</v>
      </c>
      <c r="S1664" s="18">
        <f t="shared" si="2170"/>
        <v>164</v>
      </c>
      <c r="T1664" s="18">
        <f t="shared" si="2171"/>
        <v>164</v>
      </c>
      <c r="U1664" s="18">
        <f t="shared" si="2243"/>
        <v>0</v>
      </c>
      <c r="V1664" s="18">
        <f t="shared" si="2172"/>
        <v>3739.0000000000005</v>
      </c>
      <c r="W1664" s="18">
        <f t="shared" si="2173"/>
        <v>164</v>
      </c>
      <c r="X1664" s="18">
        <f t="shared" si="2174"/>
        <v>164</v>
      </c>
      <c r="Y1664" s="18">
        <f t="shared" si="2243"/>
        <v>0</v>
      </c>
      <c r="Z1664" s="18">
        <f t="shared" si="2243"/>
        <v>0</v>
      </c>
      <c r="AA1664" s="18">
        <f t="shared" si="2243"/>
        <v>0</v>
      </c>
      <c r="AB1664" s="18">
        <f t="shared" si="2189"/>
        <v>3739.0000000000005</v>
      </c>
      <c r="AC1664" s="18">
        <f t="shared" si="2190"/>
        <v>164</v>
      </c>
      <c r="AD1664" s="18">
        <f t="shared" si="2191"/>
        <v>164</v>
      </c>
      <c r="AE1664" s="18">
        <f t="shared" si="2243"/>
        <v>0</v>
      </c>
      <c r="AF1664" s="31"/>
      <c r="AG1664" s="22"/>
      <c r="AH1664" s="2"/>
    </row>
    <row r="1665" spans="1:34" x14ac:dyDescent="0.25">
      <c r="A1665" s="36" t="s">
        <v>345</v>
      </c>
      <c r="B1665" s="32">
        <v>240</v>
      </c>
      <c r="C1665" s="36" t="s">
        <v>151</v>
      </c>
      <c r="D1665" s="36" t="s">
        <v>28</v>
      </c>
      <c r="E1665" s="14" t="s">
        <v>547</v>
      </c>
      <c r="F1665" s="18">
        <v>7080.6</v>
      </c>
      <c r="G1665" s="18">
        <v>164</v>
      </c>
      <c r="H1665" s="18">
        <v>164</v>
      </c>
      <c r="I1665" s="18">
        <v>-3341.6</v>
      </c>
      <c r="J1665" s="18"/>
      <c r="K1665" s="18"/>
      <c r="L1665" s="18">
        <f t="shared" si="2212"/>
        <v>3739.0000000000005</v>
      </c>
      <c r="M1665" s="18">
        <f t="shared" si="2213"/>
        <v>164</v>
      </c>
      <c r="N1665" s="18">
        <f t="shared" si="2214"/>
        <v>164</v>
      </c>
      <c r="O1665" s="18"/>
      <c r="P1665" s="18"/>
      <c r="Q1665" s="18"/>
      <c r="R1665" s="18">
        <f t="shared" ref="R1665:R1732" si="2244">L1665+O1665</f>
        <v>3739.0000000000005</v>
      </c>
      <c r="S1665" s="18">
        <f t="shared" ref="S1665:S1732" si="2245">M1665+P1665</f>
        <v>164</v>
      </c>
      <c r="T1665" s="18">
        <f t="shared" ref="T1665:T1732" si="2246">N1665+Q1665</f>
        <v>164</v>
      </c>
      <c r="U1665" s="18"/>
      <c r="V1665" s="18">
        <f t="shared" ref="V1665:V1732" si="2247">R1665+U1665</f>
        <v>3739.0000000000005</v>
      </c>
      <c r="W1665" s="18">
        <f t="shared" ref="W1665:W1732" si="2248">S1665</f>
        <v>164</v>
      </c>
      <c r="X1665" s="18">
        <f t="shared" ref="X1665:X1732" si="2249">T1665</f>
        <v>164</v>
      </c>
      <c r="Y1665" s="18"/>
      <c r="Z1665" s="18"/>
      <c r="AA1665" s="18"/>
      <c r="AB1665" s="18">
        <f t="shared" si="2189"/>
        <v>3739.0000000000005</v>
      </c>
      <c r="AC1665" s="18">
        <f t="shared" si="2190"/>
        <v>164</v>
      </c>
      <c r="AD1665" s="18">
        <f t="shared" si="2191"/>
        <v>164</v>
      </c>
      <c r="AE1665" s="18"/>
      <c r="AF1665" s="31"/>
      <c r="AG1665" s="22" t="s">
        <v>1287</v>
      </c>
      <c r="AH1665" s="2"/>
    </row>
    <row r="1666" spans="1:34" ht="47.25" x14ac:dyDescent="0.25">
      <c r="A1666" s="36" t="s">
        <v>350</v>
      </c>
      <c r="B1666" s="32"/>
      <c r="C1666" s="36"/>
      <c r="D1666" s="36"/>
      <c r="E1666" s="14" t="s">
        <v>1197</v>
      </c>
      <c r="F1666" s="18">
        <f t="shared" ref="F1666:K1666" si="2250">F1667+F1677</f>
        <v>31651.100000000002</v>
      </c>
      <c r="G1666" s="18">
        <f t="shared" si="2250"/>
        <v>29229.800000000003</v>
      </c>
      <c r="H1666" s="18">
        <f t="shared" si="2250"/>
        <v>29229.800000000003</v>
      </c>
      <c r="I1666" s="18">
        <f t="shared" si="2250"/>
        <v>0</v>
      </c>
      <c r="J1666" s="18">
        <f t="shared" si="2250"/>
        <v>0</v>
      </c>
      <c r="K1666" s="18">
        <f t="shared" si="2250"/>
        <v>0</v>
      </c>
      <c r="L1666" s="18">
        <f t="shared" si="2212"/>
        <v>31651.100000000002</v>
      </c>
      <c r="M1666" s="18">
        <f t="shared" si="2213"/>
        <v>29229.800000000003</v>
      </c>
      <c r="N1666" s="18">
        <f t="shared" si="2214"/>
        <v>29229.800000000003</v>
      </c>
      <c r="O1666" s="18">
        <f t="shared" ref="O1666:Q1666" si="2251">O1667+O1677</f>
        <v>0</v>
      </c>
      <c r="P1666" s="18">
        <f t="shared" si="2251"/>
        <v>0</v>
      </c>
      <c r="Q1666" s="18">
        <f t="shared" si="2251"/>
        <v>0</v>
      </c>
      <c r="R1666" s="18">
        <f t="shared" si="2244"/>
        <v>31651.100000000002</v>
      </c>
      <c r="S1666" s="18">
        <f t="shared" si="2245"/>
        <v>29229.800000000003</v>
      </c>
      <c r="T1666" s="18">
        <f t="shared" si="2246"/>
        <v>29229.800000000003</v>
      </c>
      <c r="U1666" s="18">
        <f t="shared" ref="U1666:AE1666" si="2252">U1667+U1677</f>
        <v>0</v>
      </c>
      <c r="V1666" s="18">
        <f t="shared" si="2247"/>
        <v>31651.100000000002</v>
      </c>
      <c r="W1666" s="18">
        <f t="shared" si="2248"/>
        <v>29229.800000000003</v>
      </c>
      <c r="X1666" s="18">
        <f t="shared" si="2249"/>
        <v>29229.800000000003</v>
      </c>
      <c r="Y1666" s="18">
        <f t="shared" ref="Y1666:AA1666" si="2253">Y1667+Y1677</f>
        <v>0</v>
      </c>
      <c r="Z1666" s="18">
        <f t="shared" si="2253"/>
        <v>0</v>
      </c>
      <c r="AA1666" s="18">
        <f t="shared" si="2253"/>
        <v>0</v>
      </c>
      <c r="AB1666" s="18">
        <f t="shared" si="2189"/>
        <v>31651.100000000002</v>
      </c>
      <c r="AC1666" s="18">
        <f t="shared" si="2190"/>
        <v>29229.800000000003</v>
      </c>
      <c r="AD1666" s="18">
        <f t="shared" si="2191"/>
        <v>29229.800000000003</v>
      </c>
      <c r="AE1666" s="18">
        <f t="shared" si="2252"/>
        <v>0</v>
      </c>
      <c r="AF1666" s="31"/>
      <c r="AG1666" s="22"/>
      <c r="AH1666" s="2"/>
    </row>
    <row r="1667" spans="1:34" ht="47.25" x14ac:dyDescent="0.25">
      <c r="A1667" s="36" t="s">
        <v>348</v>
      </c>
      <c r="B1667" s="32"/>
      <c r="C1667" s="36"/>
      <c r="D1667" s="36"/>
      <c r="E1667" s="14" t="s">
        <v>627</v>
      </c>
      <c r="F1667" s="18">
        <f t="shared" ref="F1667:K1667" si="2254">F1668+F1671+F1674</f>
        <v>30195.7</v>
      </c>
      <c r="G1667" s="18">
        <f t="shared" si="2254"/>
        <v>27774.400000000001</v>
      </c>
      <c r="H1667" s="18">
        <f t="shared" si="2254"/>
        <v>27774.400000000001</v>
      </c>
      <c r="I1667" s="18">
        <f t="shared" si="2254"/>
        <v>0</v>
      </c>
      <c r="J1667" s="18">
        <f t="shared" si="2254"/>
        <v>0</v>
      </c>
      <c r="K1667" s="18">
        <f t="shared" si="2254"/>
        <v>0</v>
      </c>
      <c r="L1667" s="18">
        <f t="shared" si="2212"/>
        <v>30195.7</v>
      </c>
      <c r="M1667" s="18">
        <f t="shared" si="2213"/>
        <v>27774.400000000001</v>
      </c>
      <c r="N1667" s="18">
        <f t="shared" si="2214"/>
        <v>27774.400000000001</v>
      </c>
      <c r="O1667" s="18">
        <f t="shared" ref="O1667:Q1667" si="2255">O1668+O1671+O1674</f>
        <v>0</v>
      </c>
      <c r="P1667" s="18">
        <f t="shared" si="2255"/>
        <v>0</v>
      </c>
      <c r="Q1667" s="18">
        <f t="shared" si="2255"/>
        <v>0</v>
      </c>
      <c r="R1667" s="18">
        <f t="shared" si="2244"/>
        <v>30195.7</v>
      </c>
      <c r="S1667" s="18">
        <f t="shared" si="2245"/>
        <v>27774.400000000001</v>
      </c>
      <c r="T1667" s="18">
        <f t="shared" si="2246"/>
        <v>27774.400000000001</v>
      </c>
      <c r="U1667" s="18">
        <f t="shared" ref="U1667:AE1667" si="2256">U1668+U1671+U1674</f>
        <v>0</v>
      </c>
      <c r="V1667" s="18">
        <f t="shared" si="2247"/>
        <v>30195.7</v>
      </c>
      <c r="W1667" s="18">
        <f t="shared" si="2248"/>
        <v>27774.400000000001</v>
      </c>
      <c r="X1667" s="18">
        <f t="shared" si="2249"/>
        <v>27774.400000000001</v>
      </c>
      <c r="Y1667" s="18">
        <f t="shared" ref="Y1667:AA1667" si="2257">Y1668+Y1671+Y1674</f>
        <v>0</v>
      </c>
      <c r="Z1667" s="18">
        <f t="shared" si="2257"/>
        <v>0</v>
      </c>
      <c r="AA1667" s="18">
        <f t="shared" si="2257"/>
        <v>0</v>
      </c>
      <c r="AB1667" s="18">
        <f t="shared" si="2189"/>
        <v>30195.7</v>
      </c>
      <c r="AC1667" s="18">
        <f t="shared" si="2190"/>
        <v>27774.400000000001</v>
      </c>
      <c r="AD1667" s="18">
        <f t="shared" si="2191"/>
        <v>27774.400000000001</v>
      </c>
      <c r="AE1667" s="18">
        <f t="shared" si="2256"/>
        <v>0</v>
      </c>
      <c r="AF1667" s="31"/>
      <c r="AG1667" s="22"/>
      <c r="AH1667" s="2"/>
    </row>
    <row r="1668" spans="1:34" ht="94.5" x14ac:dyDescent="0.25">
      <c r="A1668" s="36" t="s">
        <v>348</v>
      </c>
      <c r="B1668" s="32">
        <v>100</v>
      </c>
      <c r="C1668" s="36"/>
      <c r="D1668" s="36"/>
      <c r="E1668" s="14" t="s">
        <v>577</v>
      </c>
      <c r="F1668" s="18">
        <f t="shared" ref="F1668:K1669" si="2258">F1669</f>
        <v>25863.200000000001</v>
      </c>
      <c r="G1668" s="18">
        <f t="shared" si="2258"/>
        <v>23469.200000000001</v>
      </c>
      <c r="H1668" s="18">
        <f t="shared" si="2258"/>
        <v>23469.200000000001</v>
      </c>
      <c r="I1668" s="18">
        <f t="shared" si="2258"/>
        <v>0</v>
      </c>
      <c r="J1668" s="18">
        <f t="shared" si="2258"/>
        <v>0</v>
      </c>
      <c r="K1668" s="18">
        <f t="shared" si="2258"/>
        <v>0</v>
      </c>
      <c r="L1668" s="18">
        <f t="shared" si="2212"/>
        <v>25863.200000000001</v>
      </c>
      <c r="M1668" s="18">
        <f t="shared" si="2213"/>
        <v>23469.200000000001</v>
      </c>
      <c r="N1668" s="18">
        <f t="shared" si="2214"/>
        <v>23469.200000000001</v>
      </c>
      <c r="O1668" s="18">
        <f t="shared" ref="O1668:Q1669" si="2259">O1669</f>
        <v>0</v>
      </c>
      <c r="P1668" s="18">
        <f t="shared" si="2259"/>
        <v>0</v>
      </c>
      <c r="Q1668" s="18">
        <f t="shared" si="2259"/>
        <v>0</v>
      </c>
      <c r="R1668" s="18">
        <f t="shared" si="2244"/>
        <v>25863.200000000001</v>
      </c>
      <c r="S1668" s="18">
        <f t="shared" si="2245"/>
        <v>23469.200000000001</v>
      </c>
      <c r="T1668" s="18">
        <f t="shared" si="2246"/>
        <v>23469.200000000001</v>
      </c>
      <c r="U1668" s="18">
        <f t="shared" ref="U1668:AE1669" si="2260">U1669</f>
        <v>0</v>
      </c>
      <c r="V1668" s="18">
        <f t="shared" si="2247"/>
        <v>25863.200000000001</v>
      </c>
      <c r="W1668" s="18">
        <f t="shared" si="2248"/>
        <v>23469.200000000001</v>
      </c>
      <c r="X1668" s="18">
        <f t="shared" si="2249"/>
        <v>23469.200000000001</v>
      </c>
      <c r="Y1668" s="18">
        <f t="shared" si="2260"/>
        <v>0</v>
      </c>
      <c r="Z1668" s="18">
        <f t="shared" si="2260"/>
        <v>0</v>
      </c>
      <c r="AA1668" s="18">
        <f t="shared" si="2260"/>
        <v>0</v>
      </c>
      <c r="AB1668" s="18">
        <f t="shared" si="2189"/>
        <v>25863.200000000001</v>
      </c>
      <c r="AC1668" s="18">
        <f t="shared" si="2190"/>
        <v>23469.200000000001</v>
      </c>
      <c r="AD1668" s="18">
        <f t="shared" si="2191"/>
        <v>23469.200000000001</v>
      </c>
      <c r="AE1668" s="18">
        <f t="shared" si="2260"/>
        <v>0</v>
      </c>
      <c r="AF1668" s="31"/>
      <c r="AG1668" s="22"/>
      <c r="AH1668" s="2"/>
    </row>
    <row r="1669" spans="1:34" ht="31.5" x14ac:dyDescent="0.25">
      <c r="A1669" s="36" t="s">
        <v>348</v>
      </c>
      <c r="B1669" s="32">
        <v>110</v>
      </c>
      <c r="C1669" s="36"/>
      <c r="D1669" s="36"/>
      <c r="E1669" s="14" t="s">
        <v>584</v>
      </c>
      <c r="F1669" s="18">
        <f t="shared" si="2258"/>
        <v>25863.200000000001</v>
      </c>
      <c r="G1669" s="18">
        <f t="shared" si="2258"/>
        <v>23469.200000000001</v>
      </c>
      <c r="H1669" s="18">
        <f t="shared" si="2258"/>
        <v>23469.200000000001</v>
      </c>
      <c r="I1669" s="18">
        <f t="shared" si="2258"/>
        <v>0</v>
      </c>
      <c r="J1669" s="18">
        <f t="shared" si="2258"/>
        <v>0</v>
      </c>
      <c r="K1669" s="18">
        <f t="shared" si="2258"/>
        <v>0</v>
      </c>
      <c r="L1669" s="18">
        <f t="shared" si="2212"/>
        <v>25863.200000000001</v>
      </c>
      <c r="M1669" s="18">
        <f t="shared" si="2213"/>
        <v>23469.200000000001</v>
      </c>
      <c r="N1669" s="18">
        <f t="shared" si="2214"/>
        <v>23469.200000000001</v>
      </c>
      <c r="O1669" s="18">
        <f t="shared" si="2259"/>
        <v>0</v>
      </c>
      <c r="P1669" s="18">
        <f t="shared" si="2259"/>
        <v>0</v>
      </c>
      <c r="Q1669" s="18">
        <f t="shared" si="2259"/>
        <v>0</v>
      </c>
      <c r="R1669" s="18">
        <f t="shared" si="2244"/>
        <v>25863.200000000001</v>
      </c>
      <c r="S1669" s="18">
        <f t="shared" si="2245"/>
        <v>23469.200000000001</v>
      </c>
      <c r="T1669" s="18">
        <f t="shared" si="2246"/>
        <v>23469.200000000001</v>
      </c>
      <c r="U1669" s="18">
        <f t="shared" si="2260"/>
        <v>0</v>
      </c>
      <c r="V1669" s="18">
        <f t="shared" si="2247"/>
        <v>25863.200000000001</v>
      </c>
      <c r="W1669" s="18">
        <f t="shared" si="2248"/>
        <v>23469.200000000001</v>
      </c>
      <c r="X1669" s="18">
        <f t="shared" si="2249"/>
        <v>23469.200000000001</v>
      </c>
      <c r="Y1669" s="18">
        <f t="shared" si="2260"/>
        <v>0</v>
      </c>
      <c r="Z1669" s="18">
        <f t="shared" si="2260"/>
        <v>0</v>
      </c>
      <c r="AA1669" s="18">
        <f t="shared" si="2260"/>
        <v>0</v>
      </c>
      <c r="AB1669" s="18">
        <f t="shared" si="2189"/>
        <v>25863.200000000001</v>
      </c>
      <c r="AC1669" s="18">
        <f t="shared" si="2190"/>
        <v>23469.200000000001</v>
      </c>
      <c r="AD1669" s="18">
        <f t="shared" si="2191"/>
        <v>23469.200000000001</v>
      </c>
      <c r="AE1669" s="18">
        <f t="shared" si="2260"/>
        <v>0</v>
      </c>
      <c r="AF1669" s="31"/>
      <c r="AG1669" s="22"/>
      <c r="AH1669" s="2"/>
    </row>
    <row r="1670" spans="1:34" x14ac:dyDescent="0.25">
      <c r="A1670" s="36" t="s">
        <v>348</v>
      </c>
      <c r="B1670" s="32">
        <v>110</v>
      </c>
      <c r="C1670" s="36" t="s">
        <v>151</v>
      </c>
      <c r="D1670" s="36" t="s">
        <v>28</v>
      </c>
      <c r="E1670" s="14" t="s">
        <v>547</v>
      </c>
      <c r="F1670" s="18">
        <v>25863.200000000001</v>
      </c>
      <c r="G1670" s="18">
        <v>23469.200000000001</v>
      </c>
      <c r="H1670" s="18">
        <v>23469.200000000001</v>
      </c>
      <c r="I1670" s="18"/>
      <c r="J1670" s="18"/>
      <c r="K1670" s="18"/>
      <c r="L1670" s="18">
        <f t="shared" si="2212"/>
        <v>25863.200000000001</v>
      </c>
      <c r="M1670" s="18">
        <f t="shared" si="2213"/>
        <v>23469.200000000001</v>
      </c>
      <c r="N1670" s="18">
        <f t="shared" si="2214"/>
        <v>23469.200000000001</v>
      </c>
      <c r="O1670" s="18"/>
      <c r="P1670" s="18"/>
      <c r="Q1670" s="18"/>
      <c r="R1670" s="18">
        <f t="shared" si="2244"/>
        <v>25863.200000000001</v>
      </c>
      <c r="S1670" s="18">
        <f t="shared" si="2245"/>
        <v>23469.200000000001</v>
      </c>
      <c r="T1670" s="18">
        <f t="shared" si="2246"/>
        <v>23469.200000000001</v>
      </c>
      <c r="U1670" s="18"/>
      <c r="V1670" s="18">
        <f t="shared" si="2247"/>
        <v>25863.200000000001</v>
      </c>
      <c r="W1670" s="18">
        <f t="shared" si="2248"/>
        <v>23469.200000000001</v>
      </c>
      <c r="X1670" s="18">
        <f t="shared" si="2249"/>
        <v>23469.200000000001</v>
      </c>
      <c r="Y1670" s="18"/>
      <c r="Z1670" s="18"/>
      <c r="AA1670" s="18"/>
      <c r="AB1670" s="18">
        <f t="shared" si="2189"/>
        <v>25863.200000000001</v>
      </c>
      <c r="AC1670" s="18">
        <f t="shared" si="2190"/>
        <v>23469.200000000001</v>
      </c>
      <c r="AD1670" s="18">
        <f t="shared" si="2191"/>
        <v>23469.200000000001</v>
      </c>
      <c r="AE1670" s="18"/>
      <c r="AF1670" s="31"/>
      <c r="AG1670" s="22"/>
      <c r="AH1670" s="2"/>
    </row>
    <row r="1671" spans="1:34" ht="47.25" x14ac:dyDescent="0.25">
      <c r="A1671" s="36" t="s">
        <v>348</v>
      </c>
      <c r="B1671" s="32">
        <v>200</v>
      </c>
      <c r="C1671" s="36"/>
      <c r="D1671" s="36"/>
      <c r="E1671" s="14" t="s">
        <v>578</v>
      </c>
      <c r="F1671" s="18">
        <f t="shared" ref="F1671:K1672" si="2261">F1672</f>
        <v>4164</v>
      </c>
      <c r="G1671" s="18">
        <f t="shared" si="2261"/>
        <v>4136.7</v>
      </c>
      <c r="H1671" s="18">
        <f t="shared" si="2261"/>
        <v>4136.7</v>
      </c>
      <c r="I1671" s="18">
        <f t="shared" si="2261"/>
        <v>0</v>
      </c>
      <c r="J1671" s="18">
        <f t="shared" si="2261"/>
        <v>0</v>
      </c>
      <c r="K1671" s="18">
        <f t="shared" si="2261"/>
        <v>0</v>
      </c>
      <c r="L1671" s="18">
        <f t="shared" si="2212"/>
        <v>4164</v>
      </c>
      <c r="M1671" s="18">
        <f t="shared" si="2213"/>
        <v>4136.7</v>
      </c>
      <c r="N1671" s="18">
        <f t="shared" si="2214"/>
        <v>4136.7</v>
      </c>
      <c r="O1671" s="18">
        <f t="shared" ref="O1671:Q1672" si="2262">O1672</f>
        <v>0</v>
      </c>
      <c r="P1671" s="18">
        <f t="shared" si="2262"/>
        <v>0</v>
      </c>
      <c r="Q1671" s="18">
        <f t="shared" si="2262"/>
        <v>0</v>
      </c>
      <c r="R1671" s="18">
        <f t="shared" si="2244"/>
        <v>4164</v>
      </c>
      <c r="S1671" s="18">
        <f t="shared" si="2245"/>
        <v>4136.7</v>
      </c>
      <c r="T1671" s="18">
        <f t="shared" si="2246"/>
        <v>4136.7</v>
      </c>
      <c r="U1671" s="18">
        <f t="shared" ref="U1671:AE1672" si="2263">U1672</f>
        <v>0</v>
      </c>
      <c r="V1671" s="18">
        <f t="shared" si="2247"/>
        <v>4164</v>
      </c>
      <c r="W1671" s="18">
        <f t="shared" si="2248"/>
        <v>4136.7</v>
      </c>
      <c r="X1671" s="18">
        <f t="shared" si="2249"/>
        <v>4136.7</v>
      </c>
      <c r="Y1671" s="18">
        <f t="shared" si="2263"/>
        <v>0</v>
      </c>
      <c r="Z1671" s="18">
        <f t="shared" si="2263"/>
        <v>0</v>
      </c>
      <c r="AA1671" s="18">
        <f t="shared" si="2263"/>
        <v>0</v>
      </c>
      <c r="AB1671" s="18">
        <f t="shared" si="2189"/>
        <v>4164</v>
      </c>
      <c r="AC1671" s="18">
        <f t="shared" si="2190"/>
        <v>4136.7</v>
      </c>
      <c r="AD1671" s="18">
        <f t="shared" si="2191"/>
        <v>4136.7</v>
      </c>
      <c r="AE1671" s="18">
        <f t="shared" si="2263"/>
        <v>0</v>
      </c>
      <c r="AF1671" s="31"/>
      <c r="AG1671" s="22"/>
      <c r="AH1671" s="2"/>
    </row>
    <row r="1672" spans="1:34" ht="47.25" x14ac:dyDescent="0.25">
      <c r="A1672" s="36" t="s">
        <v>348</v>
      </c>
      <c r="B1672" s="32">
        <v>240</v>
      </c>
      <c r="C1672" s="36"/>
      <c r="D1672" s="36"/>
      <c r="E1672" s="14" t="s">
        <v>586</v>
      </c>
      <c r="F1672" s="18">
        <f t="shared" si="2261"/>
        <v>4164</v>
      </c>
      <c r="G1672" s="18">
        <f t="shared" si="2261"/>
        <v>4136.7</v>
      </c>
      <c r="H1672" s="18">
        <f t="shared" si="2261"/>
        <v>4136.7</v>
      </c>
      <c r="I1672" s="18">
        <f t="shared" si="2261"/>
        <v>0</v>
      </c>
      <c r="J1672" s="18">
        <f t="shared" si="2261"/>
        <v>0</v>
      </c>
      <c r="K1672" s="18">
        <f t="shared" si="2261"/>
        <v>0</v>
      </c>
      <c r="L1672" s="18">
        <f t="shared" si="2212"/>
        <v>4164</v>
      </c>
      <c r="M1672" s="18">
        <f t="shared" si="2213"/>
        <v>4136.7</v>
      </c>
      <c r="N1672" s="18">
        <f t="shared" si="2214"/>
        <v>4136.7</v>
      </c>
      <c r="O1672" s="18">
        <f t="shared" si="2262"/>
        <v>0</v>
      </c>
      <c r="P1672" s="18">
        <f t="shared" si="2262"/>
        <v>0</v>
      </c>
      <c r="Q1672" s="18">
        <f t="shared" si="2262"/>
        <v>0</v>
      </c>
      <c r="R1672" s="18">
        <f t="shared" si="2244"/>
        <v>4164</v>
      </c>
      <c r="S1672" s="18">
        <f t="shared" si="2245"/>
        <v>4136.7</v>
      </c>
      <c r="T1672" s="18">
        <f t="shared" si="2246"/>
        <v>4136.7</v>
      </c>
      <c r="U1672" s="18">
        <f t="shared" si="2263"/>
        <v>0</v>
      </c>
      <c r="V1672" s="18">
        <f t="shared" si="2247"/>
        <v>4164</v>
      </c>
      <c r="W1672" s="18">
        <f t="shared" si="2248"/>
        <v>4136.7</v>
      </c>
      <c r="X1672" s="18">
        <f t="shared" si="2249"/>
        <v>4136.7</v>
      </c>
      <c r="Y1672" s="18">
        <f t="shared" si="2263"/>
        <v>0</v>
      </c>
      <c r="Z1672" s="18">
        <f t="shared" si="2263"/>
        <v>0</v>
      </c>
      <c r="AA1672" s="18">
        <f t="shared" si="2263"/>
        <v>0</v>
      </c>
      <c r="AB1672" s="18">
        <f t="shared" si="2189"/>
        <v>4164</v>
      </c>
      <c r="AC1672" s="18">
        <f t="shared" si="2190"/>
        <v>4136.7</v>
      </c>
      <c r="AD1672" s="18">
        <f t="shared" si="2191"/>
        <v>4136.7</v>
      </c>
      <c r="AE1672" s="18">
        <f t="shared" si="2263"/>
        <v>0</v>
      </c>
      <c r="AF1672" s="31"/>
      <c r="AG1672" s="22"/>
      <c r="AH1672" s="2"/>
    </row>
    <row r="1673" spans="1:34" x14ac:dyDescent="0.25">
      <c r="A1673" s="36" t="s">
        <v>348</v>
      </c>
      <c r="B1673" s="32">
        <v>240</v>
      </c>
      <c r="C1673" s="36" t="s">
        <v>151</v>
      </c>
      <c r="D1673" s="36" t="s">
        <v>28</v>
      </c>
      <c r="E1673" s="14" t="s">
        <v>547</v>
      </c>
      <c r="F1673" s="18">
        <v>4164</v>
      </c>
      <c r="G1673" s="18">
        <v>4136.7</v>
      </c>
      <c r="H1673" s="18">
        <v>4136.7</v>
      </c>
      <c r="I1673" s="18"/>
      <c r="J1673" s="18"/>
      <c r="K1673" s="18"/>
      <c r="L1673" s="18">
        <f t="shared" si="2212"/>
        <v>4164</v>
      </c>
      <c r="M1673" s="18">
        <f t="shared" si="2213"/>
        <v>4136.7</v>
      </c>
      <c r="N1673" s="18">
        <f t="shared" si="2214"/>
        <v>4136.7</v>
      </c>
      <c r="O1673" s="18"/>
      <c r="P1673" s="18"/>
      <c r="Q1673" s="18"/>
      <c r="R1673" s="18">
        <f t="shared" si="2244"/>
        <v>4164</v>
      </c>
      <c r="S1673" s="18">
        <f t="shared" si="2245"/>
        <v>4136.7</v>
      </c>
      <c r="T1673" s="18">
        <f t="shared" si="2246"/>
        <v>4136.7</v>
      </c>
      <c r="U1673" s="18"/>
      <c r="V1673" s="18">
        <f t="shared" si="2247"/>
        <v>4164</v>
      </c>
      <c r="W1673" s="18">
        <f t="shared" si="2248"/>
        <v>4136.7</v>
      </c>
      <c r="X1673" s="18">
        <f t="shared" si="2249"/>
        <v>4136.7</v>
      </c>
      <c r="Y1673" s="18"/>
      <c r="Z1673" s="18"/>
      <c r="AA1673" s="18"/>
      <c r="AB1673" s="18">
        <f t="shared" si="2189"/>
        <v>4164</v>
      </c>
      <c r="AC1673" s="18">
        <f t="shared" si="2190"/>
        <v>4136.7</v>
      </c>
      <c r="AD1673" s="18">
        <f t="shared" si="2191"/>
        <v>4136.7</v>
      </c>
      <c r="AE1673" s="18"/>
      <c r="AF1673" s="31"/>
      <c r="AG1673" s="22"/>
      <c r="AH1673" s="2"/>
    </row>
    <row r="1674" spans="1:34" x14ac:dyDescent="0.25">
      <c r="A1674" s="36" t="s">
        <v>348</v>
      </c>
      <c r="B1674" s="32">
        <v>800</v>
      </c>
      <c r="C1674" s="36"/>
      <c r="D1674" s="36"/>
      <c r="E1674" s="14" t="s">
        <v>583</v>
      </c>
      <c r="F1674" s="18">
        <f t="shared" ref="F1674:K1675" si="2264">F1675</f>
        <v>168.5</v>
      </c>
      <c r="G1674" s="18">
        <f t="shared" si="2264"/>
        <v>168.5</v>
      </c>
      <c r="H1674" s="18">
        <f t="shared" si="2264"/>
        <v>168.5</v>
      </c>
      <c r="I1674" s="18">
        <f t="shared" si="2264"/>
        <v>0</v>
      </c>
      <c r="J1674" s="18">
        <f t="shared" si="2264"/>
        <v>0</v>
      </c>
      <c r="K1674" s="18">
        <f t="shared" si="2264"/>
        <v>0</v>
      </c>
      <c r="L1674" s="18">
        <f t="shared" si="2212"/>
        <v>168.5</v>
      </c>
      <c r="M1674" s="18">
        <f t="shared" si="2213"/>
        <v>168.5</v>
      </c>
      <c r="N1674" s="18">
        <f t="shared" si="2214"/>
        <v>168.5</v>
      </c>
      <c r="O1674" s="18">
        <f t="shared" ref="O1674:Q1675" si="2265">O1675</f>
        <v>0</v>
      </c>
      <c r="P1674" s="18">
        <f t="shared" si="2265"/>
        <v>0</v>
      </c>
      <c r="Q1674" s="18">
        <f t="shared" si="2265"/>
        <v>0</v>
      </c>
      <c r="R1674" s="18">
        <f t="shared" si="2244"/>
        <v>168.5</v>
      </c>
      <c r="S1674" s="18">
        <f t="shared" si="2245"/>
        <v>168.5</v>
      </c>
      <c r="T1674" s="18">
        <f t="shared" si="2246"/>
        <v>168.5</v>
      </c>
      <c r="U1674" s="18">
        <f t="shared" ref="U1674:AE1675" si="2266">U1675</f>
        <v>0</v>
      </c>
      <c r="V1674" s="18">
        <f t="shared" si="2247"/>
        <v>168.5</v>
      </c>
      <c r="W1674" s="18">
        <f t="shared" si="2248"/>
        <v>168.5</v>
      </c>
      <c r="X1674" s="18">
        <f t="shared" si="2249"/>
        <v>168.5</v>
      </c>
      <c r="Y1674" s="18">
        <f t="shared" si="2266"/>
        <v>0</v>
      </c>
      <c r="Z1674" s="18">
        <f t="shared" si="2266"/>
        <v>0</v>
      </c>
      <c r="AA1674" s="18">
        <f t="shared" si="2266"/>
        <v>0</v>
      </c>
      <c r="AB1674" s="18">
        <f t="shared" si="2189"/>
        <v>168.5</v>
      </c>
      <c r="AC1674" s="18">
        <f t="shared" si="2190"/>
        <v>168.5</v>
      </c>
      <c r="AD1674" s="18">
        <f t="shared" si="2191"/>
        <v>168.5</v>
      </c>
      <c r="AE1674" s="18">
        <f t="shared" si="2266"/>
        <v>0</v>
      </c>
      <c r="AF1674" s="31"/>
      <c r="AG1674" s="22"/>
      <c r="AH1674" s="2"/>
    </row>
    <row r="1675" spans="1:34" x14ac:dyDescent="0.25">
      <c r="A1675" s="36" t="s">
        <v>348</v>
      </c>
      <c r="B1675" s="32">
        <v>850</v>
      </c>
      <c r="C1675" s="36"/>
      <c r="D1675" s="36"/>
      <c r="E1675" s="14" t="s">
        <v>601</v>
      </c>
      <c r="F1675" s="18">
        <f t="shared" si="2264"/>
        <v>168.5</v>
      </c>
      <c r="G1675" s="18">
        <f t="shared" si="2264"/>
        <v>168.5</v>
      </c>
      <c r="H1675" s="18">
        <f t="shared" si="2264"/>
        <v>168.5</v>
      </c>
      <c r="I1675" s="18">
        <f t="shared" si="2264"/>
        <v>0</v>
      </c>
      <c r="J1675" s="18">
        <f t="shared" si="2264"/>
        <v>0</v>
      </c>
      <c r="K1675" s="18">
        <f t="shared" si="2264"/>
        <v>0</v>
      </c>
      <c r="L1675" s="18">
        <f t="shared" si="2212"/>
        <v>168.5</v>
      </c>
      <c r="M1675" s="18">
        <f t="shared" si="2213"/>
        <v>168.5</v>
      </c>
      <c r="N1675" s="18">
        <f t="shared" si="2214"/>
        <v>168.5</v>
      </c>
      <c r="O1675" s="18">
        <f t="shared" si="2265"/>
        <v>0</v>
      </c>
      <c r="P1675" s="18">
        <f t="shared" si="2265"/>
        <v>0</v>
      </c>
      <c r="Q1675" s="18">
        <f t="shared" si="2265"/>
        <v>0</v>
      </c>
      <c r="R1675" s="18">
        <f t="shared" si="2244"/>
        <v>168.5</v>
      </c>
      <c r="S1675" s="18">
        <f t="shared" si="2245"/>
        <v>168.5</v>
      </c>
      <c r="T1675" s="18">
        <f t="shared" si="2246"/>
        <v>168.5</v>
      </c>
      <c r="U1675" s="18">
        <f t="shared" si="2266"/>
        <v>0</v>
      </c>
      <c r="V1675" s="18">
        <f t="shared" si="2247"/>
        <v>168.5</v>
      </c>
      <c r="W1675" s="18">
        <f t="shared" si="2248"/>
        <v>168.5</v>
      </c>
      <c r="X1675" s="18">
        <f t="shared" si="2249"/>
        <v>168.5</v>
      </c>
      <c r="Y1675" s="18">
        <f t="shared" si="2266"/>
        <v>0</v>
      </c>
      <c r="Z1675" s="18">
        <f t="shared" si="2266"/>
        <v>0</v>
      </c>
      <c r="AA1675" s="18">
        <f t="shared" si="2266"/>
        <v>0</v>
      </c>
      <c r="AB1675" s="18">
        <f t="shared" si="2189"/>
        <v>168.5</v>
      </c>
      <c r="AC1675" s="18">
        <f t="shared" si="2190"/>
        <v>168.5</v>
      </c>
      <c r="AD1675" s="18">
        <f t="shared" si="2191"/>
        <v>168.5</v>
      </c>
      <c r="AE1675" s="18">
        <f t="shared" si="2266"/>
        <v>0</v>
      </c>
      <c r="AF1675" s="31"/>
      <c r="AG1675" s="22"/>
      <c r="AH1675" s="2"/>
    </row>
    <row r="1676" spans="1:34" x14ac:dyDescent="0.25">
      <c r="A1676" s="36" t="s">
        <v>348</v>
      </c>
      <c r="B1676" s="32">
        <v>850</v>
      </c>
      <c r="C1676" s="36" t="s">
        <v>151</v>
      </c>
      <c r="D1676" s="36" t="s">
        <v>28</v>
      </c>
      <c r="E1676" s="14" t="s">
        <v>547</v>
      </c>
      <c r="F1676" s="18">
        <v>168.5</v>
      </c>
      <c r="G1676" s="18">
        <v>168.5</v>
      </c>
      <c r="H1676" s="18">
        <v>168.5</v>
      </c>
      <c r="I1676" s="18"/>
      <c r="J1676" s="18"/>
      <c r="K1676" s="18"/>
      <c r="L1676" s="18">
        <f t="shared" si="2212"/>
        <v>168.5</v>
      </c>
      <c r="M1676" s="18">
        <f t="shared" si="2213"/>
        <v>168.5</v>
      </c>
      <c r="N1676" s="18">
        <f t="shared" si="2214"/>
        <v>168.5</v>
      </c>
      <c r="O1676" s="18"/>
      <c r="P1676" s="18"/>
      <c r="Q1676" s="18"/>
      <c r="R1676" s="18">
        <f t="shared" si="2244"/>
        <v>168.5</v>
      </c>
      <c r="S1676" s="18">
        <f t="shared" si="2245"/>
        <v>168.5</v>
      </c>
      <c r="T1676" s="18">
        <f t="shared" si="2246"/>
        <v>168.5</v>
      </c>
      <c r="U1676" s="18"/>
      <c r="V1676" s="18">
        <f t="shared" si="2247"/>
        <v>168.5</v>
      </c>
      <c r="W1676" s="18">
        <f t="shared" si="2248"/>
        <v>168.5</v>
      </c>
      <c r="X1676" s="18">
        <f t="shared" si="2249"/>
        <v>168.5</v>
      </c>
      <c r="Y1676" s="18"/>
      <c r="Z1676" s="18"/>
      <c r="AA1676" s="18"/>
      <c r="AB1676" s="18">
        <f t="shared" si="2189"/>
        <v>168.5</v>
      </c>
      <c r="AC1676" s="18">
        <f t="shared" si="2190"/>
        <v>168.5</v>
      </c>
      <c r="AD1676" s="18">
        <f t="shared" si="2191"/>
        <v>168.5</v>
      </c>
      <c r="AE1676" s="18"/>
      <c r="AF1676" s="31"/>
      <c r="AG1676" s="22"/>
      <c r="AH1676" s="2"/>
    </row>
    <row r="1677" spans="1:34" ht="47.25" x14ac:dyDescent="0.25">
      <c r="A1677" s="36" t="s">
        <v>349</v>
      </c>
      <c r="B1677" s="32"/>
      <c r="C1677" s="36"/>
      <c r="D1677" s="36"/>
      <c r="E1677" s="14" t="s">
        <v>750</v>
      </c>
      <c r="F1677" s="18">
        <f t="shared" ref="F1677:K1679" si="2267">F1678</f>
        <v>1455.4</v>
      </c>
      <c r="G1677" s="18">
        <f t="shared" si="2267"/>
        <v>1455.4</v>
      </c>
      <c r="H1677" s="18">
        <f t="shared" si="2267"/>
        <v>1455.4</v>
      </c>
      <c r="I1677" s="18">
        <f t="shared" si="2267"/>
        <v>0</v>
      </c>
      <c r="J1677" s="18">
        <f t="shared" si="2267"/>
        <v>0</v>
      </c>
      <c r="K1677" s="18">
        <f t="shared" si="2267"/>
        <v>0</v>
      </c>
      <c r="L1677" s="18">
        <f t="shared" si="2212"/>
        <v>1455.4</v>
      </c>
      <c r="M1677" s="18">
        <f t="shared" si="2213"/>
        <v>1455.4</v>
      </c>
      <c r="N1677" s="18">
        <f t="shared" si="2214"/>
        <v>1455.4</v>
      </c>
      <c r="O1677" s="18">
        <f t="shared" ref="O1677:Q1679" si="2268">O1678</f>
        <v>0</v>
      </c>
      <c r="P1677" s="18">
        <f t="shared" si="2268"/>
        <v>0</v>
      </c>
      <c r="Q1677" s="18">
        <f t="shared" si="2268"/>
        <v>0</v>
      </c>
      <c r="R1677" s="18">
        <f t="shared" si="2244"/>
        <v>1455.4</v>
      </c>
      <c r="S1677" s="18">
        <f t="shared" si="2245"/>
        <v>1455.4</v>
      </c>
      <c r="T1677" s="18">
        <f t="shared" si="2246"/>
        <v>1455.4</v>
      </c>
      <c r="U1677" s="18">
        <f t="shared" ref="U1677:AE1679" si="2269">U1678</f>
        <v>0</v>
      </c>
      <c r="V1677" s="18">
        <f t="shared" si="2247"/>
        <v>1455.4</v>
      </c>
      <c r="W1677" s="18">
        <f t="shared" si="2248"/>
        <v>1455.4</v>
      </c>
      <c r="X1677" s="18">
        <f t="shared" si="2249"/>
        <v>1455.4</v>
      </c>
      <c r="Y1677" s="18">
        <f t="shared" si="2269"/>
        <v>0</v>
      </c>
      <c r="Z1677" s="18">
        <f t="shared" si="2269"/>
        <v>0</v>
      </c>
      <c r="AA1677" s="18">
        <f t="shared" si="2269"/>
        <v>0</v>
      </c>
      <c r="AB1677" s="18">
        <f t="shared" si="2189"/>
        <v>1455.4</v>
      </c>
      <c r="AC1677" s="18">
        <f t="shared" si="2190"/>
        <v>1455.4</v>
      </c>
      <c r="AD1677" s="18">
        <f t="shared" si="2191"/>
        <v>1455.4</v>
      </c>
      <c r="AE1677" s="18">
        <f t="shared" si="2269"/>
        <v>0</v>
      </c>
      <c r="AF1677" s="31"/>
      <c r="AG1677" s="22"/>
      <c r="AH1677" s="2"/>
    </row>
    <row r="1678" spans="1:34" ht="47.25" x14ac:dyDescent="0.25">
      <c r="A1678" s="36" t="s">
        <v>349</v>
      </c>
      <c r="B1678" s="32">
        <v>200</v>
      </c>
      <c r="C1678" s="36"/>
      <c r="D1678" s="36"/>
      <c r="E1678" s="14" t="s">
        <v>578</v>
      </c>
      <c r="F1678" s="18">
        <f t="shared" si="2267"/>
        <v>1455.4</v>
      </c>
      <c r="G1678" s="18">
        <f t="shared" si="2267"/>
        <v>1455.4</v>
      </c>
      <c r="H1678" s="18">
        <f t="shared" si="2267"/>
        <v>1455.4</v>
      </c>
      <c r="I1678" s="18">
        <f t="shared" si="2267"/>
        <v>0</v>
      </c>
      <c r="J1678" s="18">
        <f t="shared" si="2267"/>
        <v>0</v>
      </c>
      <c r="K1678" s="18">
        <f t="shared" si="2267"/>
        <v>0</v>
      </c>
      <c r="L1678" s="18">
        <f t="shared" si="2212"/>
        <v>1455.4</v>
      </c>
      <c r="M1678" s="18">
        <f t="shared" si="2213"/>
        <v>1455.4</v>
      </c>
      <c r="N1678" s="18">
        <f t="shared" si="2214"/>
        <v>1455.4</v>
      </c>
      <c r="O1678" s="18">
        <f t="shared" si="2268"/>
        <v>0</v>
      </c>
      <c r="P1678" s="18">
        <f t="shared" si="2268"/>
        <v>0</v>
      </c>
      <c r="Q1678" s="18">
        <f t="shared" si="2268"/>
        <v>0</v>
      </c>
      <c r="R1678" s="18">
        <f t="shared" si="2244"/>
        <v>1455.4</v>
      </c>
      <c r="S1678" s="18">
        <f t="shared" si="2245"/>
        <v>1455.4</v>
      </c>
      <c r="T1678" s="18">
        <f t="shared" si="2246"/>
        <v>1455.4</v>
      </c>
      <c r="U1678" s="18">
        <f t="shared" si="2269"/>
        <v>0</v>
      </c>
      <c r="V1678" s="18">
        <f t="shared" si="2247"/>
        <v>1455.4</v>
      </c>
      <c r="W1678" s="18">
        <f t="shared" si="2248"/>
        <v>1455.4</v>
      </c>
      <c r="X1678" s="18">
        <f t="shared" si="2249"/>
        <v>1455.4</v>
      </c>
      <c r="Y1678" s="18">
        <f t="shared" si="2269"/>
        <v>0</v>
      </c>
      <c r="Z1678" s="18">
        <f t="shared" si="2269"/>
        <v>0</v>
      </c>
      <c r="AA1678" s="18">
        <f t="shared" si="2269"/>
        <v>0</v>
      </c>
      <c r="AB1678" s="18">
        <f t="shared" si="2189"/>
        <v>1455.4</v>
      </c>
      <c r="AC1678" s="18">
        <f t="shared" si="2190"/>
        <v>1455.4</v>
      </c>
      <c r="AD1678" s="18">
        <f t="shared" si="2191"/>
        <v>1455.4</v>
      </c>
      <c r="AE1678" s="18">
        <f t="shared" si="2269"/>
        <v>0</v>
      </c>
      <c r="AF1678" s="31"/>
      <c r="AG1678" s="22"/>
      <c r="AH1678" s="2"/>
    </row>
    <row r="1679" spans="1:34" ht="47.25" x14ac:dyDescent="0.25">
      <c r="A1679" s="36" t="s">
        <v>349</v>
      </c>
      <c r="B1679" s="32">
        <v>240</v>
      </c>
      <c r="C1679" s="36"/>
      <c r="D1679" s="36"/>
      <c r="E1679" s="14" t="s">
        <v>586</v>
      </c>
      <c r="F1679" s="18">
        <f t="shared" si="2267"/>
        <v>1455.4</v>
      </c>
      <c r="G1679" s="18">
        <f t="shared" si="2267"/>
        <v>1455.4</v>
      </c>
      <c r="H1679" s="18">
        <f t="shared" si="2267"/>
        <v>1455.4</v>
      </c>
      <c r="I1679" s="18">
        <f t="shared" si="2267"/>
        <v>0</v>
      </c>
      <c r="J1679" s="18">
        <f t="shared" si="2267"/>
        <v>0</v>
      </c>
      <c r="K1679" s="18">
        <f t="shared" si="2267"/>
        <v>0</v>
      </c>
      <c r="L1679" s="18">
        <f t="shared" si="2212"/>
        <v>1455.4</v>
      </c>
      <c r="M1679" s="18">
        <f t="shared" si="2213"/>
        <v>1455.4</v>
      </c>
      <c r="N1679" s="18">
        <f t="shared" si="2214"/>
        <v>1455.4</v>
      </c>
      <c r="O1679" s="18">
        <f t="shared" si="2268"/>
        <v>0</v>
      </c>
      <c r="P1679" s="18">
        <f t="shared" si="2268"/>
        <v>0</v>
      </c>
      <c r="Q1679" s="18">
        <f t="shared" si="2268"/>
        <v>0</v>
      </c>
      <c r="R1679" s="18">
        <f t="shared" si="2244"/>
        <v>1455.4</v>
      </c>
      <c r="S1679" s="18">
        <f t="shared" si="2245"/>
        <v>1455.4</v>
      </c>
      <c r="T1679" s="18">
        <f t="shared" si="2246"/>
        <v>1455.4</v>
      </c>
      <c r="U1679" s="18">
        <f t="shared" si="2269"/>
        <v>0</v>
      </c>
      <c r="V1679" s="18">
        <f t="shared" si="2247"/>
        <v>1455.4</v>
      </c>
      <c r="W1679" s="18">
        <f t="shared" si="2248"/>
        <v>1455.4</v>
      </c>
      <c r="X1679" s="18">
        <f t="shared" si="2249"/>
        <v>1455.4</v>
      </c>
      <c r="Y1679" s="18">
        <f t="shared" si="2269"/>
        <v>0</v>
      </c>
      <c r="Z1679" s="18">
        <f t="shared" si="2269"/>
        <v>0</v>
      </c>
      <c r="AA1679" s="18">
        <f t="shared" si="2269"/>
        <v>0</v>
      </c>
      <c r="AB1679" s="18">
        <f t="shared" si="2189"/>
        <v>1455.4</v>
      </c>
      <c r="AC1679" s="18">
        <f t="shared" si="2190"/>
        <v>1455.4</v>
      </c>
      <c r="AD1679" s="18">
        <f t="shared" si="2191"/>
        <v>1455.4</v>
      </c>
      <c r="AE1679" s="18">
        <f t="shared" si="2269"/>
        <v>0</v>
      </c>
      <c r="AF1679" s="31"/>
      <c r="AG1679" s="22"/>
      <c r="AH1679" s="2"/>
    </row>
    <row r="1680" spans="1:34" x14ac:dyDescent="0.25">
      <c r="A1680" s="36" t="s">
        <v>349</v>
      </c>
      <c r="B1680" s="32">
        <v>240</v>
      </c>
      <c r="C1680" s="36" t="s">
        <v>151</v>
      </c>
      <c r="D1680" s="36" t="s">
        <v>28</v>
      </c>
      <c r="E1680" s="14" t="s">
        <v>547</v>
      </c>
      <c r="F1680" s="18">
        <v>1455.4</v>
      </c>
      <c r="G1680" s="18">
        <v>1455.4</v>
      </c>
      <c r="H1680" s="18">
        <v>1455.4</v>
      </c>
      <c r="I1680" s="18"/>
      <c r="J1680" s="18"/>
      <c r="K1680" s="18"/>
      <c r="L1680" s="18">
        <f t="shared" si="2212"/>
        <v>1455.4</v>
      </c>
      <c r="M1680" s="18">
        <f t="shared" si="2213"/>
        <v>1455.4</v>
      </c>
      <c r="N1680" s="18">
        <f t="shared" si="2214"/>
        <v>1455.4</v>
      </c>
      <c r="O1680" s="18"/>
      <c r="P1680" s="18"/>
      <c r="Q1680" s="18"/>
      <c r="R1680" s="18">
        <f t="shared" si="2244"/>
        <v>1455.4</v>
      </c>
      <c r="S1680" s="18">
        <f t="shared" si="2245"/>
        <v>1455.4</v>
      </c>
      <c r="T1680" s="18">
        <f t="shared" si="2246"/>
        <v>1455.4</v>
      </c>
      <c r="U1680" s="18"/>
      <c r="V1680" s="18">
        <f t="shared" si="2247"/>
        <v>1455.4</v>
      </c>
      <c r="W1680" s="18">
        <f t="shared" si="2248"/>
        <v>1455.4</v>
      </c>
      <c r="X1680" s="18">
        <f t="shared" si="2249"/>
        <v>1455.4</v>
      </c>
      <c r="Y1680" s="18"/>
      <c r="Z1680" s="18"/>
      <c r="AA1680" s="18"/>
      <c r="AB1680" s="18">
        <f t="shared" ref="AB1680:AB1743" si="2270">V1680+Y1680</f>
        <v>1455.4</v>
      </c>
      <c r="AC1680" s="18">
        <f t="shared" ref="AC1680:AC1743" si="2271">W1680+Z1680</f>
        <v>1455.4</v>
      </c>
      <c r="AD1680" s="18">
        <f t="shared" ref="AD1680:AD1743" si="2272">X1680+AA1680</f>
        <v>1455.4</v>
      </c>
      <c r="AE1680" s="18"/>
      <c r="AF1680" s="31"/>
      <c r="AG1680" s="22"/>
      <c r="AH1680" s="2"/>
    </row>
    <row r="1681" spans="1:34" ht="63" x14ac:dyDescent="0.25">
      <c r="A1681" s="36" t="s">
        <v>352</v>
      </c>
      <c r="B1681" s="32"/>
      <c r="C1681" s="36"/>
      <c r="D1681" s="36"/>
      <c r="E1681" s="14" t="s">
        <v>945</v>
      </c>
      <c r="F1681" s="18">
        <f>F1682</f>
        <v>10666</v>
      </c>
      <c r="G1681" s="18">
        <f t="shared" ref="G1681:AE1684" si="2273">G1682</f>
        <v>10666</v>
      </c>
      <c r="H1681" s="18">
        <f t="shared" si="2273"/>
        <v>10666</v>
      </c>
      <c r="I1681" s="18">
        <f t="shared" si="2273"/>
        <v>0</v>
      </c>
      <c r="J1681" s="18">
        <f t="shared" si="2273"/>
        <v>0</v>
      </c>
      <c r="K1681" s="18">
        <f t="shared" si="2273"/>
        <v>0</v>
      </c>
      <c r="L1681" s="18">
        <f t="shared" si="2212"/>
        <v>10666</v>
      </c>
      <c r="M1681" s="18">
        <f t="shared" si="2213"/>
        <v>10666</v>
      </c>
      <c r="N1681" s="18">
        <f t="shared" si="2214"/>
        <v>10666</v>
      </c>
      <c r="O1681" s="18">
        <f t="shared" si="2273"/>
        <v>0</v>
      </c>
      <c r="P1681" s="18">
        <f t="shared" si="2273"/>
        <v>0</v>
      </c>
      <c r="Q1681" s="18">
        <f t="shared" si="2273"/>
        <v>0</v>
      </c>
      <c r="R1681" s="18">
        <f t="shared" si="2244"/>
        <v>10666</v>
      </c>
      <c r="S1681" s="18">
        <f t="shared" si="2245"/>
        <v>10666</v>
      </c>
      <c r="T1681" s="18">
        <f t="shared" si="2246"/>
        <v>10666</v>
      </c>
      <c r="U1681" s="18">
        <f t="shared" si="2273"/>
        <v>0</v>
      </c>
      <c r="V1681" s="18">
        <f t="shared" si="2247"/>
        <v>10666</v>
      </c>
      <c r="W1681" s="18">
        <f t="shared" si="2248"/>
        <v>10666</v>
      </c>
      <c r="X1681" s="18">
        <f t="shared" si="2249"/>
        <v>10666</v>
      </c>
      <c r="Y1681" s="18">
        <f t="shared" si="2273"/>
        <v>0</v>
      </c>
      <c r="Z1681" s="18">
        <f t="shared" si="2273"/>
        <v>0</v>
      </c>
      <c r="AA1681" s="18">
        <f t="shared" si="2273"/>
        <v>0</v>
      </c>
      <c r="AB1681" s="18">
        <f t="shared" si="2270"/>
        <v>10666</v>
      </c>
      <c r="AC1681" s="18">
        <f t="shared" si="2271"/>
        <v>10666</v>
      </c>
      <c r="AD1681" s="18">
        <f t="shared" si="2272"/>
        <v>10666</v>
      </c>
      <c r="AE1681" s="18">
        <f t="shared" si="2273"/>
        <v>0</v>
      </c>
      <c r="AF1681" s="31"/>
      <c r="AG1681" s="22"/>
      <c r="AH1681" s="2"/>
    </row>
    <row r="1682" spans="1:34" ht="31.5" x14ac:dyDescent="0.25">
      <c r="A1682" s="36" t="s">
        <v>351</v>
      </c>
      <c r="B1682" s="32"/>
      <c r="C1682" s="36"/>
      <c r="D1682" s="36"/>
      <c r="E1682" s="14" t="s">
        <v>751</v>
      </c>
      <c r="F1682" s="18">
        <f t="shared" ref="F1682:H1684" si="2274">F1683</f>
        <v>10666</v>
      </c>
      <c r="G1682" s="18">
        <f t="shared" si="2274"/>
        <v>10666</v>
      </c>
      <c r="H1682" s="18">
        <f t="shared" si="2274"/>
        <v>10666</v>
      </c>
      <c r="I1682" s="18">
        <f t="shared" si="2273"/>
        <v>0</v>
      </c>
      <c r="J1682" s="18">
        <f t="shared" si="2273"/>
        <v>0</v>
      </c>
      <c r="K1682" s="18">
        <f t="shared" si="2273"/>
        <v>0</v>
      </c>
      <c r="L1682" s="18">
        <f t="shared" si="2212"/>
        <v>10666</v>
      </c>
      <c r="M1682" s="18">
        <f t="shared" si="2213"/>
        <v>10666</v>
      </c>
      <c r="N1682" s="18">
        <f t="shared" si="2214"/>
        <v>10666</v>
      </c>
      <c r="O1682" s="18">
        <f t="shared" si="2273"/>
        <v>0</v>
      </c>
      <c r="P1682" s="18">
        <f t="shared" si="2273"/>
        <v>0</v>
      </c>
      <c r="Q1682" s="18">
        <f t="shared" si="2273"/>
        <v>0</v>
      </c>
      <c r="R1682" s="18">
        <f t="shared" si="2244"/>
        <v>10666</v>
      </c>
      <c r="S1682" s="18">
        <f t="shared" si="2245"/>
        <v>10666</v>
      </c>
      <c r="T1682" s="18">
        <f t="shared" si="2246"/>
        <v>10666</v>
      </c>
      <c r="U1682" s="18">
        <f t="shared" ref="U1682:AE1684" si="2275">U1683</f>
        <v>0</v>
      </c>
      <c r="V1682" s="18">
        <f t="shared" si="2247"/>
        <v>10666</v>
      </c>
      <c r="W1682" s="18">
        <f t="shared" si="2248"/>
        <v>10666</v>
      </c>
      <c r="X1682" s="18">
        <f t="shared" si="2249"/>
        <v>10666</v>
      </c>
      <c r="Y1682" s="18">
        <f t="shared" si="2275"/>
        <v>0</v>
      </c>
      <c r="Z1682" s="18">
        <f t="shared" si="2275"/>
        <v>0</v>
      </c>
      <c r="AA1682" s="18">
        <f t="shared" si="2275"/>
        <v>0</v>
      </c>
      <c r="AB1682" s="18">
        <f t="shared" si="2270"/>
        <v>10666</v>
      </c>
      <c r="AC1682" s="18">
        <f t="shared" si="2271"/>
        <v>10666</v>
      </c>
      <c r="AD1682" s="18">
        <f t="shared" si="2272"/>
        <v>10666</v>
      </c>
      <c r="AE1682" s="18">
        <f t="shared" si="2275"/>
        <v>0</v>
      </c>
      <c r="AF1682" s="31"/>
      <c r="AG1682" s="22"/>
      <c r="AH1682" s="2"/>
    </row>
    <row r="1683" spans="1:34" ht="47.25" x14ac:dyDescent="0.25">
      <c r="A1683" s="36" t="s">
        <v>351</v>
      </c>
      <c r="B1683" s="32">
        <v>200</v>
      </c>
      <c r="C1683" s="36"/>
      <c r="D1683" s="36"/>
      <c r="E1683" s="14" t="s">
        <v>578</v>
      </c>
      <c r="F1683" s="18">
        <f t="shared" si="2274"/>
        <v>10666</v>
      </c>
      <c r="G1683" s="18">
        <f t="shared" si="2274"/>
        <v>10666</v>
      </c>
      <c r="H1683" s="18">
        <f t="shared" si="2274"/>
        <v>10666</v>
      </c>
      <c r="I1683" s="18">
        <f t="shared" si="2273"/>
        <v>0</v>
      </c>
      <c r="J1683" s="18">
        <f t="shared" si="2273"/>
        <v>0</v>
      </c>
      <c r="K1683" s="18">
        <f t="shared" si="2273"/>
        <v>0</v>
      </c>
      <c r="L1683" s="18">
        <f t="shared" si="2212"/>
        <v>10666</v>
      </c>
      <c r="M1683" s="18">
        <f t="shared" si="2213"/>
        <v>10666</v>
      </c>
      <c r="N1683" s="18">
        <f t="shared" si="2214"/>
        <v>10666</v>
      </c>
      <c r="O1683" s="18">
        <f t="shared" si="2273"/>
        <v>0</v>
      </c>
      <c r="P1683" s="18">
        <f t="shared" si="2273"/>
        <v>0</v>
      </c>
      <c r="Q1683" s="18">
        <f t="shared" si="2273"/>
        <v>0</v>
      </c>
      <c r="R1683" s="18">
        <f t="shared" si="2244"/>
        <v>10666</v>
      </c>
      <c r="S1683" s="18">
        <f t="shared" si="2245"/>
        <v>10666</v>
      </c>
      <c r="T1683" s="18">
        <f t="shared" si="2246"/>
        <v>10666</v>
      </c>
      <c r="U1683" s="18">
        <f t="shared" si="2275"/>
        <v>0</v>
      </c>
      <c r="V1683" s="18">
        <f t="shared" si="2247"/>
        <v>10666</v>
      </c>
      <c r="W1683" s="18">
        <f t="shared" si="2248"/>
        <v>10666</v>
      </c>
      <c r="X1683" s="18">
        <f t="shared" si="2249"/>
        <v>10666</v>
      </c>
      <c r="Y1683" s="18">
        <f t="shared" si="2275"/>
        <v>0</v>
      </c>
      <c r="Z1683" s="18">
        <f t="shared" si="2275"/>
        <v>0</v>
      </c>
      <c r="AA1683" s="18">
        <f t="shared" si="2275"/>
        <v>0</v>
      </c>
      <c r="AB1683" s="18">
        <f t="shared" si="2270"/>
        <v>10666</v>
      </c>
      <c r="AC1683" s="18">
        <f t="shared" si="2271"/>
        <v>10666</v>
      </c>
      <c r="AD1683" s="18">
        <f t="shared" si="2272"/>
        <v>10666</v>
      </c>
      <c r="AE1683" s="18">
        <f t="shared" si="2275"/>
        <v>0</v>
      </c>
      <c r="AF1683" s="31"/>
      <c r="AG1683" s="22"/>
      <c r="AH1683" s="2"/>
    </row>
    <row r="1684" spans="1:34" ht="47.25" x14ac:dyDescent="0.25">
      <c r="A1684" s="36" t="s">
        <v>351</v>
      </c>
      <c r="B1684" s="32">
        <v>240</v>
      </c>
      <c r="C1684" s="36"/>
      <c r="D1684" s="36"/>
      <c r="E1684" s="14" t="s">
        <v>586</v>
      </c>
      <c r="F1684" s="18">
        <f t="shared" si="2274"/>
        <v>10666</v>
      </c>
      <c r="G1684" s="18">
        <f t="shared" si="2274"/>
        <v>10666</v>
      </c>
      <c r="H1684" s="18">
        <f t="shared" si="2274"/>
        <v>10666</v>
      </c>
      <c r="I1684" s="18">
        <f t="shared" si="2273"/>
        <v>0</v>
      </c>
      <c r="J1684" s="18">
        <f t="shared" si="2273"/>
        <v>0</v>
      </c>
      <c r="K1684" s="18">
        <f t="shared" si="2273"/>
        <v>0</v>
      </c>
      <c r="L1684" s="18">
        <f t="shared" si="2212"/>
        <v>10666</v>
      </c>
      <c r="M1684" s="18">
        <f t="shared" si="2213"/>
        <v>10666</v>
      </c>
      <c r="N1684" s="18">
        <f t="shared" si="2214"/>
        <v>10666</v>
      </c>
      <c r="O1684" s="18">
        <f t="shared" si="2273"/>
        <v>0</v>
      </c>
      <c r="P1684" s="18">
        <f t="shared" si="2273"/>
        <v>0</v>
      </c>
      <c r="Q1684" s="18">
        <f t="shared" si="2273"/>
        <v>0</v>
      </c>
      <c r="R1684" s="18">
        <f t="shared" si="2244"/>
        <v>10666</v>
      </c>
      <c r="S1684" s="18">
        <f t="shared" si="2245"/>
        <v>10666</v>
      </c>
      <c r="T1684" s="18">
        <f t="shared" si="2246"/>
        <v>10666</v>
      </c>
      <c r="U1684" s="18">
        <f t="shared" si="2275"/>
        <v>0</v>
      </c>
      <c r="V1684" s="18">
        <f t="shared" si="2247"/>
        <v>10666</v>
      </c>
      <c r="W1684" s="18">
        <f t="shared" si="2248"/>
        <v>10666</v>
      </c>
      <c r="X1684" s="18">
        <f t="shared" si="2249"/>
        <v>10666</v>
      </c>
      <c r="Y1684" s="18">
        <f t="shared" si="2275"/>
        <v>0</v>
      </c>
      <c r="Z1684" s="18">
        <f t="shared" si="2275"/>
        <v>0</v>
      </c>
      <c r="AA1684" s="18">
        <f t="shared" si="2275"/>
        <v>0</v>
      </c>
      <c r="AB1684" s="18">
        <f t="shared" si="2270"/>
        <v>10666</v>
      </c>
      <c r="AC1684" s="18">
        <f t="shared" si="2271"/>
        <v>10666</v>
      </c>
      <c r="AD1684" s="18">
        <f t="shared" si="2272"/>
        <v>10666</v>
      </c>
      <c r="AE1684" s="18">
        <f t="shared" si="2275"/>
        <v>0</v>
      </c>
      <c r="AF1684" s="31"/>
      <c r="AG1684" s="22"/>
      <c r="AH1684" s="2"/>
    </row>
    <row r="1685" spans="1:34" x14ac:dyDescent="0.25">
      <c r="A1685" s="36" t="s">
        <v>351</v>
      </c>
      <c r="B1685" s="32">
        <v>240</v>
      </c>
      <c r="C1685" s="36" t="s">
        <v>151</v>
      </c>
      <c r="D1685" s="36" t="s">
        <v>28</v>
      </c>
      <c r="E1685" s="14" t="s">
        <v>547</v>
      </c>
      <c r="F1685" s="18">
        <v>10666</v>
      </c>
      <c r="G1685" s="18">
        <v>10666</v>
      </c>
      <c r="H1685" s="18">
        <v>10666</v>
      </c>
      <c r="I1685" s="18"/>
      <c r="J1685" s="18"/>
      <c r="K1685" s="18"/>
      <c r="L1685" s="18">
        <f t="shared" si="2212"/>
        <v>10666</v>
      </c>
      <c r="M1685" s="18">
        <f t="shared" si="2213"/>
        <v>10666</v>
      </c>
      <c r="N1685" s="18">
        <f t="shared" si="2214"/>
        <v>10666</v>
      </c>
      <c r="O1685" s="18"/>
      <c r="P1685" s="18"/>
      <c r="Q1685" s="18"/>
      <c r="R1685" s="18">
        <f t="shared" si="2244"/>
        <v>10666</v>
      </c>
      <c r="S1685" s="18">
        <f t="shared" si="2245"/>
        <v>10666</v>
      </c>
      <c r="T1685" s="18">
        <f t="shared" si="2246"/>
        <v>10666</v>
      </c>
      <c r="U1685" s="18"/>
      <c r="V1685" s="18">
        <f t="shared" si="2247"/>
        <v>10666</v>
      </c>
      <c r="W1685" s="18">
        <f t="shared" si="2248"/>
        <v>10666</v>
      </c>
      <c r="X1685" s="18">
        <f t="shared" si="2249"/>
        <v>10666</v>
      </c>
      <c r="Y1685" s="18"/>
      <c r="Z1685" s="18"/>
      <c r="AA1685" s="18"/>
      <c r="AB1685" s="18">
        <f t="shared" si="2270"/>
        <v>10666</v>
      </c>
      <c r="AC1685" s="18">
        <f t="shared" si="2271"/>
        <v>10666</v>
      </c>
      <c r="AD1685" s="18">
        <f t="shared" si="2272"/>
        <v>10666</v>
      </c>
      <c r="AE1685" s="18"/>
      <c r="AF1685" s="31"/>
      <c r="AG1685" s="22"/>
      <c r="AH1685" s="2"/>
    </row>
    <row r="1686" spans="1:34" s="8" customFormat="1" ht="31.5" x14ac:dyDescent="0.25">
      <c r="A1686" s="7" t="s">
        <v>356</v>
      </c>
      <c r="B1686" s="13"/>
      <c r="C1686" s="7"/>
      <c r="D1686" s="7"/>
      <c r="E1686" s="33" t="s">
        <v>1198</v>
      </c>
      <c r="F1686" s="11">
        <f>F1687+F1729+F1748</f>
        <v>1936705.7999999998</v>
      </c>
      <c r="G1686" s="11">
        <f>G1687+G1729+G1748</f>
        <v>2267301</v>
      </c>
      <c r="H1686" s="11">
        <f>H1687+H1729+H1748</f>
        <v>2600252</v>
      </c>
      <c r="I1686" s="11">
        <f t="shared" ref="I1686:K1686" si="2276">I1687+I1729+I1748</f>
        <v>0</v>
      </c>
      <c r="J1686" s="11">
        <f t="shared" si="2276"/>
        <v>-686.2</v>
      </c>
      <c r="K1686" s="11">
        <f t="shared" si="2276"/>
        <v>-686.2</v>
      </c>
      <c r="L1686" s="11">
        <f t="shared" si="2212"/>
        <v>1936705.7999999998</v>
      </c>
      <c r="M1686" s="11">
        <f t="shared" si="2213"/>
        <v>2266614.7999999998</v>
      </c>
      <c r="N1686" s="11">
        <f t="shared" si="2214"/>
        <v>2599565.7999999998</v>
      </c>
      <c r="O1686" s="11">
        <f t="shared" ref="O1686:Q1686" si="2277">O1687+O1729+O1748</f>
        <v>402122.31200000009</v>
      </c>
      <c r="P1686" s="11">
        <f t="shared" si="2277"/>
        <v>8831.5</v>
      </c>
      <c r="Q1686" s="11">
        <f t="shared" si="2277"/>
        <v>43211.8</v>
      </c>
      <c r="R1686" s="11">
        <f t="shared" si="2244"/>
        <v>2338828.1119999997</v>
      </c>
      <c r="S1686" s="11">
        <f t="shared" si="2245"/>
        <v>2275446.2999999998</v>
      </c>
      <c r="T1686" s="11">
        <f t="shared" si="2246"/>
        <v>2642777.5999999996</v>
      </c>
      <c r="U1686" s="11">
        <f>U1687+U1729+U1748</f>
        <v>3673.8</v>
      </c>
      <c r="V1686" s="11">
        <f t="shared" si="2247"/>
        <v>2342501.9119999995</v>
      </c>
      <c r="W1686" s="11">
        <f t="shared" si="2248"/>
        <v>2275446.2999999998</v>
      </c>
      <c r="X1686" s="11">
        <f t="shared" si="2249"/>
        <v>2642777.5999999996</v>
      </c>
      <c r="Y1686" s="11">
        <f t="shared" ref="Y1686:AA1686" si="2278">Y1687+Y1729+Y1748</f>
        <v>33341.962999999996</v>
      </c>
      <c r="Z1686" s="11">
        <f t="shared" si="2278"/>
        <v>0</v>
      </c>
      <c r="AA1686" s="11">
        <f t="shared" si="2278"/>
        <v>0</v>
      </c>
      <c r="AB1686" s="11">
        <f t="shared" si="2270"/>
        <v>2375843.8749999995</v>
      </c>
      <c r="AC1686" s="11">
        <f t="shared" si="2271"/>
        <v>2275446.2999999998</v>
      </c>
      <c r="AD1686" s="11">
        <f t="shared" si="2272"/>
        <v>2642777.5999999996</v>
      </c>
      <c r="AE1686" s="11">
        <f>AE1687+AE1729+AE1748</f>
        <v>0</v>
      </c>
      <c r="AF1686" s="21"/>
      <c r="AG1686" s="24"/>
    </row>
    <row r="1687" spans="1:34" s="10" customFormat="1" ht="47.25" x14ac:dyDescent="0.25">
      <c r="A1687" s="9" t="s">
        <v>357</v>
      </c>
      <c r="B1687" s="16"/>
      <c r="C1687" s="9"/>
      <c r="D1687" s="9"/>
      <c r="E1687" s="15" t="s">
        <v>1199</v>
      </c>
      <c r="F1687" s="17">
        <f>F1688+F1722+F1705</f>
        <v>1544298.5</v>
      </c>
      <c r="G1687" s="17">
        <f>G1688+G1722+G1705</f>
        <v>1894541.1</v>
      </c>
      <c r="H1687" s="17">
        <f>H1688+H1722+H1705</f>
        <v>2288483.7999999998</v>
      </c>
      <c r="I1687" s="17">
        <f t="shared" ref="I1687:K1687" si="2279">I1688+I1722+I1705</f>
        <v>0</v>
      </c>
      <c r="J1687" s="17">
        <f t="shared" si="2279"/>
        <v>0</v>
      </c>
      <c r="K1687" s="17">
        <f t="shared" si="2279"/>
        <v>0</v>
      </c>
      <c r="L1687" s="17">
        <f t="shared" si="2212"/>
        <v>1544298.5</v>
      </c>
      <c r="M1687" s="17">
        <f t="shared" si="2213"/>
        <v>1894541.1</v>
      </c>
      <c r="N1687" s="17">
        <f t="shared" si="2214"/>
        <v>2288483.7999999998</v>
      </c>
      <c r="O1687" s="17">
        <f t="shared" ref="O1687:Q1687" si="2280">O1688+O1722+O1705</f>
        <v>352757.70000000007</v>
      </c>
      <c r="P1687" s="17">
        <f t="shared" si="2280"/>
        <v>0</v>
      </c>
      <c r="Q1687" s="17">
        <f t="shared" si="2280"/>
        <v>0</v>
      </c>
      <c r="R1687" s="17">
        <f t="shared" si="2244"/>
        <v>1897056.2000000002</v>
      </c>
      <c r="S1687" s="17">
        <f t="shared" si="2245"/>
        <v>1894541.1</v>
      </c>
      <c r="T1687" s="17">
        <f t="shared" si="2246"/>
        <v>2288483.7999999998</v>
      </c>
      <c r="U1687" s="17">
        <f>U1688+U1722+U1705</f>
        <v>0</v>
      </c>
      <c r="V1687" s="17">
        <f t="shared" si="2247"/>
        <v>1897056.2000000002</v>
      </c>
      <c r="W1687" s="17">
        <f t="shared" si="2248"/>
        <v>1894541.1</v>
      </c>
      <c r="X1687" s="17">
        <f t="shared" si="2249"/>
        <v>2288483.7999999998</v>
      </c>
      <c r="Y1687" s="17">
        <f t="shared" ref="Y1687:AA1687" si="2281">Y1688+Y1722+Y1705</f>
        <v>8234.4</v>
      </c>
      <c r="Z1687" s="17">
        <f t="shared" si="2281"/>
        <v>0</v>
      </c>
      <c r="AA1687" s="17">
        <f t="shared" si="2281"/>
        <v>0</v>
      </c>
      <c r="AB1687" s="17">
        <f t="shared" si="2270"/>
        <v>1905290.6</v>
      </c>
      <c r="AC1687" s="17">
        <f t="shared" si="2271"/>
        <v>1894541.1</v>
      </c>
      <c r="AD1687" s="17">
        <f t="shared" si="2272"/>
        <v>2288483.7999999998</v>
      </c>
      <c r="AE1687" s="17">
        <f>AE1688+AE1722+AE1705</f>
        <v>0</v>
      </c>
      <c r="AF1687" s="30"/>
      <c r="AG1687" s="25"/>
    </row>
    <row r="1688" spans="1:34" ht="47.25" x14ac:dyDescent="0.25">
      <c r="A1688" s="36" t="s">
        <v>358</v>
      </c>
      <c r="B1688" s="32"/>
      <c r="C1688" s="36"/>
      <c r="D1688" s="36"/>
      <c r="E1688" s="14" t="s">
        <v>1200</v>
      </c>
      <c r="F1688" s="18">
        <f>F1689+F1693+F1701</f>
        <v>994421.1</v>
      </c>
      <c r="G1688" s="18">
        <f t="shared" ref="G1688:H1688" si="2282">G1689+G1693+G1701</f>
        <v>1329001.1000000001</v>
      </c>
      <c r="H1688" s="18">
        <f t="shared" si="2282"/>
        <v>65847.199999999997</v>
      </c>
      <c r="I1688" s="18">
        <f t="shared" ref="I1688:K1688" si="2283">I1689+I1693+I1701</f>
        <v>0</v>
      </c>
      <c r="J1688" s="18">
        <f t="shared" si="2283"/>
        <v>0</v>
      </c>
      <c r="K1688" s="18">
        <f t="shared" si="2283"/>
        <v>0</v>
      </c>
      <c r="L1688" s="18">
        <f t="shared" si="2212"/>
        <v>994421.1</v>
      </c>
      <c r="M1688" s="18">
        <f t="shared" si="2213"/>
        <v>1329001.1000000001</v>
      </c>
      <c r="N1688" s="18">
        <f t="shared" si="2214"/>
        <v>65847.199999999997</v>
      </c>
      <c r="O1688" s="18">
        <f t="shared" ref="O1688:Q1688" si="2284">O1689+O1693+O1701</f>
        <v>0</v>
      </c>
      <c r="P1688" s="18">
        <f t="shared" si="2284"/>
        <v>0</v>
      </c>
      <c r="Q1688" s="18">
        <f t="shared" si="2284"/>
        <v>0</v>
      </c>
      <c r="R1688" s="18">
        <f t="shared" si="2244"/>
        <v>994421.1</v>
      </c>
      <c r="S1688" s="18">
        <f t="shared" si="2245"/>
        <v>1329001.1000000001</v>
      </c>
      <c r="T1688" s="18">
        <f t="shared" si="2246"/>
        <v>65847.199999999997</v>
      </c>
      <c r="U1688" s="18">
        <f t="shared" ref="U1688" si="2285">U1689+U1693+U1701</f>
        <v>0</v>
      </c>
      <c r="V1688" s="18">
        <f t="shared" si="2247"/>
        <v>994421.1</v>
      </c>
      <c r="W1688" s="18">
        <f t="shared" si="2248"/>
        <v>1329001.1000000001</v>
      </c>
      <c r="X1688" s="18">
        <f t="shared" si="2249"/>
        <v>65847.199999999997</v>
      </c>
      <c r="Y1688" s="18">
        <f>Y1689+Y1693+Y1701+Y1697</f>
        <v>8234.4</v>
      </c>
      <c r="Z1688" s="18">
        <f t="shared" ref="Z1688:AE1688" si="2286">Z1689+Z1693+Z1701+Z1697</f>
        <v>0</v>
      </c>
      <c r="AA1688" s="18">
        <f t="shared" si="2286"/>
        <v>0</v>
      </c>
      <c r="AB1688" s="18">
        <f t="shared" si="2270"/>
        <v>1002655.5</v>
      </c>
      <c r="AC1688" s="18">
        <f t="shared" si="2271"/>
        <v>1329001.1000000001</v>
      </c>
      <c r="AD1688" s="18">
        <f t="shared" si="2272"/>
        <v>65847.199999999997</v>
      </c>
      <c r="AE1688" s="18">
        <f t="shared" si="2286"/>
        <v>0</v>
      </c>
      <c r="AF1688" s="31"/>
      <c r="AG1688" s="22"/>
      <c r="AH1688" s="2"/>
    </row>
    <row r="1689" spans="1:34" ht="31.5" x14ac:dyDescent="0.25">
      <c r="A1689" s="36" t="s">
        <v>353</v>
      </c>
      <c r="B1689" s="32"/>
      <c r="C1689" s="36"/>
      <c r="D1689" s="36"/>
      <c r="E1689" s="14" t="s">
        <v>752</v>
      </c>
      <c r="F1689" s="18">
        <f t="shared" ref="F1689:K1691" si="2287">F1690</f>
        <v>33792.699999999997</v>
      </c>
      <c r="G1689" s="18">
        <f t="shared" si="2287"/>
        <v>0</v>
      </c>
      <c r="H1689" s="18">
        <f t="shared" si="2287"/>
        <v>0</v>
      </c>
      <c r="I1689" s="18">
        <f t="shared" si="2287"/>
        <v>0</v>
      </c>
      <c r="J1689" s="18">
        <f t="shared" si="2287"/>
        <v>0</v>
      </c>
      <c r="K1689" s="18">
        <f t="shared" si="2287"/>
        <v>0</v>
      </c>
      <c r="L1689" s="18">
        <f t="shared" si="2212"/>
        <v>33792.699999999997</v>
      </c>
      <c r="M1689" s="18">
        <f t="shared" si="2213"/>
        <v>0</v>
      </c>
      <c r="N1689" s="18">
        <f t="shared" si="2214"/>
        <v>0</v>
      </c>
      <c r="O1689" s="18">
        <f t="shared" ref="O1689:Q1691" si="2288">O1690</f>
        <v>0</v>
      </c>
      <c r="P1689" s="18">
        <f t="shared" si="2288"/>
        <v>0</v>
      </c>
      <c r="Q1689" s="18">
        <f t="shared" si="2288"/>
        <v>0</v>
      </c>
      <c r="R1689" s="18">
        <f t="shared" si="2244"/>
        <v>33792.699999999997</v>
      </c>
      <c r="S1689" s="18">
        <f t="shared" si="2245"/>
        <v>0</v>
      </c>
      <c r="T1689" s="18">
        <f t="shared" si="2246"/>
        <v>0</v>
      </c>
      <c r="U1689" s="18">
        <f t="shared" ref="U1689:AE1691" si="2289">U1690</f>
        <v>0</v>
      </c>
      <c r="V1689" s="18">
        <f t="shared" si="2247"/>
        <v>33792.699999999997</v>
      </c>
      <c r="W1689" s="18">
        <f t="shared" si="2248"/>
        <v>0</v>
      </c>
      <c r="X1689" s="18">
        <f t="shared" si="2249"/>
        <v>0</v>
      </c>
      <c r="Y1689" s="18">
        <f t="shared" si="2289"/>
        <v>0</v>
      </c>
      <c r="Z1689" s="18">
        <f t="shared" si="2289"/>
        <v>0</v>
      </c>
      <c r="AA1689" s="18">
        <f t="shared" si="2289"/>
        <v>0</v>
      </c>
      <c r="AB1689" s="18">
        <f t="shared" si="2270"/>
        <v>33792.699999999997</v>
      </c>
      <c r="AC1689" s="18">
        <f t="shared" si="2271"/>
        <v>0</v>
      </c>
      <c r="AD1689" s="18">
        <f t="shared" si="2272"/>
        <v>0</v>
      </c>
      <c r="AE1689" s="18">
        <f t="shared" si="2289"/>
        <v>0</v>
      </c>
      <c r="AF1689" s="31"/>
      <c r="AG1689" s="22"/>
      <c r="AH1689" s="2"/>
    </row>
    <row r="1690" spans="1:34" ht="47.25" x14ac:dyDescent="0.25">
      <c r="A1690" s="36" t="s">
        <v>353</v>
      </c>
      <c r="B1690" s="32">
        <v>200</v>
      </c>
      <c r="C1690" s="36"/>
      <c r="D1690" s="36"/>
      <c r="E1690" s="14" t="s">
        <v>578</v>
      </c>
      <c r="F1690" s="18">
        <f t="shared" si="2287"/>
        <v>33792.699999999997</v>
      </c>
      <c r="G1690" s="18">
        <f t="shared" si="2287"/>
        <v>0</v>
      </c>
      <c r="H1690" s="18">
        <f t="shared" si="2287"/>
        <v>0</v>
      </c>
      <c r="I1690" s="18">
        <f t="shared" si="2287"/>
        <v>0</v>
      </c>
      <c r="J1690" s="18">
        <f t="shared" si="2287"/>
        <v>0</v>
      </c>
      <c r="K1690" s="18">
        <f t="shared" si="2287"/>
        <v>0</v>
      </c>
      <c r="L1690" s="18">
        <f t="shared" si="2212"/>
        <v>33792.699999999997</v>
      </c>
      <c r="M1690" s="18">
        <f t="shared" si="2213"/>
        <v>0</v>
      </c>
      <c r="N1690" s="18">
        <f t="shared" si="2214"/>
        <v>0</v>
      </c>
      <c r="O1690" s="18">
        <f t="shared" si="2288"/>
        <v>0</v>
      </c>
      <c r="P1690" s="18">
        <f t="shared" si="2288"/>
        <v>0</v>
      </c>
      <c r="Q1690" s="18">
        <f t="shared" si="2288"/>
        <v>0</v>
      </c>
      <c r="R1690" s="18">
        <f t="shared" si="2244"/>
        <v>33792.699999999997</v>
      </c>
      <c r="S1690" s="18">
        <f t="shared" si="2245"/>
        <v>0</v>
      </c>
      <c r="T1690" s="18">
        <f t="shared" si="2246"/>
        <v>0</v>
      </c>
      <c r="U1690" s="18">
        <f t="shared" si="2289"/>
        <v>0</v>
      </c>
      <c r="V1690" s="18">
        <f t="shared" si="2247"/>
        <v>33792.699999999997</v>
      </c>
      <c r="W1690" s="18">
        <f t="shared" si="2248"/>
        <v>0</v>
      </c>
      <c r="X1690" s="18">
        <f t="shared" si="2249"/>
        <v>0</v>
      </c>
      <c r="Y1690" s="18">
        <f t="shared" si="2289"/>
        <v>0</v>
      </c>
      <c r="Z1690" s="18">
        <f t="shared" si="2289"/>
        <v>0</v>
      </c>
      <c r="AA1690" s="18">
        <f t="shared" si="2289"/>
        <v>0</v>
      </c>
      <c r="AB1690" s="18">
        <f t="shared" si="2270"/>
        <v>33792.699999999997</v>
      </c>
      <c r="AC1690" s="18">
        <f t="shared" si="2271"/>
        <v>0</v>
      </c>
      <c r="AD1690" s="18">
        <f t="shared" si="2272"/>
        <v>0</v>
      </c>
      <c r="AE1690" s="18">
        <f t="shared" si="2289"/>
        <v>0</v>
      </c>
      <c r="AF1690" s="31"/>
      <c r="AG1690" s="22"/>
      <c r="AH1690" s="2"/>
    </row>
    <row r="1691" spans="1:34" ht="47.25" x14ac:dyDescent="0.25">
      <c r="A1691" s="36" t="s">
        <v>353</v>
      </c>
      <c r="B1691" s="32">
        <v>240</v>
      </c>
      <c r="C1691" s="36"/>
      <c r="D1691" s="36"/>
      <c r="E1691" s="14" t="s">
        <v>586</v>
      </c>
      <c r="F1691" s="18">
        <f t="shared" si="2287"/>
        <v>33792.699999999997</v>
      </c>
      <c r="G1691" s="18">
        <f t="shared" si="2287"/>
        <v>0</v>
      </c>
      <c r="H1691" s="18">
        <f t="shared" si="2287"/>
        <v>0</v>
      </c>
      <c r="I1691" s="18">
        <f t="shared" si="2287"/>
        <v>0</v>
      </c>
      <c r="J1691" s="18">
        <f t="shared" si="2287"/>
        <v>0</v>
      </c>
      <c r="K1691" s="18">
        <f t="shared" si="2287"/>
        <v>0</v>
      </c>
      <c r="L1691" s="18">
        <f t="shared" si="2212"/>
        <v>33792.699999999997</v>
      </c>
      <c r="M1691" s="18">
        <f t="shared" si="2213"/>
        <v>0</v>
      </c>
      <c r="N1691" s="18">
        <f t="shared" si="2214"/>
        <v>0</v>
      </c>
      <c r="O1691" s="18">
        <f t="shared" si="2288"/>
        <v>0</v>
      </c>
      <c r="P1691" s="18">
        <f t="shared" si="2288"/>
        <v>0</v>
      </c>
      <c r="Q1691" s="18">
        <f t="shared" si="2288"/>
        <v>0</v>
      </c>
      <c r="R1691" s="18">
        <f t="shared" si="2244"/>
        <v>33792.699999999997</v>
      </c>
      <c r="S1691" s="18">
        <f t="shared" si="2245"/>
        <v>0</v>
      </c>
      <c r="T1691" s="18">
        <f t="shared" si="2246"/>
        <v>0</v>
      </c>
      <c r="U1691" s="18">
        <f t="shared" si="2289"/>
        <v>0</v>
      </c>
      <c r="V1691" s="18">
        <f t="shared" si="2247"/>
        <v>33792.699999999997</v>
      </c>
      <c r="W1691" s="18">
        <f t="shared" si="2248"/>
        <v>0</v>
      </c>
      <c r="X1691" s="18">
        <f t="shared" si="2249"/>
        <v>0</v>
      </c>
      <c r="Y1691" s="18">
        <f t="shared" si="2289"/>
        <v>0</v>
      </c>
      <c r="Z1691" s="18">
        <f t="shared" si="2289"/>
        <v>0</v>
      </c>
      <c r="AA1691" s="18">
        <f t="shared" si="2289"/>
        <v>0</v>
      </c>
      <c r="AB1691" s="18">
        <f t="shared" si="2270"/>
        <v>33792.699999999997</v>
      </c>
      <c r="AC1691" s="18">
        <f t="shared" si="2271"/>
        <v>0</v>
      </c>
      <c r="AD1691" s="18">
        <f t="shared" si="2272"/>
        <v>0</v>
      </c>
      <c r="AE1691" s="18">
        <f t="shared" si="2289"/>
        <v>0</v>
      </c>
      <c r="AF1691" s="31"/>
      <c r="AG1691" s="22"/>
      <c r="AH1691" s="2"/>
    </row>
    <row r="1692" spans="1:34" x14ac:dyDescent="0.25">
      <c r="A1692" s="36" t="s">
        <v>353</v>
      </c>
      <c r="B1692" s="32">
        <v>240</v>
      </c>
      <c r="C1692" s="36" t="s">
        <v>200</v>
      </c>
      <c r="D1692" s="36" t="s">
        <v>5</v>
      </c>
      <c r="E1692" s="14" t="s">
        <v>551</v>
      </c>
      <c r="F1692" s="18">
        <v>33792.699999999997</v>
      </c>
      <c r="G1692" s="18">
        <v>0</v>
      </c>
      <c r="H1692" s="18">
        <v>0</v>
      </c>
      <c r="I1692" s="18"/>
      <c r="J1692" s="18"/>
      <c r="K1692" s="18"/>
      <c r="L1692" s="18">
        <f t="shared" si="2212"/>
        <v>33792.699999999997</v>
      </c>
      <c r="M1692" s="18">
        <f t="shared" si="2213"/>
        <v>0</v>
      </c>
      <c r="N1692" s="18">
        <f t="shared" si="2214"/>
        <v>0</v>
      </c>
      <c r="O1692" s="18"/>
      <c r="P1692" s="18"/>
      <c r="Q1692" s="18"/>
      <c r="R1692" s="18">
        <f t="shared" si="2244"/>
        <v>33792.699999999997</v>
      </c>
      <c r="S1692" s="18">
        <f t="shared" si="2245"/>
        <v>0</v>
      </c>
      <c r="T1692" s="18">
        <f t="shared" si="2246"/>
        <v>0</v>
      </c>
      <c r="U1692" s="18"/>
      <c r="V1692" s="18">
        <f t="shared" si="2247"/>
        <v>33792.699999999997</v>
      </c>
      <c r="W1692" s="18">
        <f t="shared" si="2248"/>
        <v>0</v>
      </c>
      <c r="X1692" s="18">
        <f t="shared" si="2249"/>
        <v>0</v>
      </c>
      <c r="Y1692" s="18"/>
      <c r="Z1692" s="18"/>
      <c r="AA1692" s="18"/>
      <c r="AB1692" s="18">
        <f t="shared" si="2270"/>
        <v>33792.699999999997</v>
      </c>
      <c r="AC1692" s="18">
        <f t="shared" si="2271"/>
        <v>0</v>
      </c>
      <c r="AD1692" s="18">
        <f t="shared" si="2272"/>
        <v>0</v>
      </c>
      <c r="AE1692" s="18"/>
      <c r="AF1692" s="31"/>
      <c r="AG1692" s="22"/>
      <c r="AH1692" s="2"/>
    </row>
    <row r="1693" spans="1:34" ht="78.75" x14ac:dyDescent="0.25">
      <c r="A1693" s="36" t="s">
        <v>354</v>
      </c>
      <c r="B1693" s="32"/>
      <c r="C1693" s="36"/>
      <c r="D1693" s="36"/>
      <c r="E1693" s="14" t="s">
        <v>753</v>
      </c>
      <c r="F1693" s="18">
        <f t="shared" ref="F1693:K1695" si="2290">F1694</f>
        <v>0</v>
      </c>
      <c r="G1693" s="18">
        <f t="shared" si="2290"/>
        <v>0</v>
      </c>
      <c r="H1693" s="18">
        <f t="shared" si="2290"/>
        <v>65847.199999999997</v>
      </c>
      <c r="I1693" s="18">
        <f t="shared" si="2290"/>
        <v>0</v>
      </c>
      <c r="J1693" s="18">
        <f t="shared" si="2290"/>
        <v>0</v>
      </c>
      <c r="K1693" s="18">
        <f t="shared" si="2290"/>
        <v>0</v>
      </c>
      <c r="L1693" s="18">
        <f t="shared" si="2212"/>
        <v>0</v>
      </c>
      <c r="M1693" s="18">
        <f t="shared" si="2213"/>
        <v>0</v>
      </c>
      <c r="N1693" s="18">
        <f t="shared" si="2214"/>
        <v>65847.199999999997</v>
      </c>
      <c r="O1693" s="18">
        <f t="shared" ref="O1693:Q1695" si="2291">O1694</f>
        <v>0</v>
      </c>
      <c r="P1693" s="18">
        <f t="shared" si="2291"/>
        <v>0</v>
      </c>
      <c r="Q1693" s="18">
        <f t="shared" si="2291"/>
        <v>0</v>
      </c>
      <c r="R1693" s="18">
        <f t="shared" si="2244"/>
        <v>0</v>
      </c>
      <c r="S1693" s="18">
        <f t="shared" si="2245"/>
        <v>0</v>
      </c>
      <c r="T1693" s="18">
        <f t="shared" si="2246"/>
        <v>65847.199999999997</v>
      </c>
      <c r="U1693" s="18">
        <f t="shared" ref="U1693:AE1695" si="2292">U1694</f>
        <v>0</v>
      </c>
      <c r="V1693" s="18">
        <f t="shared" si="2247"/>
        <v>0</v>
      </c>
      <c r="W1693" s="18">
        <f t="shared" si="2248"/>
        <v>0</v>
      </c>
      <c r="X1693" s="18">
        <f t="shared" si="2249"/>
        <v>65847.199999999997</v>
      </c>
      <c r="Y1693" s="18">
        <f t="shared" si="2292"/>
        <v>0</v>
      </c>
      <c r="Z1693" s="18">
        <f t="shared" si="2292"/>
        <v>0</v>
      </c>
      <c r="AA1693" s="18">
        <f t="shared" si="2292"/>
        <v>0</v>
      </c>
      <c r="AB1693" s="18">
        <f t="shared" si="2270"/>
        <v>0</v>
      </c>
      <c r="AC1693" s="18">
        <f t="shared" si="2271"/>
        <v>0</v>
      </c>
      <c r="AD1693" s="18">
        <f t="shared" si="2272"/>
        <v>65847.199999999997</v>
      </c>
      <c r="AE1693" s="18">
        <f t="shared" si="2292"/>
        <v>0</v>
      </c>
      <c r="AF1693" s="31"/>
      <c r="AG1693" s="22"/>
      <c r="AH1693" s="2"/>
    </row>
    <row r="1694" spans="1:34" ht="47.25" x14ac:dyDescent="0.25">
      <c r="A1694" s="36" t="s">
        <v>354</v>
      </c>
      <c r="B1694" s="32">
        <v>400</v>
      </c>
      <c r="C1694" s="36"/>
      <c r="D1694" s="36"/>
      <c r="E1694" s="14" t="s">
        <v>580</v>
      </c>
      <c r="F1694" s="18">
        <f t="shared" si="2290"/>
        <v>0</v>
      </c>
      <c r="G1694" s="18">
        <f t="shared" si="2290"/>
        <v>0</v>
      </c>
      <c r="H1694" s="18">
        <f t="shared" si="2290"/>
        <v>65847.199999999997</v>
      </c>
      <c r="I1694" s="18">
        <f t="shared" si="2290"/>
        <v>0</v>
      </c>
      <c r="J1694" s="18">
        <f t="shared" si="2290"/>
        <v>0</v>
      </c>
      <c r="K1694" s="18">
        <f t="shared" si="2290"/>
        <v>0</v>
      </c>
      <c r="L1694" s="18">
        <f t="shared" si="2212"/>
        <v>0</v>
      </c>
      <c r="M1694" s="18">
        <f t="shared" si="2213"/>
        <v>0</v>
      </c>
      <c r="N1694" s="18">
        <f t="shared" si="2214"/>
        <v>65847.199999999997</v>
      </c>
      <c r="O1694" s="18">
        <f t="shared" si="2291"/>
        <v>0</v>
      </c>
      <c r="P1694" s="18">
        <f t="shared" si="2291"/>
        <v>0</v>
      </c>
      <c r="Q1694" s="18">
        <f t="shared" si="2291"/>
        <v>0</v>
      </c>
      <c r="R1694" s="18">
        <f t="shared" si="2244"/>
        <v>0</v>
      </c>
      <c r="S1694" s="18">
        <f t="shared" si="2245"/>
        <v>0</v>
      </c>
      <c r="T1694" s="18">
        <f t="shared" si="2246"/>
        <v>65847.199999999997</v>
      </c>
      <c r="U1694" s="18">
        <f t="shared" si="2292"/>
        <v>0</v>
      </c>
      <c r="V1694" s="18">
        <f t="shared" si="2247"/>
        <v>0</v>
      </c>
      <c r="W1694" s="18">
        <f t="shared" si="2248"/>
        <v>0</v>
      </c>
      <c r="X1694" s="18">
        <f t="shared" si="2249"/>
        <v>65847.199999999997</v>
      </c>
      <c r="Y1694" s="18">
        <f t="shared" si="2292"/>
        <v>0</v>
      </c>
      <c r="Z1694" s="18">
        <f t="shared" si="2292"/>
        <v>0</v>
      </c>
      <c r="AA1694" s="18">
        <f t="shared" si="2292"/>
        <v>0</v>
      </c>
      <c r="AB1694" s="18">
        <f t="shared" si="2270"/>
        <v>0</v>
      </c>
      <c r="AC1694" s="18">
        <f t="shared" si="2271"/>
        <v>0</v>
      </c>
      <c r="AD1694" s="18">
        <f t="shared" si="2272"/>
        <v>65847.199999999997</v>
      </c>
      <c r="AE1694" s="18">
        <f t="shared" si="2292"/>
        <v>0</v>
      </c>
      <c r="AF1694" s="31"/>
      <c r="AG1694" s="22"/>
      <c r="AH1694" s="2"/>
    </row>
    <row r="1695" spans="1:34" x14ac:dyDescent="0.25">
      <c r="A1695" s="36" t="s">
        <v>354</v>
      </c>
      <c r="B1695" s="32">
        <v>410</v>
      </c>
      <c r="C1695" s="36"/>
      <c r="D1695" s="36"/>
      <c r="E1695" s="14" t="s">
        <v>593</v>
      </c>
      <c r="F1695" s="18">
        <f t="shared" si="2290"/>
        <v>0</v>
      </c>
      <c r="G1695" s="18">
        <f t="shared" si="2290"/>
        <v>0</v>
      </c>
      <c r="H1695" s="18">
        <f t="shared" si="2290"/>
        <v>65847.199999999997</v>
      </c>
      <c r="I1695" s="18">
        <f t="shared" si="2290"/>
        <v>0</v>
      </c>
      <c r="J1695" s="18">
        <f t="shared" si="2290"/>
        <v>0</v>
      </c>
      <c r="K1695" s="18">
        <f t="shared" si="2290"/>
        <v>0</v>
      </c>
      <c r="L1695" s="18">
        <f t="shared" ref="L1695:L1777" si="2293">F1695+I1695</f>
        <v>0</v>
      </c>
      <c r="M1695" s="18">
        <f t="shared" ref="M1695:M1777" si="2294">G1695+J1695</f>
        <v>0</v>
      </c>
      <c r="N1695" s="18">
        <f t="shared" ref="N1695:N1777" si="2295">H1695+K1695</f>
        <v>65847.199999999997</v>
      </c>
      <c r="O1695" s="18">
        <f t="shared" si="2291"/>
        <v>0</v>
      </c>
      <c r="P1695" s="18">
        <f t="shared" si="2291"/>
        <v>0</v>
      </c>
      <c r="Q1695" s="18">
        <f t="shared" si="2291"/>
        <v>0</v>
      </c>
      <c r="R1695" s="18">
        <f t="shared" si="2244"/>
        <v>0</v>
      </c>
      <c r="S1695" s="18">
        <f t="shared" si="2245"/>
        <v>0</v>
      </c>
      <c r="T1695" s="18">
        <f t="shared" si="2246"/>
        <v>65847.199999999997</v>
      </c>
      <c r="U1695" s="18">
        <f t="shared" si="2292"/>
        <v>0</v>
      </c>
      <c r="V1695" s="18">
        <f t="shared" si="2247"/>
        <v>0</v>
      </c>
      <c r="W1695" s="18">
        <f t="shared" si="2248"/>
        <v>0</v>
      </c>
      <c r="X1695" s="18">
        <f t="shared" si="2249"/>
        <v>65847.199999999997</v>
      </c>
      <c r="Y1695" s="18">
        <f t="shared" si="2292"/>
        <v>0</v>
      </c>
      <c r="Z1695" s="18">
        <f t="shared" si="2292"/>
        <v>0</v>
      </c>
      <c r="AA1695" s="18">
        <f t="shared" si="2292"/>
        <v>0</v>
      </c>
      <c r="AB1695" s="18">
        <f t="shared" si="2270"/>
        <v>0</v>
      </c>
      <c r="AC1695" s="18">
        <f t="shared" si="2271"/>
        <v>0</v>
      </c>
      <c r="AD1695" s="18">
        <f t="shared" si="2272"/>
        <v>65847.199999999997</v>
      </c>
      <c r="AE1695" s="18">
        <f t="shared" si="2292"/>
        <v>0</v>
      </c>
      <c r="AF1695" s="31"/>
      <c r="AG1695" s="22"/>
      <c r="AH1695" s="2"/>
    </row>
    <row r="1696" spans="1:34" x14ac:dyDescent="0.25">
      <c r="A1696" s="36" t="s">
        <v>354</v>
      </c>
      <c r="B1696" s="32">
        <v>410</v>
      </c>
      <c r="C1696" s="36" t="s">
        <v>200</v>
      </c>
      <c r="D1696" s="36" t="s">
        <v>5</v>
      </c>
      <c r="E1696" s="14" t="s">
        <v>551</v>
      </c>
      <c r="F1696" s="18">
        <v>0</v>
      </c>
      <c r="G1696" s="18">
        <v>0</v>
      </c>
      <c r="H1696" s="18">
        <v>65847.199999999997</v>
      </c>
      <c r="I1696" s="18"/>
      <c r="J1696" s="18"/>
      <c r="K1696" s="18"/>
      <c r="L1696" s="18">
        <f t="shared" si="2293"/>
        <v>0</v>
      </c>
      <c r="M1696" s="18">
        <f t="shared" si="2294"/>
        <v>0</v>
      </c>
      <c r="N1696" s="18">
        <f t="shared" si="2295"/>
        <v>65847.199999999997</v>
      </c>
      <c r="O1696" s="18"/>
      <c r="P1696" s="18"/>
      <c r="Q1696" s="18"/>
      <c r="R1696" s="18">
        <f t="shared" si="2244"/>
        <v>0</v>
      </c>
      <c r="S1696" s="18">
        <f t="shared" si="2245"/>
        <v>0</v>
      </c>
      <c r="T1696" s="18">
        <f t="shared" si="2246"/>
        <v>65847.199999999997</v>
      </c>
      <c r="U1696" s="18"/>
      <c r="V1696" s="18">
        <f t="shared" si="2247"/>
        <v>0</v>
      </c>
      <c r="W1696" s="18">
        <f t="shared" si="2248"/>
        <v>0</v>
      </c>
      <c r="X1696" s="18">
        <f t="shared" si="2249"/>
        <v>65847.199999999997</v>
      </c>
      <c r="Y1696" s="18"/>
      <c r="Z1696" s="18"/>
      <c r="AA1696" s="18"/>
      <c r="AB1696" s="18">
        <f t="shared" si="2270"/>
        <v>0</v>
      </c>
      <c r="AC1696" s="18">
        <f t="shared" si="2271"/>
        <v>0</v>
      </c>
      <c r="AD1696" s="18">
        <f t="shared" si="2272"/>
        <v>65847.199999999997</v>
      </c>
      <c r="AE1696" s="18"/>
      <c r="AF1696" s="31"/>
      <c r="AG1696" s="22"/>
      <c r="AH1696" s="2"/>
    </row>
    <row r="1697" spans="1:34" ht="63" x14ac:dyDescent="0.25">
      <c r="A1697" s="36" t="s">
        <v>1422</v>
      </c>
      <c r="B1697" s="32"/>
      <c r="C1697" s="36"/>
      <c r="D1697" s="36"/>
      <c r="E1697" s="14" t="s">
        <v>1454</v>
      </c>
      <c r="F1697" s="18"/>
      <c r="G1697" s="18"/>
      <c r="H1697" s="18"/>
      <c r="I1697" s="18"/>
      <c r="J1697" s="18"/>
      <c r="K1697" s="18"/>
      <c r="L1697" s="18"/>
      <c r="M1697" s="18"/>
      <c r="N1697" s="18"/>
      <c r="O1697" s="18"/>
      <c r="P1697" s="18"/>
      <c r="Q1697" s="18"/>
      <c r="R1697" s="18"/>
      <c r="S1697" s="18"/>
      <c r="T1697" s="18"/>
      <c r="U1697" s="18"/>
      <c r="V1697" s="18">
        <f>V1698</f>
        <v>0</v>
      </c>
      <c r="W1697" s="18">
        <f t="shared" ref="W1697:AE1699" si="2296">W1698</f>
        <v>0</v>
      </c>
      <c r="X1697" s="18">
        <f t="shared" si="2296"/>
        <v>0</v>
      </c>
      <c r="Y1697" s="18">
        <f t="shared" si="2296"/>
        <v>4000</v>
      </c>
      <c r="Z1697" s="18">
        <f t="shared" si="2296"/>
        <v>0</v>
      </c>
      <c r="AA1697" s="18">
        <f t="shared" si="2296"/>
        <v>0</v>
      </c>
      <c r="AB1697" s="18">
        <f t="shared" si="2270"/>
        <v>4000</v>
      </c>
      <c r="AC1697" s="18">
        <f t="shared" si="2271"/>
        <v>0</v>
      </c>
      <c r="AD1697" s="18">
        <f t="shared" si="2272"/>
        <v>0</v>
      </c>
      <c r="AE1697" s="18">
        <f t="shared" si="2296"/>
        <v>0</v>
      </c>
      <c r="AF1697" s="31"/>
      <c r="AG1697" s="22"/>
      <c r="AH1697" s="2"/>
    </row>
    <row r="1698" spans="1:34" ht="47.25" x14ac:dyDescent="0.25">
      <c r="A1698" s="36" t="s">
        <v>1422</v>
      </c>
      <c r="B1698" s="32">
        <v>400</v>
      </c>
      <c r="C1698" s="36"/>
      <c r="D1698" s="36"/>
      <c r="E1698" s="14" t="s">
        <v>580</v>
      </c>
      <c r="F1698" s="18"/>
      <c r="G1698" s="18"/>
      <c r="H1698" s="18"/>
      <c r="I1698" s="18"/>
      <c r="J1698" s="18"/>
      <c r="K1698" s="18"/>
      <c r="L1698" s="18"/>
      <c r="M1698" s="18"/>
      <c r="N1698" s="18"/>
      <c r="O1698" s="18"/>
      <c r="P1698" s="18"/>
      <c r="Q1698" s="18"/>
      <c r="R1698" s="18"/>
      <c r="S1698" s="18"/>
      <c r="T1698" s="18"/>
      <c r="U1698" s="18"/>
      <c r="V1698" s="18">
        <f>V1699</f>
        <v>0</v>
      </c>
      <c r="W1698" s="18">
        <f t="shared" si="2296"/>
        <v>0</v>
      </c>
      <c r="X1698" s="18">
        <f t="shared" si="2296"/>
        <v>0</v>
      </c>
      <c r="Y1698" s="18">
        <f t="shared" si="2296"/>
        <v>4000</v>
      </c>
      <c r="Z1698" s="18">
        <f t="shared" si="2296"/>
        <v>0</v>
      </c>
      <c r="AA1698" s="18">
        <f t="shared" si="2296"/>
        <v>0</v>
      </c>
      <c r="AB1698" s="18">
        <f t="shared" si="2270"/>
        <v>4000</v>
      </c>
      <c r="AC1698" s="18">
        <f t="shared" si="2271"/>
        <v>0</v>
      </c>
      <c r="AD1698" s="18">
        <f t="shared" si="2272"/>
        <v>0</v>
      </c>
      <c r="AE1698" s="18">
        <f t="shared" si="2296"/>
        <v>0</v>
      </c>
      <c r="AF1698" s="31"/>
      <c r="AG1698" s="22"/>
      <c r="AH1698" s="2"/>
    </row>
    <row r="1699" spans="1:34" x14ac:dyDescent="0.25">
      <c r="A1699" s="36" t="s">
        <v>1422</v>
      </c>
      <c r="B1699" s="32">
        <v>410</v>
      </c>
      <c r="C1699" s="36"/>
      <c r="D1699" s="36"/>
      <c r="E1699" s="14" t="s">
        <v>593</v>
      </c>
      <c r="F1699" s="18"/>
      <c r="G1699" s="18"/>
      <c r="H1699" s="18"/>
      <c r="I1699" s="18"/>
      <c r="J1699" s="18"/>
      <c r="K1699" s="18"/>
      <c r="L1699" s="18"/>
      <c r="M1699" s="18"/>
      <c r="N1699" s="18"/>
      <c r="O1699" s="18"/>
      <c r="P1699" s="18"/>
      <c r="Q1699" s="18"/>
      <c r="R1699" s="18"/>
      <c r="S1699" s="18"/>
      <c r="T1699" s="18"/>
      <c r="U1699" s="18"/>
      <c r="V1699" s="18">
        <f>V1700</f>
        <v>0</v>
      </c>
      <c r="W1699" s="18">
        <f t="shared" si="2296"/>
        <v>0</v>
      </c>
      <c r="X1699" s="18">
        <f t="shared" si="2296"/>
        <v>0</v>
      </c>
      <c r="Y1699" s="18">
        <f t="shared" si="2296"/>
        <v>4000</v>
      </c>
      <c r="Z1699" s="18">
        <f t="shared" si="2296"/>
        <v>0</v>
      </c>
      <c r="AA1699" s="18">
        <f t="shared" si="2296"/>
        <v>0</v>
      </c>
      <c r="AB1699" s="18">
        <f t="shared" si="2270"/>
        <v>4000</v>
      </c>
      <c r="AC1699" s="18">
        <f t="shared" si="2271"/>
        <v>0</v>
      </c>
      <c r="AD1699" s="18">
        <f t="shared" si="2272"/>
        <v>0</v>
      </c>
      <c r="AE1699" s="18">
        <f t="shared" si="2296"/>
        <v>0</v>
      </c>
      <c r="AF1699" s="31"/>
      <c r="AG1699" s="22"/>
      <c r="AH1699" s="2"/>
    </row>
    <row r="1700" spans="1:34" x14ac:dyDescent="0.25">
      <c r="A1700" s="36" t="s">
        <v>1422</v>
      </c>
      <c r="B1700" s="32">
        <v>410</v>
      </c>
      <c r="C1700" s="36" t="s">
        <v>200</v>
      </c>
      <c r="D1700" s="36" t="s">
        <v>5</v>
      </c>
      <c r="E1700" s="14" t="s">
        <v>551</v>
      </c>
      <c r="F1700" s="18"/>
      <c r="G1700" s="18"/>
      <c r="H1700" s="18"/>
      <c r="I1700" s="18"/>
      <c r="J1700" s="18"/>
      <c r="K1700" s="18"/>
      <c r="L1700" s="18"/>
      <c r="M1700" s="18"/>
      <c r="N1700" s="18"/>
      <c r="O1700" s="18"/>
      <c r="P1700" s="18"/>
      <c r="Q1700" s="18"/>
      <c r="R1700" s="18"/>
      <c r="S1700" s="18"/>
      <c r="T1700" s="18"/>
      <c r="U1700" s="18"/>
      <c r="V1700" s="18">
        <v>0</v>
      </c>
      <c r="W1700" s="18">
        <v>0</v>
      </c>
      <c r="X1700" s="18">
        <v>0</v>
      </c>
      <c r="Y1700" s="18">
        <v>4000</v>
      </c>
      <c r="Z1700" s="18"/>
      <c r="AA1700" s="18"/>
      <c r="AB1700" s="18">
        <f t="shared" si="2270"/>
        <v>4000</v>
      </c>
      <c r="AC1700" s="18">
        <f t="shared" si="2271"/>
        <v>0</v>
      </c>
      <c r="AD1700" s="18">
        <f t="shared" si="2272"/>
        <v>0</v>
      </c>
      <c r="AE1700" s="18"/>
      <c r="AF1700" s="31"/>
      <c r="AG1700" s="22"/>
      <c r="AH1700" s="2"/>
    </row>
    <row r="1701" spans="1:34" ht="63" x14ac:dyDescent="0.25">
      <c r="A1701" s="36" t="s">
        <v>355</v>
      </c>
      <c r="B1701" s="32"/>
      <c r="C1701" s="36"/>
      <c r="D1701" s="36"/>
      <c r="E1701" s="14" t="s">
        <v>754</v>
      </c>
      <c r="F1701" s="18">
        <f t="shared" ref="F1701:K1703" si="2297">F1702</f>
        <v>960628.4</v>
      </c>
      <c r="G1701" s="18">
        <f t="shared" si="2297"/>
        <v>1329001.1000000001</v>
      </c>
      <c r="H1701" s="18">
        <f t="shared" si="2297"/>
        <v>0</v>
      </c>
      <c r="I1701" s="18">
        <f t="shared" si="2297"/>
        <v>0</v>
      </c>
      <c r="J1701" s="18">
        <f t="shared" si="2297"/>
        <v>0</v>
      </c>
      <c r="K1701" s="18">
        <f t="shared" si="2297"/>
        <v>0</v>
      </c>
      <c r="L1701" s="18">
        <f t="shared" si="2293"/>
        <v>960628.4</v>
      </c>
      <c r="M1701" s="18">
        <f t="shared" si="2294"/>
        <v>1329001.1000000001</v>
      </c>
      <c r="N1701" s="18">
        <f t="shared" si="2295"/>
        <v>0</v>
      </c>
      <c r="O1701" s="18">
        <f t="shared" ref="O1701:Q1703" si="2298">O1702</f>
        <v>0</v>
      </c>
      <c r="P1701" s="18">
        <f t="shared" si="2298"/>
        <v>0</v>
      </c>
      <c r="Q1701" s="18">
        <f t="shared" si="2298"/>
        <v>0</v>
      </c>
      <c r="R1701" s="18">
        <f t="shared" si="2244"/>
        <v>960628.4</v>
      </c>
      <c r="S1701" s="18">
        <f t="shared" si="2245"/>
        <v>1329001.1000000001</v>
      </c>
      <c r="T1701" s="18">
        <f t="shared" si="2246"/>
        <v>0</v>
      </c>
      <c r="U1701" s="18">
        <f t="shared" ref="U1701:AE1703" si="2299">U1702</f>
        <v>0</v>
      </c>
      <c r="V1701" s="18">
        <f t="shared" si="2247"/>
        <v>960628.4</v>
      </c>
      <c r="W1701" s="18">
        <f t="shared" si="2248"/>
        <v>1329001.1000000001</v>
      </c>
      <c r="X1701" s="18">
        <f t="shared" si="2249"/>
        <v>0</v>
      </c>
      <c r="Y1701" s="18">
        <f t="shared" si="2299"/>
        <v>4234.3999999999996</v>
      </c>
      <c r="Z1701" s="18">
        <f t="shared" si="2299"/>
        <v>0</v>
      </c>
      <c r="AA1701" s="18">
        <f t="shared" si="2299"/>
        <v>0</v>
      </c>
      <c r="AB1701" s="18">
        <f t="shared" si="2270"/>
        <v>964862.8</v>
      </c>
      <c r="AC1701" s="18">
        <f t="shared" si="2271"/>
        <v>1329001.1000000001</v>
      </c>
      <c r="AD1701" s="18">
        <f t="shared" si="2272"/>
        <v>0</v>
      </c>
      <c r="AE1701" s="18">
        <f t="shared" si="2299"/>
        <v>0</v>
      </c>
      <c r="AF1701" s="31"/>
      <c r="AG1701" s="22"/>
      <c r="AH1701" s="2"/>
    </row>
    <row r="1702" spans="1:34" ht="47.25" x14ac:dyDescent="0.25">
      <c r="A1702" s="36" t="s">
        <v>355</v>
      </c>
      <c r="B1702" s="32">
        <v>400</v>
      </c>
      <c r="C1702" s="36"/>
      <c r="D1702" s="36"/>
      <c r="E1702" s="14" t="s">
        <v>580</v>
      </c>
      <c r="F1702" s="18">
        <f t="shared" si="2297"/>
        <v>960628.4</v>
      </c>
      <c r="G1702" s="18">
        <f t="shared" si="2297"/>
        <v>1329001.1000000001</v>
      </c>
      <c r="H1702" s="18">
        <f t="shared" si="2297"/>
        <v>0</v>
      </c>
      <c r="I1702" s="18">
        <f t="shared" si="2297"/>
        <v>0</v>
      </c>
      <c r="J1702" s="18">
        <f t="shared" si="2297"/>
        <v>0</v>
      </c>
      <c r="K1702" s="18">
        <f t="shared" si="2297"/>
        <v>0</v>
      </c>
      <c r="L1702" s="18">
        <f t="shared" si="2293"/>
        <v>960628.4</v>
      </c>
      <c r="M1702" s="18">
        <f t="shared" si="2294"/>
        <v>1329001.1000000001</v>
      </c>
      <c r="N1702" s="18">
        <f t="shared" si="2295"/>
        <v>0</v>
      </c>
      <c r="O1702" s="18">
        <f t="shared" si="2298"/>
        <v>0</v>
      </c>
      <c r="P1702" s="18">
        <f t="shared" si="2298"/>
        <v>0</v>
      </c>
      <c r="Q1702" s="18">
        <f t="shared" si="2298"/>
        <v>0</v>
      </c>
      <c r="R1702" s="18">
        <f t="shared" si="2244"/>
        <v>960628.4</v>
      </c>
      <c r="S1702" s="18">
        <f t="shared" si="2245"/>
        <v>1329001.1000000001</v>
      </c>
      <c r="T1702" s="18">
        <f t="shared" si="2246"/>
        <v>0</v>
      </c>
      <c r="U1702" s="18">
        <f t="shared" si="2299"/>
        <v>0</v>
      </c>
      <c r="V1702" s="18">
        <f t="shared" si="2247"/>
        <v>960628.4</v>
      </c>
      <c r="W1702" s="18">
        <f t="shared" si="2248"/>
        <v>1329001.1000000001</v>
      </c>
      <c r="X1702" s="18">
        <f t="shared" si="2249"/>
        <v>0</v>
      </c>
      <c r="Y1702" s="18">
        <f t="shared" si="2299"/>
        <v>4234.3999999999996</v>
      </c>
      <c r="Z1702" s="18">
        <f t="shared" si="2299"/>
        <v>0</v>
      </c>
      <c r="AA1702" s="18">
        <f t="shared" si="2299"/>
        <v>0</v>
      </c>
      <c r="AB1702" s="18">
        <f t="shared" si="2270"/>
        <v>964862.8</v>
      </c>
      <c r="AC1702" s="18">
        <f t="shared" si="2271"/>
        <v>1329001.1000000001</v>
      </c>
      <c r="AD1702" s="18">
        <f t="shared" si="2272"/>
        <v>0</v>
      </c>
      <c r="AE1702" s="18">
        <f t="shared" si="2299"/>
        <v>0</v>
      </c>
      <c r="AF1702" s="31"/>
      <c r="AG1702" s="22"/>
      <c r="AH1702" s="2"/>
    </row>
    <row r="1703" spans="1:34" x14ac:dyDescent="0.25">
      <c r="A1703" s="36" t="s">
        <v>355</v>
      </c>
      <c r="B1703" s="32">
        <v>410</v>
      </c>
      <c r="C1703" s="36"/>
      <c r="D1703" s="36"/>
      <c r="E1703" s="14" t="s">
        <v>593</v>
      </c>
      <c r="F1703" s="18">
        <f t="shared" si="2297"/>
        <v>960628.4</v>
      </c>
      <c r="G1703" s="18">
        <f t="shared" si="2297"/>
        <v>1329001.1000000001</v>
      </c>
      <c r="H1703" s="18">
        <f t="shared" si="2297"/>
        <v>0</v>
      </c>
      <c r="I1703" s="18">
        <f t="shared" si="2297"/>
        <v>0</v>
      </c>
      <c r="J1703" s="18">
        <f t="shared" si="2297"/>
        <v>0</v>
      </c>
      <c r="K1703" s="18">
        <f t="shared" si="2297"/>
        <v>0</v>
      </c>
      <c r="L1703" s="18">
        <f t="shared" si="2293"/>
        <v>960628.4</v>
      </c>
      <c r="M1703" s="18">
        <f t="shared" si="2294"/>
        <v>1329001.1000000001</v>
      </c>
      <c r="N1703" s="18">
        <f t="shared" si="2295"/>
        <v>0</v>
      </c>
      <c r="O1703" s="18">
        <f t="shared" si="2298"/>
        <v>0</v>
      </c>
      <c r="P1703" s="18">
        <f t="shared" si="2298"/>
        <v>0</v>
      </c>
      <c r="Q1703" s="18">
        <f t="shared" si="2298"/>
        <v>0</v>
      </c>
      <c r="R1703" s="18">
        <f t="shared" si="2244"/>
        <v>960628.4</v>
      </c>
      <c r="S1703" s="18">
        <f t="shared" si="2245"/>
        <v>1329001.1000000001</v>
      </c>
      <c r="T1703" s="18">
        <f t="shared" si="2246"/>
        <v>0</v>
      </c>
      <c r="U1703" s="18">
        <f t="shared" si="2299"/>
        <v>0</v>
      </c>
      <c r="V1703" s="18">
        <f t="shared" si="2247"/>
        <v>960628.4</v>
      </c>
      <c r="W1703" s="18">
        <f t="shared" si="2248"/>
        <v>1329001.1000000001</v>
      </c>
      <c r="X1703" s="18">
        <f t="shared" si="2249"/>
        <v>0</v>
      </c>
      <c r="Y1703" s="18">
        <f t="shared" si="2299"/>
        <v>4234.3999999999996</v>
      </c>
      <c r="Z1703" s="18">
        <f t="shared" si="2299"/>
        <v>0</v>
      </c>
      <c r="AA1703" s="18">
        <f t="shared" si="2299"/>
        <v>0</v>
      </c>
      <c r="AB1703" s="18">
        <f t="shared" si="2270"/>
        <v>964862.8</v>
      </c>
      <c r="AC1703" s="18">
        <f t="shared" si="2271"/>
        <v>1329001.1000000001</v>
      </c>
      <c r="AD1703" s="18">
        <f t="shared" si="2272"/>
        <v>0</v>
      </c>
      <c r="AE1703" s="18">
        <f t="shared" si="2299"/>
        <v>0</v>
      </c>
      <c r="AF1703" s="31"/>
      <c r="AG1703" s="22"/>
      <c r="AH1703" s="2"/>
    </row>
    <row r="1704" spans="1:34" x14ac:dyDescent="0.25">
      <c r="A1704" s="36" t="s">
        <v>355</v>
      </c>
      <c r="B1704" s="32">
        <v>410</v>
      </c>
      <c r="C1704" s="36" t="s">
        <v>200</v>
      </c>
      <c r="D1704" s="36" t="s">
        <v>5</v>
      </c>
      <c r="E1704" s="14" t="s">
        <v>551</v>
      </c>
      <c r="F1704" s="18">
        <v>960628.4</v>
      </c>
      <c r="G1704" s="18">
        <v>1329001.1000000001</v>
      </c>
      <c r="H1704" s="18">
        <v>0</v>
      </c>
      <c r="I1704" s="18"/>
      <c r="J1704" s="18"/>
      <c r="K1704" s="18"/>
      <c r="L1704" s="18">
        <f t="shared" si="2293"/>
        <v>960628.4</v>
      </c>
      <c r="M1704" s="18">
        <f t="shared" si="2294"/>
        <v>1329001.1000000001</v>
      </c>
      <c r="N1704" s="18">
        <f t="shared" si="2295"/>
        <v>0</v>
      </c>
      <c r="O1704" s="18"/>
      <c r="P1704" s="18"/>
      <c r="Q1704" s="18"/>
      <c r="R1704" s="18">
        <f t="shared" si="2244"/>
        <v>960628.4</v>
      </c>
      <c r="S1704" s="18">
        <f t="shared" si="2245"/>
        <v>1329001.1000000001</v>
      </c>
      <c r="T1704" s="18">
        <f t="shared" si="2246"/>
        <v>0</v>
      </c>
      <c r="U1704" s="18"/>
      <c r="V1704" s="18">
        <f t="shared" si="2247"/>
        <v>960628.4</v>
      </c>
      <c r="W1704" s="18">
        <f t="shared" si="2248"/>
        <v>1329001.1000000001</v>
      </c>
      <c r="X1704" s="18">
        <f t="shared" si="2249"/>
        <v>0</v>
      </c>
      <c r="Y1704" s="18">
        <v>4234.3999999999996</v>
      </c>
      <c r="Z1704" s="18"/>
      <c r="AA1704" s="18"/>
      <c r="AB1704" s="18">
        <f t="shared" si="2270"/>
        <v>964862.8</v>
      </c>
      <c r="AC1704" s="18">
        <f t="shared" si="2271"/>
        <v>1329001.1000000001</v>
      </c>
      <c r="AD1704" s="18">
        <f t="shared" si="2272"/>
        <v>0</v>
      </c>
      <c r="AE1704" s="18"/>
      <c r="AF1704" s="31"/>
      <c r="AG1704" s="22"/>
      <c r="AH1704" s="2"/>
    </row>
    <row r="1705" spans="1:34" ht="63" x14ac:dyDescent="0.25">
      <c r="A1705" s="36" t="s">
        <v>894</v>
      </c>
      <c r="B1705" s="32"/>
      <c r="C1705" s="36"/>
      <c r="D1705" s="36"/>
      <c r="E1705" s="14" t="s">
        <v>1201</v>
      </c>
      <c r="F1705" s="18">
        <f t="shared" ref="F1705:K1705" si="2300">F1710+F1706</f>
        <v>545730.19999999995</v>
      </c>
      <c r="G1705" s="18">
        <f t="shared" si="2300"/>
        <v>561392.80000000005</v>
      </c>
      <c r="H1705" s="18">
        <f t="shared" si="2300"/>
        <v>2218489.4</v>
      </c>
      <c r="I1705" s="18">
        <f t="shared" si="2300"/>
        <v>0</v>
      </c>
      <c r="J1705" s="18">
        <f t="shared" si="2300"/>
        <v>0</v>
      </c>
      <c r="K1705" s="18">
        <f t="shared" si="2300"/>
        <v>0</v>
      </c>
      <c r="L1705" s="18">
        <f t="shared" si="2293"/>
        <v>545730.19999999995</v>
      </c>
      <c r="M1705" s="18">
        <f t="shared" si="2294"/>
        <v>561392.80000000005</v>
      </c>
      <c r="N1705" s="18">
        <f t="shared" si="2295"/>
        <v>2218489.4</v>
      </c>
      <c r="O1705" s="18">
        <f>O1710+O1706+O1714+O1718</f>
        <v>352757.70000000007</v>
      </c>
      <c r="P1705" s="18">
        <f t="shared" ref="P1705:AE1705" si="2301">P1710+P1706+P1714+P1718</f>
        <v>0</v>
      </c>
      <c r="Q1705" s="18">
        <f t="shared" si="2301"/>
        <v>0</v>
      </c>
      <c r="R1705" s="18">
        <f t="shared" si="2244"/>
        <v>898487.9</v>
      </c>
      <c r="S1705" s="18">
        <f t="shared" si="2245"/>
        <v>561392.80000000005</v>
      </c>
      <c r="T1705" s="18">
        <f t="shared" si="2246"/>
        <v>2218489.4</v>
      </c>
      <c r="U1705" s="18">
        <f t="shared" ref="U1705" si="2302">U1710+U1706+U1714+U1718</f>
        <v>0</v>
      </c>
      <c r="V1705" s="18">
        <f t="shared" si="2247"/>
        <v>898487.9</v>
      </c>
      <c r="W1705" s="18">
        <f t="shared" si="2248"/>
        <v>561392.80000000005</v>
      </c>
      <c r="X1705" s="18">
        <f t="shared" si="2249"/>
        <v>2218489.4</v>
      </c>
      <c r="Y1705" s="18">
        <f t="shared" ref="Y1705:AA1705" si="2303">Y1710+Y1706+Y1714+Y1718</f>
        <v>0</v>
      </c>
      <c r="Z1705" s="18">
        <f t="shared" si="2303"/>
        <v>0</v>
      </c>
      <c r="AA1705" s="18">
        <f t="shared" si="2303"/>
        <v>0</v>
      </c>
      <c r="AB1705" s="18">
        <f t="shared" si="2270"/>
        <v>898487.9</v>
      </c>
      <c r="AC1705" s="18">
        <f t="shared" si="2271"/>
        <v>561392.80000000005</v>
      </c>
      <c r="AD1705" s="18">
        <f t="shared" si="2272"/>
        <v>2218489.4</v>
      </c>
      <c r="AE1705" s="18">
        <f t="shared" si="2301"/>
        <v>0</v>
      </c>
      <c r="AF1705" s="31"/>
      <c r="AG1705" s="22"/>
      <c r="AH1705" s="2"/>
    </row>
    <row r="1706" spans="1:34" ht="47.25" hidden="1" x14ac:dyDescent="0.25">
      <c r="A1706" s="36" t="s">
        <v>895</v>
      </c>
      <c r="B1706" s="32"/>
      <c r="C1706" s="36"/>
      <c r="D1706" s="36"/>
      <c r="E1706" s="14" t="s">
        <v>896</v>
      </c>
      <c r="F1706" s="18">
        <f t="shared" ref="F1706:K1708" si="2304">F1707</f>
        <v>518443.7</v>
      </c>
      <c r="G1706" s="18">
        <f t="shared" si="2304"/>
        <v>533322.9</v>
      </c>
      <c r="H1706" s="18">
        <f t="shared" si="2304"/>
        <v>2107564.9</v>
      </c>
      <c r="I1706" s="18">
        <f t="shared" si="2304"/>
        <v>0</v>
      </c>
      <c r="J1706" s="18">
        <f t="shared" si="2304"/>
        <v>0</v>
      </c>
      <c r="K1706" s="18">
        <f t="shared" si="2304"/>
        <v>0</v>
      </c>
      <c r="L1706" s="18">
        <f t="shared" si="2293"/>
        <v>518443.7</v>
      </c>
      <c r="M1706" s="18">
        <f t="shared" si="2294"/>
        <v>533322.9</v>
      </c>
      <c r="N1706" s="18">
        <f t="shared" si="2295"/>
        <v>2107564.9</v>
      </c>
      <c r="O1706" s="18">
        <f t="shared" ref="O1706:Q1708" si="2305">O1707</f>
        <v>-518443.7</v>
      </c>
      <c r="P1706" s="18">
        <f t="shared" si="2305"/>
        <v>-533322.9</v>
      </c>
      <c r="Q1706" s="18">
        <f t="shared" si="2305"/>
        <v>-2107564.9</v>
      </c>
      <c r="R1706" s="18">
        <f t="shared" si="2244"/>
        <v>0</v>
      </c>
      <c r="S1706" s="18">
        <f t="shared" si="2245"/>
        <v>0</v>
      </c>
      <c r="T1706" s="18">
        <f t="shared" si="2246"/>
        <v>0</v>
      </c>
      <c r="U1706" s="18">
        <f t="shared" ref="U1706:AE1708" si="2306">U1707</f>
        <v>0</v>
      </c>
      <c r="V1706" s="18">
        <f t="shared" si="2247"/>
        <v>0</v>
      </c>
      <c r="W1706" s="18">
        <f t="shared" si="2248"/>
        <v>0</v>
      </c>
      <c r="X1706" s="18">
        <f t="shared" si="2249"/>
        <v>0</v>
      </c>
      <c r="Y1706" s="18">
        <f t="shared" si="2306"/>
        <v>0</v>
      </c>
      <c r="Z1706" s="18">
        <f t="shared" si="2306"/>
        <v>0</v>
      </c>
      <c r="AA1706" s="18">
        <f t="shared" si="2306"/>
        <v>0</v>
      </c>
      <c r="AB1706" s="18">
        <f t="shared" si="2270"/>
        <v>0</v>
      </c>
      <c r="AC1706" s="18">
        <f t="shared" si="2271"/>
        <v>0</v>
      </c>
      <c r="AD1706" s="18">
        <f t="shared" si="2272"/>
        <v>0</v>
      </c>
      <c r="AE1706" s="18">
        <f t="shared" si="2306"/>
        <v>0</v>
      </c>
      <c r="AF1706" s="31">
        <v>0</v>
      </c>
      <c r="AG1706" s="22"/>
      <c r="AH1706" s="2"/>
    </row>
    <row r="1707" spans="1:34" ht="47.25" hidden="1" x14ac:dyDescent="0.25">
      <c r="A1707" s="36" t="s">
        <v>895</v>
      </c>
      <c r="B1707" s="32">
        <v>400</v>
      </c>
      <c r="C1707" s="36"/>
      <c r="D1707" s="36"/>
      <c r="E1707" s="14" t="s">
        <v>580</v>
      </c>
      <c r="F1707" s="18">
        <f t="shared" si="2304"/>
        <v>518443.7</v>
      </c>
      <c r="G1707" s="18">
        <f t="shared" si="2304"/>
        <v>533322.9</v>
      </c>
      <c r="H1707" s="18">
        <f t="shared" si="2304"/>
        <v>2107564.9</v>
      </c>
      <c r="I1707" s="18">
        <f t="shared" si="2304"/>
        <v>0</v>
      </c>
      <c r="J1707" s="18">
        <f t="shared" si="2304"/>
        <v>0</v>
      </c>
      <c r="K1707" s="18">
        <f t="shared" si="2304"/>
        <v>0</v>
      </c>
      <c r="L1707" s="18">
        <f t="shared" si="2293"/>
        <v>518443.7</v>
      </c>
      <c r="M1707" s="18">
        <f t="shared" si="2294"/>
        <v>533322.9</v>
      </c>
      <c r="N1707" s="18">
        <f t="shared" si="2295"/>
        <v>2107564.9</v>
      </c>
      <c r="O1707" s="18">
        <f t="shared" si="2305"/>
        <v>-518443.7</v>
      </c>
      <c r="P1707" s="18">
        <f t="shared" si="2305"/>
        <v>-533322.9</v>
      </c>
      <c r="Q1707" s="18">
        <f t="shared" si="2305"/>
        <v>-2107564.9</v>
      </c>
      <c r="R1707" s="18">
        <f t="shared" si="2244"/>
        <v>0</v>
      </c>
      <c r="S1707" s="18">
        <f t="shared" si="2245"/>
        <v>0</v>
      </c>
      <c r="T1707" s="18">
        <f t="shared" si="2246"/>
        <v>0</v>
      </c>
      <c r="U1707" s="18">
        <f t="shared" si="2306"/>
        <v>0</v>
      </c>
      <c r="V1707" s="18">
        <f t="shared" si="2247"/>
        <v>0</v>
      </c>
      <c r="W1707" s="18">
        <f t="shared" si="2248"/>
        <v>0</v>
      </c>
      <c r="X1707" s="18">
        <f t="shared" si="2249"/>
        <v>0</v>
      </c>
      <c r="Y1707" s="18">
        <f t="shared" si="2306"/>
        <v>0</v>
      </c>
      <c r="Z1707" s="18">
        <f t="shared" si="2306"/>
        <v>0</v>
      </c>
      <c r="AA1707" s="18">
        <f t="shared" si="2306"/>
        <v>0</v>
      </c>
      <c r="AB1707" s="18">
        <f t="shared" si="2270"/>
        <v>0</v>
      </c>
      <c r="AC1707" s="18">
        <f t="shared" si="2271"/>
        <v>0</v>
      </c>
      <c r="AD1707" s="18">
        <f t="shared" si="2272"/>
        <v>0</v>
      </c>
      <c r="AE1707" s="18">
        <f t="shared" si="2306"/>
        <v>0</v>
      </c>
      <c r="AF1707" s="31">
        <v>0</v>
      </c>
      <c r="AG1707" s="22"/>
      <c r="AH1707" s="2"/>
    </row>
    <row r="1708" spans="1:34" hidden="1" x14ac:dyDescent="0.25">
      <c r="A1708" s="36" t="s">
        <v>895</v>
      </c>
      <c r="B1708" s="32">
        <v>410</v>
      </c>
      <c r="C1708" s="36"/>
      <c r="D1708" s="36"/>
      <c r="E1708" s="14" t="s">
        <v>593</v>
      </c>
      <c r="F1708" s="18">
        <f t="shared" si="2304"/>
        <v>518443.7</v>
      </c>
      <c r="G1708" s="18">
        <f t="shared" si="2304"/>
        <v>533322.9</v>
      </c>
      <c r="H1708" s="18">
        <f t="shared" si="2304"/>
        <v>2107564.9</v>
      </c>
      <c r="I1708" s="18">
        <f t="shared" si="2304"/>
        <v>0</v>
      </c>
      <c r="J1708" s="18">
        <f t="shared" si="2304"/>
        <v>0</v>
      </c>
      <c r="K1708" s="18">
        <f t="shared" si="2304"/>
        <v>0</v>
      </c>
      <c r="L1708" s="18">
        <f t="shared" si="2293"/>
        <v>518443.7</v>
      </c>
      <c r="M1708" s="18">
        <f t="shared" si="2294"/>
        <v>533322.9</v>
      </c>
      <c r="N1708" s="18">
        <f t="shared" si="2295"/>
        <v>2107564.9</v>
      </c>
      <c r="O1708" s="18">
        <f t="shared" si="2305"/>
        <v>-518443.7</v>
      </c>
      <c r="P1708" s="18">
        <f t="shared" si="2305"/>
        <v>-533322.9</v>
      </c>
      <c r="Q1708" s="18">
        <f t="shared" si="2305"/>
        <v>-2107564.9</v>
      </c>
      <c r="R1708" s="18">
        <f t="shared" si="2244"/>
        <v>0</v>
      </c>
      <c r="S1708" s="18">
        <f t="shared" si="2245"/>
        <v>0</v>
      </c>
      <c r="T1708" s="18">
        <f t="shared" si="2246"/>
        <v>0</v>
      </c>
      <c r="U1708" s="18">
        <f t="shared" si="2306"/>
        <v>0</v>
      </c>
      <c r="V1708" s="18">
        <f t="shared" si="2247"/>
        <v>0</v>
      </c>
      <c r="W1708" s="18">
        <f t="shared" si="2248"/>
        <v>0</v>
      </c>
      <c r="X1708" s="18">
        <f t="shared" si="2249"/>
        <v>0</v>
      </c>
      <c r="Y1708" s="18">
        <f t="shared" si="2306"/>
        <v>0</v>
      </c>
      <c r="Z1708" s="18">
        <f t="shared" si="2306"/>
        <v>0</v>
      </c>
      <c r="AA1708" s="18">
        <f t="shared" si="2306"/>
        <v>0</v>
      </c>
      <c r="AB1708" s="18">
        <f t="shared" si="2270"/>
        <v>0</v>
      </c>
      <c r="AC1708" s="18">
        <f t="shared" si="2271"/>
        <v>0</v>
      </c>
      <c r="AD1708" s="18">
        <f t="shared" si="2272"/>
        <v>0</v>
      </c>
      <c r="AE1708" s="18">
        <f t="shared" si="2306"/>
        <v>0</v>
      </c>
      <c r="AF1708" s="31">
        <v>0</v>
      </c>
      <c r="AG1708" s="22"/>
      <c r="AH1708" s="2"/>
    </row>
    <row r="1709" spans="1:34" hidden="1" x14ac:dyDescent="0.25">
      <c r="A1709" s="36" t="s">
        <v>895</v>
      </c>
      <c r="B1709" s="32">
        <v>410</v>
      </c>
      <c r="C1709" s="36" t="s">
        <v>200</v>
      </c>
      <c r="D1709" s="36" t="s">
        <v>5</v>
      </c>
      <c r="E1709" s="14" t="s">
        <v>551</v>
      </c>
      <c r="F1709" s="18">
        <v>518443.7</v>
      </c>
      <c r="G1709" s="18">
        <v>533322.9</v>
      </c>
      <c r="H1709" s="18">
        <v>2107564.9</v>
      </c>
      <c r="I1709" s="18"/>
      <c r="J1709" s="18"/>
      <c r="K1709" s="18"/>
      <c r="L1709" s="18">
        <f t="shared" si="2293"/>
        <v>518443.7</v>
      </c>
      <c r="M1709" s="18">
        <f t="shared" si="2294"/>
        <v>533322.9</v>
      </c>
      <c r="N1709" s="18">
        <f t="shared" si="2295"/>
        <v>2107564.9</v>
      </c>
      <c r="O1709" s="18">
        <v>-518443.7</v>
      </c>
      <c r="P1709" s="18">
        <v>-533322.9</v>
      </c>
      <c r="Q1709" s="18">
        <v>-2107564.9</v>
      </c>
      <c r="R1709" s="18">
        <f t="shared" si="2244"/>
        <v>0</v>
      </c>
      <c r="S1709" s="18">
        <f t="shared" si="2245"/>
        <v>0</v>
      </c>
      <c r="T1709" s="18">
        <f t="shared" si="2246"/>
        <v>0</v>
      </c>
      <c r="U1709" s="18"/>
      <c r="V1709" s="18">
        <f t="shared" si="2247"/>
        <v>0</v>
      </c>
      <c r="W1709" s="18">
        <f t="shared" si="2248"/>
        <v>0</v>
      </c>
      <c r="X1709" s="18">
        <f t="shared" si="2249"/>
        <v>0</v>
      </c>
      <c r="Y1709" s="18"/>
      <c r="Z1709" s="18"/>
      <c r="AA1709" s="18"/>
      <c r="AB1709" s="18">
        <f t="shared" si="2270"/>
        <v>0</v>
      </c>
      <c r="AC1709" s="18">
        <f t="shared" si="2271"/>
        <v>0</v>
      </c>
      <c r="AD1709" s="18">
        <f t="shared" si="2272"/>
        <v>0</v>
      </c>
      <c r="AE1709" s="18"/>
      <c r="AF1709" s="31">
        <v>0</v>
      </c>
      <c r="AG1709" s="22"/>
      <c r="AH1709" s="2"/>
    </row>
    <row r="1710" spans="1:34" ht="47.25" hidden="1" x14ac:dyDescent="0.25">
      <c r="A1710" s="36" t="s">
        <v>893</v>
      </c>
      <c r="B1710" s="32"/>
      <c r="C1710" s="36"/>
      <c r="D1710" s="36"/>
      <c r="E1710" s="14" t="s">
        <v>897</v>
      </c>
      <c r="F1710" s="18">
        <f t="shared" ref="F1710:K1712" si="2307">F1711</f>
        <v>27286.5</v>
      </c>
      <c r="G1710" s="18">
        <f t="shared" si="2307"/>
        <v>28069.9</v>
      </c>
      <c r="H1710" s="18">
        <f t="shared" si="2307"/>
        <v>110924.5</v>
      </c>
      <c r="I1710" s="18">
        <f t="shared" si="2307"/>
        <v>0</v>
      </c>
      <c r="J1710" s="18">
        <f t="shared" si="2307"/>
        <v>0</v>
      </c>
      <c r="K1710" s="18">
        <f t="shared" si="2307"/>
        <v>0</v>
      </c>
      <c r="L1710" s="18">
        <f t="shared" si="2293"/>
        <v>27286.5</v>
      </c>
      <c r="M1710" s="18">
        <f t="shared" si="2294"/>
        <v>28069.9</v>
      </c>
      <c r="N1710" s="18">
        <f t="shared" si="2295"/>
        <v>110924.5</v>
      </c>
      <c r="O1710" s="18">
        <f t="shared" ref="O1710:Q1712" si="2308">O1711</f>
        <v>-27286.5</v>
      </c>
      <c r="P1710" s="18">
        <f t="shared" si="2308"/>
        <v>-28069.9</v>
      </c>
      <c r="Q1710" s="18">
        <f t="shared" si="2308"/>
        <v>-110924.5</v>
      </c>
      <c r="R1710" s="18">
        <f t="shared" si="2244"/>
        <v>0</v>
      </c>
      <c r="S1710" s="18">
        <f t="shared" si="2245"/>
        <v>0</v>
      </c>
      <c r="T1710" s="18">
        <f t="shared" si="2246"/>
        <v>0</v>
      </c>
      <c r="U1710" s="18">
        <f t="shared" ref="U1710:AE1712" si="2309">U1711</f>
        <v>0</v>
      </c>
      <c r="V1710" s="18">
        <f t="shared" si="2247"/>
        <v>0</v>
      </c>
      <c r="W1710" s="18">
        <f t="shared" si="2248"/>
        <v>0</v>
      </c>
      <c r="X1710" s="18">
        <f t="shared" si="2249"/>
        <v>0</v>
      </c>
      <c r="Y1710" s="18">
        <f t="shared" si="2309"/>
        <v>0</v>
      </c>
      <c r="Z1710" s="18">
        <f t="shared" si="2309"/>
        <v>0</v>
      </c>
      <c r="AA1710" s="18">
        <f t="shared" si="2309"/>
        <v>0</v>
      </c>
      <c r="AB1710" s="18">
        <f t="shared" si="2270"/>
        <v>0</v>
      </c>
      <c r="AC1710" s="18">
        <f t="shared" si="2271"/>
        <v>0</v>
      </c>
      <c r="AD1710" s="18">
        <f t="shared" si="2272"/>
        <v>0</v>
      </c>
      <c r="AE1710" s="18">
        <f t="shared" si="2309"/>
        <v>0</v>
      </c>
      <c r="AF1710" s="31">
        <v>0</v>
      </c>
      <c r="AG1710" s="22"/>
      <c r="AH1710" s="2"/>
    </row>
    <row r="1711" spans="1:34" ht="47.25" hidden="1" x14ac:dyDescent="0.25">
      <c r="A1711" s="36" t="s">
        <v>893</v>
      </c>
      <c r="B1711" s="32">
        <v>400</v>
      </c>
      <c r="C1711" s="36"/>
      <c r="D1711" s="36"/>
      <c r="E1711" s="14" t="s">
        <v>580</v>
      </c>
      <c r="F1711" s="18">
        <f t="shared" si="2307"/>
        <v>27286.5</v>
      </c>
      <c r="G1711" s="18">
        <f t="shared" si="2307"/>
        <v>28069.9</v>
      </c>
      <c r="H1711" s="18">
        <f t="shared" si="2307"/>
        <v>110924.5</v>
      </c>
      <c r="I1711" s="18">
        <f t="shared" si="2307"/>
        <v>0</v>
      </c>
      <c r="J1711" s="18">
        <f t="shared" si="2307"/>
        <v>0</v>
      </c>
      <c r="K1711" s="18">
        <f t="shared" si="2307"/>
        <v>0</v>
      </c>
      <c r="L1711" s="18">
        <f t="shared" si="2293"/>
        <v>27286.5</v>
      </c>
      <c r="M1711" s="18">
        <f t="shared" si="2294"/>
        <v>28069.9</v>
      </c>
      <c r="N1711" s="18">
        <f t="shared" si="2295"/>
        <v>110924.5</v>
      </c>
      <c r="O1711" s="18">
        <f t="shared" si="2308"/>
        <v>-27286.5</v>
      </c>
      <c r="P1711" s="18">
        <f t="shared" si="2308"/>
        <v>-28069.9</v>
      </c>
      <c r="Q1711" s="18">
        <f t="shared" si="2308"/>
        <v>-110924.5</v>
      </c>
      <c r="R1711" s="18">
        <f t="shared" si="2244"/>
        <v>0</v>
      </c>
      <c r="S1711" s="18">
        <f t="shared" si="2245"/>
        <v>0</v>
      </c>
      <c r="T1711" s="18">
        <f t="shared" si="2246"/>
        <v>0</v>
      </c>
      <c r="U1711" s="18">
        <f t="shared" si="2309"/>
        <v>0</v>
      </c>
      <c r="V1711" s="18">
        <f t="shared" si="2247"/>
        <v>0</v>
      </c>
      <c r="W1711" s="18">
        <f t="shared" si="2248"/>
        <v>0</v>
      </c>
      <c r="X1711" s="18">
        <f t="shared" si="2249"/>
        <v>0</v>
      </c>
      <c r="Y1711" s="18">
        <f t="shared" si="2309"/>
        <v>0</v>
      </c>
      <c r="Z1711" s="18">
        <f t="shared" si="2309"/>
        <v>0</v>
      </c>
      <c r="AA1711" s="18">
        <f t="shared" si="2309"/>
        <v>0</v>
      </c>
      <c r="AB1711" s="18">
        <f t="shared" si="2270"/>
        <v>0</v>
      </c>
      <c r="AC1711" s="18">
        <f t="shared" si="2271"/>
        <v>0</v>
      </c>
      <c r="AD1711" s="18">
        <f t="shared" si="2272"/>
        <v>0</v>
      </c>
      <c r="AE1711" s="18">
        <f t="shared" si="2309"/>
        <v>0</v>
      </c>
      <c r="AF1711" s="31">
        <v>0</v>
      </c>
      <c r="AG1711" s="22"/>
      <c r="AH1711" s="2"/>
    </row>
    <row r="1712" spans="1:34" hidden="1" x14ac:dyDescent="0.25">
      <c r="A1712" s="36" t="s">
        <v>893</v>
      </c>
      <c r="B1712" s="32">
        <v>410</v>
      </c>
      <c r="C1712" s="36"/>
      <c r="D1712" s="36"/>
      <c r="E1712" s="14" t="s">
        <v>593</v>
      </c>
      <c r="F1712" s="18">
        <f t="shared" si="2307"/>
        <v>27286.5</v>
      </c>
      <c r="G1712" s="18">
        <f t="shared" si="2307"/>
        <v>28069.9</v>
      </c>
      <c r="H1712" s="18">
        <f t="shared" si="2307"/>
        <v>110924.5</v>
      </c>
      <c r="I1712" s="18">
        <f t="shared" si="2307"/>
        <v>0</v>
      </c>
      <c r="J1712" s="18">
        <f t="shared" si="2307"/>
        <v>0</v>
      </c>
      <c r="K1712" s="18">
        <f t="shared" si="2307"/>
        <v>0</v>
      </c>
      <c r="L1712" s="18">
        <f t="shared" si="2293"/>
        <v>27286.5</v>
      </c>
      <c r="M1712" s="18">
        <f t="shared" si="2294"/>
        <v>28069.9</v>
      </c>
      <c r="N1712" s="18">
        <f t="shared" si="2295"/>
        <v>110924.5</v>
      </c>
      <c r="O1712" s="18">
        <f t="shared" si="2308"/>
        <v>-27286.5</v>
      </c>
      <c r="P1712" s="18">
        <f t="shared" si="2308"/>
        <v>-28069.9</v>
      </c>
      <c r="Q1712" s="18">
        <f t="shared" si="2308"/>
        <v>-110924.5</v>
      </c>
      <c r="R1712" s="18">
        <f t="shared" si="2244"/>
        <v>0</v>
      </c>
      <c r="S1712" s="18">
        <f t="shared" si="2245"/>
        <v>0</v>
      </c>
      <c r="T1712" s="18">
        <f t="shared" si="2246"/>
        <v>0</v>
      </c>
      <c r="U1712" s="18">
        <f t="shared" si="2309"/>
        <v>0</v>
      </c>
      <c r="V1712" s="18">
        <f t="shared" si="2247"/>
        <v>0</v>
      </c>
      <c r="W1712" s="18">
        <f t="shared" si="2248"/>
        <v>0</v>
      </c>
      <c r="X1712" s="18">
        <f t="shared" si="2249"/>
        <v>0</v>
      </c>
      <c r="Y1712" s="18">
        <f t="shared" si="2309"/>
        <v>0</v>
      </c>
      <c r="Z1712" s="18">
        <f t="shared" si="2309"/>
        <v>0</v>
      </c>
      <c r="AA1712" s="18">
        <f t="shared" si="2309"/>
        <v>0</v>
      </c>
      <c r="AB1712" s="18">
        <f t="shared" si="2270"/>
        <v>0</v>
      </c>
      <c r="AC1712" s="18">
        <f t="shared" si="2271"/>
        <v>0</v>
      </c>
      <c r="AD1712" s="18">
        <f t="shared" si="2272"/>
        <v>0</v>
      </c>
      <c r="AE1712" s="18">
        <f t="shared" si="2309"/>
        <v>0</v>
      </c>
      <c r="AF1712" s="31">
        <v>0</v>
      </c>
      <c r="AG1712" s="22"/>
      <c r="AH1712" s="2"/>
    </row>
    <row r="1713" spans="1:34" hidden="1" x14ac:dyDescent="0.25">
      <c r="A1713" s="36" t="s">
        <v>893</v>
      </c>
      <c r="B1713" s="32">
        <v>410</v>
      </c>
      <c r="C1713" s="36" t="s">
        <v>200</v>
      </c>
      <c r="D1713" s="36" t="s">
        <v>5</v>
      </c>
      <c r="E1713" s="14" t="s">
        <v>551</v>
      </c>
      <c r="F1713" s="18">
        <v>27286.5</v>
      </c>
      <c r="G1713" s="18">
        <v>28069.9</v>
      </c>
      <c r="H1713" s="18">
        <v>110924.5</v>
      </c>
      <c r="I1713" s="18"/>
      <c r="J1713" s="18"/>
      <c r="K1713" s="18"/>
      <c r="L1713" s="18">
        <f t="shared" si="2293"/>
        <v>27286.5</v>
      </c>
      <c r="M1713" s="18">
        <f t="shared" si="2294"/>
        <v>28069.9</v>
      </c>
      <c r="N1713" s="18">
        <f t="shared" si="2295"/>
        <v>110924.5</v>
      </c>
      <c r="O1713" s="18">
        <v>-27286.5</v>
      </c>
      <c r="P1713" s="18">
        <v>-28069.9</v>
      </c>
      <c r="Q1713" s="18">
        <v>-110924.5</v>
      </c>
      <c r="R1713" s="18">
        <f t="shared" si="2244"/>
        <v>0</v>
      </c>
      <c r="S1713" s="18">
        <f t="shared" si="2245"/>
        <v>0</v>
      </c>
      <c r="T1713" s="18">
        <f t="shared" si="2246"/>
        <v>0</v>
      </c>
      <c r="U1713" s="18"/>
      <c r="V1713" s="18">
        <f t="shared" si="2247"/>
        <v>0</v>
      </c>
      <c r="W1713" s="18">
        <f t="shared" si="2248"/>
        <v>0</v>
      </c>
      <c r="X1713" s="18">
        <f t="shared" si="2249"/>
        <v>0</v>
      </c>
      <c r="Y1713" s="18"/>
      <c r="Z1713" s="18"/>
      <c r="AA1713" s="18"/>
      <c r="AB1713" s="18">
        <f t="shared" si="2270"/>
        <v>0</v>
      </c>
      <c r="AC1713" s="18">
        <f t="shared" si="2271"/>
        <v>0</v>
      </c>
      <c r="AD1713" s="18">
        <f t="shared" si="2272"/>
        <v>0</v>
      </c>
      <c r="AE1713" s="18"/>
      <c r="AF1713" s="31">
        <v>0</v>
      </c>
      <c r="AG1713" s="22"/>
      <c r="AH1713" s="2"/>
    </row>
    <row r="1714" spans="1:34" ht="31.5" x14ac:dyDescent="0.25">
      <c r="A1714" s="36" t="s">
        <v>1363</v>
      </c>
      <c r="B1714" s="32"/>
      <c r="C1714" s="36"/>
      <c r="D1714" s="36"/>
      <c r="E1714" s="14" t="s">
        <v>1364</v>
      </c>
      <c r="F1714" s="18"/>
      <c r="G1714" s="18"/>
      <c r="H1714" s="18"/>
      <c r="I1714" s="18"/>
      <c r="J1714" s="18"/>
      <c r="K1714" s="18"/>
      <c r="L1714" s="18"/>
      <c r="M1714" s="18"/>
      <c r="N1714" s="18"/>
      <c r="O1714" s="18">
        <f>O1715</f>
        <v>871201.4</v>
      </c>
      <c r="P1714" s="18">
        <f t="shared" ref="P1714:AE1716" si="2310">P1715</f>
        <v>533322.9</v>
      </c>
      <c r="Q1714" s="18">
        <f t="shared" si="2310"/>
        <v>2107564.9</v>
      </c>
      <c r="R1714" s="18">
        <f t="shared" si="2244"/>
        <v>871201.4</v>
      </c>
      <c r="S1714" s="18">
        <f t="shared" si="2245"/>
        <v>533322.9</v>
      </c>
      <c r="T1714" s="18">
        <f t="shared" si="2246"/>
        <v>2107564.9</v>
      </c>
      <c r="U1714" s="18">
        <f t="shared" si="2310"/>
        <v>0</v>
      </c>
      <c r="V1714" s="18">
        <f t="shared" si="2247"/>
        <v>871201.4</v>
      </c>
      <c r="W1714" s="18">
        <f t="shared" si="2248"/>
        <v>533322.9</v>
      </c>
      <c r="X1714" s="18">
        <f t="shared" si="2249"/>
        <v>2107564.9</v>
      </c>
      <c r="Y1714" s="18">
        <f t="shared" si="2310"/>
        <v>0</v>
      </c>
      <c r="Z1714" s="18">
        <f t="shared" si="2310"/>
        <v>0</v>
      </c>
      <c r="AA1714" s="18">
        <f t="shared" si="2310"/>
        <v>0</v>
      </c>
      <c r="AB1714" s="18">
        <f t="shared" si="2270"/>
        <v>871201.4</v>
      </c>
      <c r="AC1714" s="18">
        <f t="shared" si="2271"/>
        <v>533322.9</v>
      </c>
      <c r="AD1714" s="18">
        <f t="shared" si="2272"/>
        <v>2107564.9</v>
      </c>
      <c r="AE1714" s="18">
        <f t="shared" si="2310"/>
        <v>0</v>
      </c>
      <c r="AF1714" s="31"/>
      <c r="AG1714" s="22"/>
      <c r="AH1714" s="2"/>
    </row>
    <row r="1715" spans="1:34" ht="47.25" x14ac:dyDescent="0.25">
      <c r="A1715" s="36" t="s">
        <v>1363</v>
      </c>
      <c r="B1715" s="32">
        <v>400</v>
      </c>
      <c r="C1715" s="36"/>
      <c r="D1715" s="36"/>
      <c r="E1715" s="14" t="s">
        <v>580</v>
      </c>
      <c r="F1715" s="18"/>
      <c r="G1715" s="18"/>
      <c r="H1715" s="18"/>
      <c r="I1715" s="18"/>
      <c r="J1715" s="18"/>
      <c r="K1715" s="18"/>
      <c r="L1715" s="18"/>
      <c r="M1715" s="18"/>
      <c r="N1715" s="18"/>
      <c r="O1715" s="18">
        <f>O1716</f>
        <v>871201.4</v>
      </c>
      <c r="P1715" s="18">
        <f t="shared" si="2310"/>
        <v>533322.9</v>
      </c>
      <c r="Q1715" s="18">
        <f t="shared" si="2310"/>
        <v>2107564.9</v>
      </c>
      <c r="R1715" s="18">
        <f t="shared" si="2244"/>
        <v>871201.4</v>
      </c>
      <c r="S1715" s="18">
        <f t="shared" si="2245"/>
        <v>533322.9</v>
      </c>
      <c r="T1715" s="18">
        <f t="shared" si="2246"/>
        <v>2107564.9</v>
      </c>
      <c r="U1715" s="18">
        <f t="shared" si="2310"/>
        <v>0</v>
      </c>
      <c r="V1715" s="18">
        <f t="shared" si="2247"/>
        <v>871201.4</v>
      </c>
      <c r="W1715" s="18">
        <f t="shared" si="2248"/>
        <v>533322.9</v>
      </c>
      <c r="X1715" s="18">
        <f t="shared" si="2249"/>
        <v>2107564.9</v>
      </c>
      <c r="Y1715" s="18">
        <f t="shared" si="2310"/>
        <v>0</v>
      </c>
      <c r="Z1715" s="18">
        <f t="shared" si="2310"/>
        <v>0</v>
      </c>
      <c r="AA1715" s="18">
        <f t="shared" si="2310"/>
        <v>0</v>
      </c>
      <c r="AB1715" s="18">
        <f t="shared" si="2270"/>
        <v>871201.4</v>
      </c>
      <c r="AC1715" s="18">
        <f t="shared" si="2271"/>
        <v>533322.9</v>
      </c>
      <c r="AD1715" s="18">
        <f t="shared" si="2272"/>
        <v>2107564.9</v>
      </c>
      <c r="AE1715" s="18">
        <f t="shared" si="2310"/>
        <v>0</v>
      </c>
      <c r="AF1715" s="31"/>
      <c r="AG1715" s="22"/>
      <c r="AH1715" s="2"/>
    </row>
    <row r="1716" spans="1:34" x14ac:dyDescent="0.25">
      <c r="A1716" s="36" t="s">
        <v>1363</v>
      </c>
      <c r="B1716" s="32">
        <v>410</v>
      </c>
      <c r="C1716" s="36"/>
      <c r="D1716" s="36"/>
      <c r="E1716" s="14" t="s">
        <v>593</v>
      </c>
      <c r="F1716" s="18"/>
      <c r="G1716" s="18"/>
      <c r="H1716" s="18"/>
      <c r="I1716" s="18"/>
      <c r="J1716" s="18"/>
      <c r="K1716" s="18"/>
      <c r="L1716" s="18"/>
      <c r="M1716" s="18"/>
      <c r="N1716" s="18"/>
      <c r="O1716" s="18">
        <f>O1717</f>
        <v>871201.4</v>
      </c>
      <c r="P1716" s="18">
        <f t="shared" si="2310"/>
        <v>533322.9</v>
      </c>
      <c r="Q1716" s="18">
        <f t="shared" si="2310"/>
        <v>2107564.9</v>
      </c>
      <c r="R1716" s="18">
        <f t="shared" si="2244"/>
        <v>871201.4</v>
      </c>
      <c r="S1716" s="18">
        <f t="shared" si="2245"/>
        <v>533322.9</v>
      </c>
      <c r="T1716" s="18">
        <f t="shared" si="2246"/>
        <v>2107564.9</v>
      </c>
      <c r="U1716" s="18">
        <f t="shared" si="2310"/>
        <v>0</v>
      </c>
      <c r="V1716" s="18">
        <f t="shared" si="2247"/>
        <v>871201.4</v>
      </c>
      <c r="W1716" s="18">
        <f t="shared" si="2248"/>
        <v>533322.9</v>
      </c>
      <c r="X1716" s="18">
        <f t="shared" si="2249"/>
        <v>2107564.9</v>
      </c>
      <c r="Y1716" s="18">
        <f t="shared" si="2310"/>
        <v>0</v>
      </c>
      <c r="Z1716" s="18">
        <f t="shared" si="2310"/>
        <v>0</v>
      </c>
      <c r="AA1716" s="18">
        <f t="shared" si="2310"/>
        <v>0</v>
      </c>
      <c r="AB1716" s="18">
        <f t="shared" si="2270"/>
        <v>871201.4</v>
      </c>
      <c r="AC1716" s="18">
        <f t="shared" si="2271"/>
        <v>533322.9</v>
      </c>
      <c r="AD1716" s="18">
        <f t="shared" si="2272"/>
        <v>2107564.9</v>
      </c>
      <c r="AE1716" s="18">
        <f t="shared" si="2310"/>
        <v>0</v>
      </c>
      <c r="AF1716" s="31"/>
      <c r="AG1716" s="22"/>
      <c r="AH1716" s="2"/>
    </row>
    <row r="1717" spans="1:34" x14ac:dyDescent="0.25">
      <c r="A1717" s="36" t="s">
        <v>1363</v>
      </c>
      <c r="B1717" s="32">
        <v>410</v>
      </c>
      <c r="C1717" s="36" t="s">
        <v>200</v>
      </c>
      <c r="D1717" s="36" t="s">
        <v>5</v>
      </c>
      <c r="E1717" s="14" t="s">
        <v>551</v>
      </c>
      <c r="F1717" s="18"/>
      <c r="G1717" s="18"/>
      <c r="H1717" s="18"/>
      <c r="I1717" s="18"/>
      <c r="J1717" s="18"/>
      <c r="K1717" s="18"/>
      <c r="L1717" s="18"/>
      <c r="M1717" s="18"/>
      <c r="N1717" s="18"/>
      <c r="O1717" s="18">
        <v>871201.4</v>
      </c>
      <c r="P1717" s="18">
        <v>533322.9</v>
      </c>
      <c r="Q1717" s="18">
        <v>2107564.9</v>
      </c>
      <c r="R1717" s="18">
        <f t="shared" si="2244"/>
        <v>871201.4</v>
      </c>
      <c r="S1717" s="18">
        <f t="shared" si="2245"/>
        <v>533322.9</v>
      </c>
      <c r="T1717" s="18">
        <f t="shared" si="2246"/>
        <v>2107564.9</v>
      </c>
      <c r="U1717" s="18"/>
      <c r="V1717" s="18">
        <f t="shared" si="2247"/>
        <v>871201.4</v>
      </c>
      <c r="W1717" s="18">
        <f t="shared" si="2248"/>
        <v>533322.9</v>
      </c>
      <c r="X1717" s="18">
        <f t="shared" si="2249"/>
        <v>2107564.9</v>
      </c>
      <c r="Y1717" s="18"/>
      <c r="Z1717" s="18"/>
      <c r="AA1717" s="18"/>
      <c r="AB1717" s="18">
        <f t="shared" si="2270"/>
        <v>871201.4</v>
      </c>
      <c r="AC1717" s="18">
        <f t="shared" si="2271"/>
        <v>533322.9</v>
      </c>
      <c r="AD1717" s="18">
        <f t="shared" si="2272"/>
        <v>2107564.9</v>
      </c>
      <c r="AE1717" s="18"/>
      <c r="AF1717" s="31"/>
      <c r="AG1717" s="22"/>
      <c r="AH1717" s="2"/>
    </row>
    <row r="1718" spans="1:34" ht="47.25" x14ac:dyDescent="0.25">
      <c r="A1718" s="36" t="s">
        <v>1365</v>
      </c>
      <c r="B1718" s="32"/>
      <c r="C1718" s="36"/>
      <c r="D1718" s="36"/>
      <c r="E1718" s="14" t="s">
        <v>897</v>
      </c>
      <c r="F1718" s="18"/>
      <c r="G1718" s="18"/>
      <c r="H1718" s="18"/>
      <c r="I1718" s="18"/>
      <c r="J1718" s="18"/>
      <c r="K1718" s="18"/>
      <c r="L1718" s="18"/>
      <c r="M1718" s="18"/>
      <c r="N1718" s="18"/>
      <c r="O1718" s="18">
        <f>O1719</f>
        <v>27286.5</v>
      </c>
      <c r="P1718" s="18">
        <f t="shared" ref="P1718:AE1720" si="2311">P1719</f>
        <v>28069.9</v>
      </c>
      <c r="Q1718" s="18">
        <f t="shared" si="2311"/>
        <v>110924.5</v>
      </c>
      <c r="R1718" s="18">
        <f t="shared" si="2244"/>
        <v>27286.5</v>
      </c>
      <c r="S1718" s="18">
        <f t="shared" si="2245"/>
        <v>28069.9</v>
      </c>
      <c r="T1718" s="18">
        <f t="shared" si="2246"/>
        <v>110924.5</v>
      </c>
      <c r="U1718" s="18">
        <f t="shared" si="2311"/>
        <v>0</v>
      </c>
      <c r="V1718" s="18">
        <f t="shared" si="2247"/>
        <v>27286.5</v>
      </c>
      <c r="W1718" s="18">
        <f t="shared" si="2248"/>
        <v>28069.9</v>
      </c>
      <c r="X1718" s="18">
        <f t="shared" si="2249"/>
        <v>110924.5</v>
      </c>
      <c r="Y1718" s="18">
        <f t="shared" si="2311"/>
        <v>0</v>
      </c>
      <c r="Z1718" s="18">
        <f t="shared" si="2311"/>
        <v>0</v>
      </c>
      <c r="AA1718" s="18">
        <f t="shared" si="2311"/>
        <v>0</v>
      </c>
      <c r="AB1718" s="18">
        <f t="shared" si="2270"/>
        <v>27286.5</v>
      </c>
      <c r="AC1718" s="18">
        <f t="shared" si="2271"/>
        <v>28069.9</v>
      </c>
      <c r="AD1718" s="18">
        <f t="shared" si="2272"/>
        <v>110924.5</v>
      </c>
      <c r="AE1718" s="18">
        <f t="shared" si="2311"/>
        <v>0</v>
      </c>
      <c r="AF1718" s="31"/>
      <c r="AG1718" s="22"/>
      <c r="AH1718" s="2"/>
    </row>
    <row r="1719" spans="1:34" ht="47.25" x14ac:dyDescent="0.25">
      <c r="A1719" s="36" t="s">
        <v>1365</v>
      </c>
      <c r="B1719" s="32">
        <v>400</v>
      </c>
      <c r="C1719" s="36"/>
      <c r="D1719" s="36"/>
      <c r="E1719" s="14" t="s">
        <v>580</v>
      </c>
      <c r="F1719" s="18"/>
      <c r="G1719" s="18"/>
      <c r="H1719" s="18"/>
      <c r="I1719" s="18"/>
      <c r="J1719" s="18"/>
      <c r="K1719" s="18"/>
      <c r="L1719" s="18"/>
      <c r="M1719" s="18"/>
      <c r="N1719" s="18"/>
      <c r="O1719" s="18">
        <f>O1720</f>
        <v>27286.5</v>
      </c>
      <c r="P1719" s="18">
        <f t="shared" si="2311"/>
        <v>28069.9</v>
      </c>
      <c r="Q1719" s="18">
        <f t="shared" si="2311"/>
        <v>110924.5</v>
      </c>
      <c r="R1719" s="18">
        <f t="shared" si="2244"/>
        <v>27286.5</v>
      </c>
      <c r="S1719" s="18">
        <f t="shared" si="2245"/>
        <v>28069.9</v>
      </c>
      <c r="T1719" s="18">
        <f t="shared" si="2246"/>
        <v>110924.5</v>
      </c>
      <c r="U1719" s="18">
        <f t="shared" si="2311"/>
        <v>0</v>
      </c>
      <c r="V1719" s="18">
        <f t="shared" si="2247"/>
        <v>27286.5</v>
      </c>
      <c r="W1719" s="18">
        <f t="shared" si="2248"/>
        <v>28069.9</v>
      </c>
      <c r="X1719" s="18">
        <f t="shared" si="2249"/>
        <v>110924.5</v>
      </c>
      <c r="Y1719" s="18">
        <f t="shared" si="2311"/>
        <v>0</v>
      </c>
      <c r="Z1719" s="18">
        <f t="shared" si="2311"/>
        <v>0</v>
      </c>
      <c r="AA1719" s="18">
        <f t="shared" si="2311"/>
        <v>0</v>
      </c>
      <c r="AB1719" s="18">
        <f t="shared" si="2270"/>
        <v>27286.5</v>
      </c>
      <c r="AC1719" s="18">
        <f t="shared" si="2271"/>
        <v>28069.9</v>
      </c>
      <c r="AD1719" s="18">
        <f t="shared" si="2272"/>
        <v>110924.5</v>
      </c>
      <c r="AE1719" s="18">
        <f t="shared" si="2311"/>
        <v>0</v>
      </c>
      <c r="AF1719" s="31"/>
      <c r="AG1719" s="22"/>
      <c r="AH1719" s="2"/>
    </row>
    <row r="1720" spans="1:34" x14ac:dyDescent="0.25">
      <c r="A1720" s="36" t="s">
        <v>1365</v>
      </c>
      <c r="B1720" s="32">
        <v>410</v>
      </c>
      <c r="C1720" s="36"/>
      <c r="D1720" s="36"/>
      <c r="E1720" s="14" t="s">
        <v>593</v>
      </c>
      <c r="F1720" s="18"/>
      <c r="G1720" s="18"/>
      <c r="H1720" s="18"/>
      <c r="I1720" s="18"/>
      <c r="J1720" s="18"/>
      <c r="K1720" s="18"/>
      <c r="L1720" s="18"/>
      <c r="M1720" s="18"/>
      <c r="N1720" s="18"/>
      <c r="O1720" s="18">
        <f>O1721</f>
        <v>27286.5</v>
      </c>
      <c r="P1720" s="18">
        <f t="shared" si="2311"/>
        <v>28069.9</v>
      </c>
      <c r="Q1720" s="18">
        <f t="shared" si="2311"/>
        <v>110924.5</v>
      </c>
      <c r="R1720" s="18">
        <f t="shared" si="2244"/>
        <v>27286.5</v>
      </c>
      <c r="S1720" s="18">
        <f t="shared" si="2245"/>
        <v>28069.9</v>
      </c>
      <c r="T1720" s="18">
        <f t="shared" si="2246"/>
        <v>110924.5</v>
      </c>
      <c r="U1720" s="18">
        <f t="shared" si="2311"/>
        <v>0</v>
      </c>
      <c r="V1720" s="18">
        <f t="shared" si="2247"/>
        <v>27286.5</v>
      </c>
      <c r="W1720" s="18">
        <f t="shared" si="2248"/>
        <v>28069.9</v>
      </c>
      <c r="X1720" s="18">
        <f t="shared" si="2249"/>
        <v>110924.5</v>
      </c>
      <c r="Y1720" s="18">
        <f t="shared" si="2311"/>
        <v>0</v>
      </c>
      <c r="Z1720" s="18">
        <f t="shared" si="2311"/>
        <v>0</v>
      </c>
      <c r="AA1720" s="18">
        <f t="shared" si="2311"/>
        <v>0</v>
      </c>
      <c r="AB1720" s="18">
        <f t="shared" si="2270"/>
        <v>27286.5</v>
      </c>
      <c r="AC1720" s="18">
        <f t="shared" si="2271"/>
        <v>28069.9</v>
      </c>
      <c r="AD1720" s="18">
        <f t="shared" si="2272"/>
        <v>110924.5</v>
      </c>
      <c r="AE1720" s="18">
        <f t="shared" si="2311"/>
        <v>0</v>
      </c>
      <c r="AF1720" s="31"/>
      <c r="AG1720" s="22"/>
      <c r="AH1720" s="2"/>
    </row>
    <row r="1721" spans="1:34" x14ac:dyDescent="0.25">
      <c r="A1721" s="36" t="s">
        <v>1365</v>
      </c>
      <c r="B1721" s="32">
        <v>410</v>
      </c>
      <c r="C1721" s="36" t="s">
        <v>200</v>
      </c>
      <c r="D1721" s="36" t="s">
        <v>5</v>
      </c>
      <c r="E1721" s="14" t="s">
        <v>551</v>
      </c>
      <c r="F1721" s="18"/>
      <c r="G1721" s="18"/>
      <c r="H1721" s="18"/>
      <c r="I1721" s="18"/>
      <c r="J1721" s="18"/>
      <c r="K1721" s="18"/>
      <c r="L1721" s="18"/>
      <c r="M1721" s="18"/>
      <c r="N1721" s="18"/>
      <c r="O1721" s="18">
        <v>27286.5</v>
      </c>
      <c r="P1721" s="18">
        <v>28069.9</v>
      </c>
      <c r="Q1721" s="18">
        <v>110924.5</v>
      </c>
      <c r="R1721" s="18">
        <f t="shared" si="2244"/>
        <v>27286.5</v>
      </c>
      <c r="S1721" s="18">
        <f t="shared" si="2245"/>
        <v>28069.9</v>
      </c>
      <c r="T1721" s="18">
        <f t="shared" si="2246"/>
        <v>110924.5</v>
      </c>
      <c r="U1721" s="18"/>
      <c r="V1721" s="18">
        <f t="shared" si="2247"/>
        <v>27286.5</v>
      </c>
      <c r="W1721" s="18">
        <f t="shared" si="2248"/>
        <v>28069.9</v>
      </c>
      <c r="X1721" s="18">
        <f t="shared" si="2249"/>
        <v>110924.5</v>
      </c>
      <c r="Y1721" s="18"/>
      <c r="Z1721" s="18"/>
      <c r="AA1721" s="18"/>
      <c r="AB1721" s="18">
        <f t="shared" si="2270"/>
        <v>27286.5</v>
      </c>
      <c r="AC1721" s="18">
        <f t="shared" si="2271"/>
        <v>28069.9</v>
      </c>
      <c r="AD1721" s="18">
        <f t="shared" si="2272"/>
        <v>110924.5</v>
      </c>
      <c r="AE1721" s="18"/>
      <c r="AF1721" s="31"/>
      <c r="AG1721" s="22"/>
      <c r="AH1721" s="2"/>
    </row>
    <row r="1722" spans="1:34" ht="47.25" x14ac:dyDescent="0.25">
      <c r="A1722" s="36" t="s">
        <v>359</v>
      </c>
      <c r="B1722" s="32"/>
      <c r="C1722" s="36"/>
      <c r="D1722" s="36"/>
      <c r="E1722" s="14" t="s">
        <v>1202</v>
      </c>
      <c r="F1722" s="18">
        <f t="shared" ref="F1722:K1722" si="2312">F1723+F1726</f>
        <v>4147.2</v>
      </c>
      <c r="G1722" s="18">
        <f t="shared" si="2312"/>
        <v>4147.2</v>
      </c>
      <c r="H1722" s="18">
        <f t="shared" si="2312"/>
        <v>4147.2</v>
      </c>
      <c r="I1722" s="18">
        <f t="shared" si="2312"/>
        <v>0</v>
      </c>
      <c r="J1722" s="18">
        <f t="shared" si="2312"/>
        <v>0</v>
      </c>
      <c r="K1722" s="18">
        <f t="shared" si="2312"/>
        <v>0</v>
      </c>
      <c r="L1722" s="18">
        <f t="shared" si="2293"/>
        <v>4147.2</v>
      </c>
      <c r="M1722" s="18">
        <f t="shared" si="2294"/>
        <v>4147.2</v>
      </c>
      <c r="N1722" s="18">
        <f t="shared" si="2295"/>
        <v>4147.2</v>
      </c>
      <c r="O1722" s="18">
        <f t="shared" ref="O1722:Q1722" si="2313">O1723+O1726</f>
        <v>0</v>
      </c>
      <c r="P1722" s="18">
        <f t="shared" si="2313"/>
        <v>0</v>
      </c>
      <c r="Q1722" s="18">
        <f t="shared" si="2313"/>
        <v>0</v>
      </c>
      <c r="R1722" s="18">
        <f t="shared" si="2244"/>
        <v>4147.2</v>
      </c>
      <c r="S1722" s="18">
        <f t="shared" si="2245"/>
        <v>4147.2</v>
      </c>
      <c r="T1722" s="18">
        <f t="shared" si="2246"/>
        <v>4147.2</v>
      </c>
      <c r="U1722" s="18">
        <f t="shared" ref="U1722:AE1722" si="2314">U1723+U1726</f>
        <v>0</v>
      </c>
      <c r="V1722" s="18">
        <f t="shared" si="2247"/>
        <v>4147.2</v>
      </c>
      <c r="W1722" s="18">
        <f t="shared" si="2248"/>
        <v>4147.2</v>
      </c>
      <c r="X1722" s="18">
        <f t="shared" si="2249"/>
        <v>4147.2</v>
      </c>
      <c r="Y1722" s="18">
        <f t="shared" ref="Y1722:AA1722" si="2315">Y1723+Y1726</f>
        <v>0</v>
      </c>
      <c r="Z1722" s="18">
        <f t="shared" si="2315"/>
        <v>0</v>
      </c>
      <c r="AA1722" s="18">
        <f t="shared" si="2315"/>
        <v>0</v>
      </c>
      <c r="AB1722" s="18">
        <f t="shared" si="2270"/>
        <v>4147.2</v>
      </c>
      <c r="AC1722" s="18">
        <f t="shared" si="2271"/>
        <v>4147.2</v>
      </c>
      <c r="AD1722" s="18">
        <f t="shared" si="2272"/>
        <v>4147.2</v>
      </c>
      <c r="AE1722" s="18">
        <f t="shared" si="2314"/>
        <v>0</v>
      </c>
      <c r="AF1722" s="31"/>
      <c r="AG1722" s="22"/>
      <c r="AH1722" s="2"/>
    </row>
    <row r="1723" spans="1:34" ht="47.25" x14ac:dyDescent="0.25">
      <c r="A1723" s="36" t="s">
        <v>359</v>
      </c>
      <c r="B1723" s="32">
        <v>200</v>
      </c>
      <c r="C1723" s="36"/>
      <c r="D1723" s="36"/>
      <c r="E1723" s="14" t="s">
        <v>578</v>
      </c>
      <c r="F1723" s="18">
        <f t="shared" ref="F1723:K1724" si="2316">F1724</f>
        <v>2360.6</v>
      </c>
      <c r="G1723" s="18">
        <f t="shared" si="2316"/>
        <v>2126.6</v>
      </c>
      <c r="H1723" s="18">
        <f t="shared" si="2316"/>
        <v>2126.6</v>
      </c>
      <c r="I1723" s="18">
        <f t="shared" si="2316"/>
        <v>0</v>
      </c>
      <c r="J1723" s="18">
        <f t="shared" si="2316"/>
        <v>0</v>
      </c>
      <c r="K1723" s="18">
        <f t="shared" si="2316"/>
        <v>0</v>
      </c>
      <c r="L1723" s="18">
        <f t="shared" si="2293"/>
        <v>2360.6</v>
      </c>
      <c r="M1723" s="18">
        <f t="shared" si="2294"/>
        <v>2126.6</v>
      </c>
      <c r="N1723" s="18">
        <f t="shared" si="2295"/>
        <v>2126.6</v>
      </c>
      <c r="O1723" s="18">
        <f t="shared" ref="O1723:Q1724" si="2317">O1724</f>
        <v>0</v>
      </c>
      <c r="P1723" s="18">
        <f t="shared" si="2317"/>
        <v>0</v>
      </c>
      <c r="Q1723" s="18">
        <f t="shared" si="2317"/>
        <v>0</v>
      </c>
      <c r="R1723" s="18">
        <f t="shared" si="2244"/>
        <v>2360.6</v>
      </c>
      <c r="S1723" s="18">
        <f t="shared" si="2245"/>
        <v>2126.6</v>
      </c>
      <c r="T1723" s="18">
        <f t="shared" si="2246"/>
        <v>2126.6</v>
      </c>
      <c r="U1723" s="18">
        <f t="shared" ref="U1723:AE1724" si="2318">U1724</f>
        <v>0</v>
      </c>
      <c r="V1723" s="18">
        <f t="shared" si="2247"/>
        <v>2360.6</v>
      </c>
      <c r="W1723" s="18">
        <f t="shared" si="2248"/>
        <v>2126.6</v>
      </c>
      <c r="X1723" s="18">
        <f t="shared" si="2249"/>
        <v>2126.6</v>
      </c>
      <c r="Y1723" s="18">
        <f t="shared" si="2318"/>
        <v>0</v>
      </c>
      <c r="Z1723" s="18">
        <f t="shared" si="2318"/>
        <v>0</v>
      </c>
      <c r="AA1723" s="18">
        <f t="shared" si="2318"/>
        <v>0</v>
      </c>
      <c r="AB1723" s="18">
        <f t="shared" si="2270"/>
        <v>2360.6</v>
      </c>
      <c r="AC1723" s="18">
        <f t="shared" si="2271"/>
        <v>2126.6</v>
      </c>
      <c r="AD1723" s="18">
        <f t="shared" si="2272"/>
        <v>2126.6</v>
      </c>
      <c r="AE1723" s="18">
        <f t="shared" si="2318"/>
        <v>0</v>
      </c>
      <c r="AF1723" s="31"/>
      <c r="AG1723" s="22"/>
      <c r="AH1723" s="2"/>
    </row>
    <row r="1724" spans="1:34" ht="47.25" x14ac:dyDescent="0.25">
      <c r="A1724" s="36" t="s">
        <v>359</v>
      </c>
      <c r="B1724" s="32">
        <v>240</v>
      </c>
      <c r="C1724" s="36"/>
      <c r="D1724" s="36"/>
      <c r="E1724" s="14" t="s">
        <v>586</v>
      </c>
      <c r="F1724" s="18">
        <f t="shared" si="2316"/>
        <v>2360.6</v>
      </c>
      <c r="G1724" s="18">
        <f t="shared" si="2316"/>
        <v>2126.6</v>
      </c>
      <c r="H1724" s="18">
        <f t="shared" si="2316"/>
        <v>2126.6</v>
      </c>
      <c r="I1724" s="18">
        <f t="shared" si="2316"/>
        <v>0</v>
      </c>
      <c r="J1724" s="18">
        <f t="shared" si="2316"/>
        <v>0</v>
      </c>
      <c r="K1724" s="18">
        <f t="shared" si="2316"/>
        <v>0</v>
      </c>
      <c r="L1724" s="18">
        <f t="shared" si="2293"/>
        <v>2360.6</v>
      </c>
      <c r="M1724" s="18">
        <f t="shared" si="2294"/>
        <v>2126.6</v>
      </c>
      <c r="N1724" s="18">
        <f t="shared" si="2295"/>
        <v>2126.6</v>
      </c>
      <c r="O1724" s="18">
        <f t="shared" si="2317"/>
        <v>0</v>
      </c>
      <c r="P1724" s="18">
        <f t="shared" si="2317"/>
        <v>0</v>
      </c>
      <c r="Q1724" s="18">
        <f t="shared" si="2317"/>
        <v>0</v>
      </c>
      <c r="R1724" s="18">
        <f t="shared" si="2244"/>
        <v>2360.6</v>
      </c>
      <c r="S1724" s="18">
        <f t="shared" si="2245"/>
        <v>2126.6</v>
      </c>
      <c r="T1724" s="18">
        <f t="shared" si="2246"/>
        <v>2126.6</v>
      </c>
      <c r="U1724" s="18">
        <f t="shared" si="2318"/>
        <v>0</v>
      </c>
      <c r="V1724" s="18">
        <f t="shared" si="2247"/>
        <v>2360.6</v>
      </c>
      <c r="W1724" s="18">
        <f t="shared" si="2248"/>
        <v>2126.6</v>
      </c>
      <c r="X1724" s="18">
        <f t="shared" si="2249"/>
        <v>2126.6</v>
      </c>
      <c r="Y1724" s="18">
        <f t="shared" si="2318"/>
        <v>0</v>
      </c>
      <c r="Z1724" s="18">
        <f t="shared" si="2318"/>
        <v>0</v>
      </c>
      <c r="AA1724" s="18">
        <f t="shared" si="2318"/>
        <v>0</v>
      </c>
      <c r="AB1724" s="18">
        <f t="shared" si="2270"/>
        <v>2360.6</v>
      </c>
      <c r="AC1724" s="18">
        <f t="shared" si="2271"/>
        <v>2126.6</v>
      </c>
      <c r="AD1724" s="18">
        <f t="shared" si="2272"/>
        <v>2126.6</v>
      </c>
      <c r="AE1724" s="18">
        <f t="shared" si="2318"/>
        <v>0</v>
      </c>
      <c r="AF1724" s="31"/>
      <c r="AG1724" s="22"/>
      <c r="AH1724" s="2"/>
    </row>
    <row r="1725" spans="1:34" x14ac:dyDescent="0.25">
      <c r="A1725" s="36" t="s">
        <v>359</v>
      </c>
      <c r="B1725" s="32">
        <v>240</v>
      </c>
      <c r="C1725" s="36" t="s">
        <v>200</v>
      </c>
      <c r="D1725" s="36" t="s">
        <v>5</v>
      </c>
      <c r="E1725" s="14" t="s">
        <v>551</v>
      </c>
      <c r="F1725" s="18">
        <v>2360.6</v>
      </c>
      <c r="G1725" s="18">
        <v>2126.6</v>
      </c>
      <c r="H1725" s="18">
        <v>2126.6</v>
      </c>
      <c r="I1725" s="18"/>
      <c r="J1725" s="18"/>
      <c r="K1725" s="18"/>
      <c r="L1725" s="18">
        <f t="shared" si="2293"/>
        <v>2360.6</v>
      </c>
      <c r="M1725" s="18">
        <f t="shared" si="2294"/>
        <v>2126.6</v>
      </c>
      <c r="N1725" s="18">
        <f t="shared" si="2295"/>
        <v>2126.6</v>
      </c>
      <c r="O1725" s="18"/>
      <c r="P1725" s="18"/>
      <c r="Q1725" s="18"/>
      <c r="R1725" s="18">
        <f t="shared" si="2244"/>
        <v>2360.6</v>
      </c>
      <c r="S1725" s="18">
        <f t="shared" si="2245"/>
        <v>2126.6</v>
      </c>
      <c r="T1725" s="18">
        <f t="shared" si="2246"/>
        <v>2126.6</v>
      </c>
      <c r="U1725" s="18"/>
      <c r="V1725" s="18">
        <f t="shared" si="2247"/>
        <v>2360.6</v>
      </c>
      <c r="W1725" s="18">
        <f t="shared" si="2248"/>
        <v>2126.6</v>
      </c>
      <c r="X1725" s="18">
        <f t="shared" si="2249"/>
        <v>2126.6</v>
      </c>
      <c r="Y1725" s="18"/>
      <c r="Z1725" s="18"/>
      <c r="AA1725" s="18"/>
      <c r="AB1725" s="18">
        <f t="shared" si="2270"/>
        <v>2360.6</v>
      </c>
      <c r="AC1725" s="18">
        <f t="shared" si="2271"/>
        <v>2126.6</v>
      </c>
      <c r="AD1725" s="18">
        <f t="shared" si="2272"/>
        <v>2126.6</v>
      </c>
      <c r="AE1725" s="18"/>
      <c r="AF1725" s="31"/>
      <c r="AG1725" s="22"/>
      <c r="AH1725" s="2"/>
    </row>
    <row r="1726" spans="1:34" x14ac:dyDescent="0.25">
      <c r="A1726" s="36" t="s">
        <v>359</v>
      </c>
      <c r="B1726" s="32">
        <v>800</v>
      </c>
      <c r="C1726" s="36"/>
      <c r="D1726" s="36"/>
      <c r="E1726" s="14" t="s">
        <v>583</v>
      </c>
      <c r="F1726" s="18">
        <f t="shared" ref="F1726:K1727" si="2319">F1727</f>
        <v>1786.6</v>
      </c>
      <c r="G1726" s="18">
        <f t="shared" si="2319"/>
        <v>2020.6</v>
      </c>
      <c r="H1726" s="18">
        <f t="shared" si="2319"/>
        <v>2020.6</v>
      </c>
      <c r="I1726" s="18">
        <f t="shared" si="2319"/>
        <v>0</v>
      </c>
      <c r="J1726" s="18">
        <f t="shared" si="2319"/>
        <v>0</v>
      </c>
      <c r="K1726" s="18">
        <f t="shared" si="2319"/>
        <v>0</v>
      </c>
      <c r="L1726" s="18">
        <f t="shared" si="2293"/>
        <v>1786.6</v>
      </c>
      <c r="M1726" s="18">
        <f t="shared" si="2294"/>
        <v>2020.6</v>
      </c>
      <c r="N1726" s="18">
        <f t="shared" si="2295"/>
        <v>2020.6</v>
      </c>
      <c r="O1726" s="18">
        <f t="shared" ref="O1726:Q1727" si="2320">O1727</f>
        <v>0</v>
      </c>
      <c r="P1726" s="18">
        <f t="shared" si="2320"/>
        <v>0</v>
      </c>
      <c r="Q1726" s="18">
        <f t="shared" si="2320"/>
        <v>0</v>
      </c>
      <c r="R1726" s="18">
        <f t="shared" si="2244"/>
        <v>1786.6</v>
      </c>
      <c r="S1726" s="18">
        <f t="shared" si="2245"/>
        <v>2020.6</v>
      </c>
      <c r="T1726" s="18">
        <f t="shared" si="2246"/>
        <v>2020.6</v>
      </c>
      <c r="U1726" s="18">
        <f t="shared" ref="U1726:AE1727" si="2321">U1727</f>
        <v>0</v>
      </c>
      <c r="V1726" s="18">
        <f t="shared" si="2247"/>
        <v>1786.6</v>
      </c>
      <c r="W1726" s="18">
        <f t="shared" si="2248"/>
        <v>2020.6</v>
      </c>
      <c r="X1726" s="18">
        <f t="shared" si="2249"/>
        <v>2020.6</v>
      </c>
      <c r="Y1726" s="18">
        <f t="shared" si="2321"/>
        <v>0</v>
      </c>
      <c r="Z1726" s="18">
        <f t="shared" si="2321"/>
        <v>0</v>
      </c>
      <c r="AA1726" s="18">
        <f t="shared" si="2321"/>
        <v>0</v>
      </c>
      <c r="AB1726" s="18">
        <f t="shared" si="2270"/>
        <v>1786.6</v>
      </c>
      <c r="AC1726" s="18">
        <f t="shared" si="2271"/>
        <v>2020.6</v>
      </c>
      <c r="AD1726" s="18">
        <f t="shared" si="2272"/>
        <v>2020.6</v>
      </c>
      <c r="AE1726" s="18">
        <f t="shared" si="2321"/>
        <v>0</v>
      </c>
      <c r="AF1726" s="31"/>
      <c r="AG1726" s="22"/>
      <c r="AH1726" s="2"/>
    </row>
    <row r="1727" spans="1:34" x14ac:dyDescent="0.25">
      <c r="A1727" s="36" t="s">
        <v>359</v>
      </c>
      <c r="B1727" s="32">
        <v>850</v>
      </c>
      <c r="C1727" s="36"/>
      <c r="D1727" s="36"/>
      <c r="E1727" s="14" t="s">
        <v>601</v>
      </c>
      <c r="F1727" s="18">
        <f t="shared" si="2319"/>
        <v>1786.6</v>
      </c>
      <c r="G1727" s="18">
        <f t="shared" si="2319"/>
        <v>2020.6</v>
      </c>
      <c r="H1727" s="18">
        <f t="shared" si="2319"/>
        <v>2020.6</v>
      </c>
      <c r="I1727" s="18">
        <f t="shared" si="2319"/>
        <v>0</v>
      </c>
      <c r="J1727" s="18">
        <f t="shared" si="2319"/>
        <v>0</v>
      </c>
      <c r="K1727" s="18">
        <f t="shared" si="2319"/>
        <v>0</v>
      </c>
      <c r="L1727" s="18">
        <f t="shared" si="2293"/>
        <v>1786.6</v>
      </c>
      <c r="M1727" s="18">
        <f t="shared" si="2294"/>
        <v>2020.6</v>
      </c>
      <c r="N1727" s="18">
        <f t="shared" si="2295"/>
        <v>2020.6</v>
      </c>
      <c r="O1727" s="18">
        <f t="shared" si="2320"/>
        <v>0</v>
      </c>
      <c r="P1727" s="18">
        <f t="shared" si="2320"/>
        <v>0</v>
      </c>
      <c r="Q1727" s="18">
        <f t="shared" si="2320"/>
        <v>0</v>
      </c>
      <c r="R1727" s="18">
        <f t="shared" si="2244"/>
        <v>1786.6</v>
      </c>
      <c r="S1727" s="18">
        <f t="shared" si="2245"/>
        <v>2020.6</v>
      </c>
      <c r="T1727" s="18">
        <f t="shared" si="2246"/>
        <v>2020.6</v>
      </c>
      <c r="U1727" s="18">
        <f t="shared" si="2321"/>
        <v>0</v>
      </c>
      <c r="V1727" s="18">
        <f t="shared" si="2247"/>
        <v>1786.6</v>
      </c>
      <c r="W1727" s="18">
        <f t="shared" si="2248"/>
        <v>2020.6</v>
      </c>
      <c r="X1727" s="18">
        <f t="shared" si="2249"/>
        <v>2020.6</v>
      </c>
      <c r="Y1727" s="18">
        <f t="shared" si="2321"/>
        <v>0</v>
      </c>
      <c r="Z1727" s="18">
        <f t="shared" si="2321"/>
        <v>0</v>
      </c>
      <c r="AA1727" s="18">
        <f t="shared" si="2321"/>
        <v>0</v>
      </c>
      <c r="AB1727" s="18">
        <f t="shared" si="2270"/>
        <v>1786.6</v>
      </c>
      <c r="AC1727" s="18">
        <f t="shared" si="2271"/>
        <v>2020.6</v>
      </c>
      <c r="AD1727" s="18">
        <f t="shared" si="2272"/>
        <v>2020.6</v>
      </c>
      <c r="AE1727" s="18">
        <f t="shared" si="2321"/>
        <v>0</v>
      </c>
      <c r="AF1727" s="31"/>
      <c r="AG1727" s="22"/>
      <c r="AH1727" s="2"/>
    </row>
    <row r="1728" spans="1:34" x14ac:dyDescent="0.25">
      <c r="A1728" s="36" t="s">
        <v>359</v>
      </c>
      <c r="B1728" s="32">
        <v>850</v>
      </c>
      <c r="C1728" s="36" t="s">
        <v>200</v>
      </c>
      <c r="D1728" s="36" t="s">
        <v>5</v>
      </c>
      <c r="E1728" s="14" t="s">
        <v>551</v>
      </c>
      <c r="F1728" s="18">
        <v>1786.6</v>
      </c>
      <c r="G1728" s="18">
        <v>2020.6</v>
      </c>
      <c r="H1728" s="18">
        <v>2020.6</v>
      </c>
      <c r="I1728" s="18"/>
      <c r="J1728" s="18"/>
      <c r="K1728" s="18"/>
      <c r="L1728" s="18">
        <f t="shared" si="2293"/>
        <v>1786.6</v>
      </c>
      <c r="M1728" s="18">
        <f t="shared" si="2294"/>
        <v>2020.6</v>
      </c>
      <c r="N1728" s="18">
        <f t="shared" si="2295"/>
        <v>2020.6</v>
      </c>
      <c r="O1728" s="18"/>
      <c r="P1728" s="18"/>
      <c r="Q1728" s="18"/>
      <c r="R1728" s="18">
        <f t="shared" si="2244"/>
        <v>1786.6</v>
      </c>
      <c r="S1728" s="18">
        <f t="shared" si="2245"/>
        <v>2020.6</v>
      </c>
      <c r="T1728" s="18">
        <f t="shared" si="2246"/>
        <v>2020.6</v>
      </c>
      <c r="U1728" s="18"/>
      <c r="V1728" s="18">
        <f t="shared" si="2247"/>
        <v>1786.6</v>
      </c>
      <c r="W1728" s="18">
        <f t="shared" si="2248"/>
        <v>2020.6</v>
      </c>
      <c r="X1728" s="18">
        <f t="shared" si="2249"/>
        <v>2020.6</v>
      </c>
      <c r="Y1728" s="18"/>
      <c r="Z1728" s="18"/>
      <c r="AA1728" s="18"/>
      <c r="AB1728" s="18">
        <f t="shared" si="2270"/>
        <v>1786.6</v>
      </c>
      <c r="AC1728" s="18">
        <f t="shared" si="2271"/>
        <v>2020.6</v>
      </c>
      <c r="AD1728" s="18">
        <f t="shared" si="2272"/>
        <v>2020.6</v>
      </c>
      <c r="AE1728" s="18"/>
      <c r="AF1728" s="31"/>
      <c r="AG1728" s="22"/>
      <c r="AH1728" s="2"/>
    </row>
    <row r="1729" spans="1:34" s="10" customFormat="1" ht="31.5" x14ac:dyDescent="0.25">
      <c r="A1729" s="9" t="s">
        <v>362</v>
      </c>
      <c r="B1729" s="16"/>
      <c r="C1729" s="9"/>
      <c r="D1729" s="9"/>
      <c r="E1729" s="15" t="s">
        <v>1203</v>
      </c>
      <c r="F1729" s="17">
        <f t="shared" ref="F1729:K1729" si="2322">F1730</f>
        <v>47489.7</v>
      </c>
      <c r="G1729" s="17">
        <f t="shared" si="2322"/>
        <v>45252</v>
      </c>
      <c r="H1729" s="17">
        <f t="shared" si="2322"/>
        <v>45252</v>
      </c>
      <c r="I1729" s="17">
        <f t="shared" si="2322"/>
        <v>0</v>
      </c>
      <c r="J1729" s="17">
        <f t="shared" si="2322"/>
        <v>-686.2</v>
      </c>
      <c r="K1729" s="17">
        <f t="shared" si="2322"/>
        <v>-686.2</v>
      </c>
      <c r="L1729" s="17">
        <f t="shared" si="2293"/>
        <v>47489.7</v>
      </c>
      <c r="M1729" s="17">
        <f t="shared" si="2294"/>
        <v>44565.8</v>
      </c>
      <c r="N1729" s="17">
        <f t="shared" si="2295"/>
        <v>44565.8</v>
      </c>
      <c r="O1729" s="17">
        <f t="shared" ref="O1729:Q1729" si="2323">O1730</f>
        <v>0</v>
      </c>
      <c r="P1729" s="17">
        <f t="shared" si="2323"/>
        <v>0</v>
      </c>
      <c r="Q1729" s="17">
        <f t="shared" si="2323"/>
        <v>0</v>
      </c>
      <c r="R1729" s="17">
        <f t="shared" si="2244"/>
        <v>47489.7</v>
      </c>
      <c r="S1729" s="17">
        <f t="shared" si="2245"/>
        <v>44565.8</v>
      </c>
      <c r="T1729" s="17">
        <f t="shared" si="2246"/>
        <v>44565.8</v>
      </c>
      <c r="U1729" s="17">
        <f t="shared" ref="U1729:AE1729" si="2324">U1730</f>
        <v>0</v>
      </c>
      <c r="V1729" s="17">
        <f t="shared" si="2247"/>
        <v>47489.7</v>
      </c>
      <c r="W1729" s="17">
        <f t="shared" si="2248"/>
        <v>44565.8</v>
      </c>
      <c r="X1729" s="17">
        <f t="shared" si="2249"/>
        <v>44565.8</v>
      </c>
      <c r="Y1729" s="17">
        <f t="shared" si="2324"/>
        <v>0</v>
      </c>
      <c r="Z1729" s="17">
        <f t="shared" si="2324"/>
        <v>0</v>
      </c>
      <c r="AA1729" s="17">
        <f t="shared" si="2324"/>
        <v>0</v>
      </c>
      <c r="AB1729" s="17">
        <f t="shared" si="2270"/>
        <v>47489.7</v>
      </c>
      <c r="AC1729" s="17">
        <f t="shared" si="2271"/>
        <v>44565.8</v>
      </c>
      <c r="AD1729" s="17">
        <f t="shared" si="2272"/>
        <v>44565.8</v>
      </c>
      <c r="AE1729" s="17">
        <f t="shared" si="2324"/>
        <v>0</v>
      </c>
      <c r="AF1729" s="30"/>
      <c r="AG1729" s="25"/>
    </row>
    <row r="1730" spans="1:34" ht="63" x14ac:dyDescent="0.25">
      <c r="A1730" s="36" t="s">
        <v>363</v>
      </c>
      <c r="B1730" s="32"/>
      <c r="C1730" s="36"/>
      <c r="D1730" s="36"/>
      <c r="E1730" s="14" t="s">
        <v>1204</v>
      </c>
      <c r="F1730" s="18">
        <f t="shared" ref="F1730:K1730" si="2325">F1731+F1741</f>
        <v>47489.7</v>
      </c>
      <c r="G1730" s="18">
        <f t="shared" si="2325"/>
        <v>45252</v>
      </c>
      <c r="H1730" s="18">
        <f t="shared" si="2325"/>
        <v>45252</v>
      </c>
      <c r="I1730" s="18">
        <f t="shared" si="2325"/>
        <v>0</v>
      </c>
      <c r="J1730" s="18">
        <f t="shared" si="2325"/>
        <v>-686.2</v>
      </c>
      <c r="K1730" s="18">
        <f t="shared" si="2325"/>
        <v>-686.2</v>
      </c>
      <c r="L1730" s="18">
        <f t="shared" si="2293"/>
        <v>47489.7</v>
      </c>
      <c r="M1730" s="18">
        <f t="shared" si="2294"/>
        <v>44565.8</v>
      </c>
      <c r="N1730" s="18">
        <f t="shared" si="2295"/>
        <v>44565.8</v>
      </c>
      <c r="O1730" s="18">
        <f t="shared" ref="O1730:Q1730" si="2326">O1731+O1741</f>
        <v>0</v>
      </c>
      <c r="P1730" s="18">
        <f t="shared" si="2326"/>
        <v>0</v>
      </c>
      <c r="Q1730" s="18">
        <f t="shared" si="2326"/>
        <v>0</v>
      </c>
      <c r="R1730" s="18">
        <f t="shared" si="2244"/>
        <v>47489.7</v>
      </c>
      <c r="S1730" s="18">
        <f t="shared" si="2245"/>
        <v>44565.8</v>
      </c>
      <c r="T1730" s="18">
        <f t="shared" si="2246"/>
        <v>44565.8</v>
      </c>
      <c r="U1730" s="18">
        <f t="shared" ref="U1730:AE1730" si="2327">U1731+U1741</f>
        <v>0</v>
      </c>
      <c r="V1730" s="18">
        <f t="shared" si="2247"/>
        <v>47489.7</v>
      </c>
      <c r="W1730" s="18">
        <f t="shared" si="2248"/>
        <v>44565.8</v>
      </c>
      <c r="X1730" s="18">
        <f t="shared" si="2249"/>
        <v>44565.8</v>
      </c>
      <c r="Y1730" s="18">
        <f t="shared" ref="Y1730:AA1730" si="2328">Y1731+Y1741</f>
        <v>0</v>
      </c>
      <c r="Z1730" s="18">
        <f t="shared" si="2328"/>
        <v>0</v>
      </c>
      <c r="AA1730" s="18">
        <f t="shared" si="2328"/>
        <v>0</v>
      </c>
      <c r="AB1730" s="18">
        <f t="shared" si="2270"/>
        <v>47489.7</v>
      </c>
      <c r="AC1730" s="18">
        <f t="shared" si="2271"/>
        <v>44565.8</v>
      </c>
      <c r="AD1730" s="18">
        <f t="shared" si="2272"/>
        <v>44565.8</v>
      </c>
      <c r="AE1730" s="18">
        <f t="shared" si="2327"/>
        <v>0</v>
      </c>
      <c r="AF1730" s="31"/>
      <c r="AG1730" s="22"/>
      <c r="AH1730" s="2"/>
    </row>
    <row r="1731" spans="1:34" ht="47.25" x14ac:dyDescent="0.25">
      <c r="A1731" s="36" t="s">
        <v>360</v>
      </c>
      <c r="B1731" s="32"/>
      <c r="C1731" s="36"/>
      <c r="D1731" s="36"/>
      <c r="E1731" s="14" t="s">
        <v>627</v>
      </c>
      <c r="F1731" s="18">
        <f t="shared" ref="F1731:K1731" si="2329">F1732+F1735+F1738</f>
        <v>35203.699999999997</v>
      </c>
      <c r="G1731" s="18">
        <f t="shared" si="2329"/>
        <v>32463.4</v>
      </c>
      <c r="H1731" s="18">
        <f t="shared" si="2329"/>
        <v>32463.4</v>
      </c>
      <c r="I1731" s="18">
        <f t="shared" si="2329"/>
        <v>0</v>
      </c>
      <c r="J1731" s="18">
        <f t="shared" si="2329"/>
        <v>0</v>
      </c>
      <c r="K1731" s="18">
        <f t="shared" si="2329"/>
        <v>0</v>
      </c>
      <c r="L1731" s="18">
        <f t="shared" si="2293"/>
        <v>35203.699999999997</v>
      </c>
      <c r="M1731" s="18">
        <f t="shared" si="2294"/>
        <v>32463.4</v>
      </c>
      <c r="N1731" s="18">
        <f t="shared" si="2295"/>
        <v>32463.4</v>
      </c>
      <c r="O1731" s="18">
        <f t="shared" ref="O1731:Q1731" si="2330">O1732+O1735+O1738</f>
        <v>0</v>
      </c>
      <c r="P1731" s="18">
        <f t="shared" si="2330"/>
        <v>0</v>
      </c>
      <c r="Q1731" s="18">
        <f t="shared" si="2330"/>
        <v>0</v>
      </c>
      <c r="R1731" s="18">
        <f t="shared" si="2244"/>
        <v>35203.699999999997</v>
      </c>
      <c r="S1731" s="18">
        <f t="shared" si="2245"/>
        <v>32463.4</v>
      </c>
      <c r="T1731" s="18">
        <f t="shared" si="2246"/>
        <v>32463.4</v>
      </c>
      <c r="U1731" s="18">
        <f t="shared" ref="U1731:AE1731" si="2331">U1732+U1735+U1738</f>
        <v>0</v>
      </c>
      <c r="V1731" s="18">
        <f t="shared" si="2247"/>
        <v>35203.699999999997</v>
      </c>
      <c r="W1731" s="18">
        <f t="shared" si="2248"/>
        <v>32463.4</v>
      </c>
      <c r="X1731" s="18">
        <f t="shared" si="2249"/>
        <v>32463.4</v>
      </c>
      <c r="Y1731" s="18">
        <f t="shared" ref="Y1731:AA1731" si="2332">Y1732+Y1735+Y1738</f>
        <v>0</v>
      </c>
      <c r="Z1731" s="18">
        <f t="shared" si="2332"/>
        <v>0</v>
      </c>
      <c r="AA1731" s="18">
        <f t="shared" si="2332"/>
        <v>0</v>
      </c>
      <c r="AB1731" s="18">
        <f t="shared" si="2270"/>
        <v>35203.699999999997</v>
      </c>
      <c r="AC1731" s="18">
        <f t="shared" si="2271"/>
        <v>32463.4</v>
      </c>
      <c r="AD1731" s="18">
        <f t="shared" si="2272"/>
        <v>32463.4</v>
      </c>
      <c r="AE1731" s="18">
        <f t="shared" si="2331"/>
        <v>0</v>
      </c>
      <c r="AF1731" s="31"/>
      <c r="AG1731" s="22"/>
      <c r="AH1731" s="2"/>
    </row>
    <row r="1732" spans="1:34" ht="94.5" x14ac:dyDescent="0.25">
      <c r="A1732" s="36" t="s">
        <v>360</v>
      </c>
      <c r="B1732" s="32">
        <v>100</v>
      </c>
      <c r="C1732" s="36"/>
      <c r="D1732" s="36"/>
      <c r="E1732" s="14" t="s">
        <v>577</v>
      </c>
      <c r="F1732" s="18">
        <f t="shared" ref="F1732:K1733" si="2333">F1733</f>
        <v>32340</v>
      </c>
      <c r="G1732" s="18">
        <f t="shared" si="2333"/>
        <v>29640.7</v>
      </c>
      <c r="H1732" s="18">
        <f t="shared" si="2333"/>
        <v>29640.7</v>
      </c>
      <c r="I1732" s="18">
        <f t="shared" si="2333"/>
        <v>0</v>
      </c>
      <c r="J1732" s="18">
        <f t="shared" si="2333"/>
        <v>0</v>
      </c>
      <c r="K1732" s="18">
        <f t="shared" si="2333"/>
        <v>0</v>
      </c>
      <c r="L1732" s="18">
        <f t="shared" si="2293"/>
        <v>32340</v>
      </c>
      <c r="M1732" s="18">
        <f t="shared" si="2294"/>
        <v>29640.7</v>
      </c>
      <c r="N1732" s="18">
        <f t="shared" si="2295"/>
        <v>29640.7</v>
      </c>
      <c r="O1732" s="18">
        <f t="shared" ref="O1732:Q1733" si="2334">O1733</f>
        <v>0</v>
      </c>
      <c r="P1732" s="18">
        <f t="shared" si="2334"/>
        <v>0</v>
      </c>
      <c r="Q1732" s="18">
        <f t="shared" si="2334"/>
        <v>0</v>
      </c>
      <c r="R1732" s="18">
        <f t="shared" si="2244"/>
        <v>32340</v>
      </c>
      <c r="S1732" s="18">
        <f t="shared" si="2245"/>
        <v>29640.7</v>
      </c>
      <c r="T1732" s="18">
        <f t="shared" si="2246"/>
        <v>29640.7</v>
      </c>
      <c r="U1732" s="18">
        <f t="shared" ref="U1732:AE1733" si="2335">U1733</f>
        <v>0</v>
      </c>
      <c r="V1732" s="18">
        <f t="shared" si="2247"/>
        <v>32340</v>
      </c>
      <c r="W1732" s="18">
        <f t="shared" si="2248"/>
        <v>29640.7</v>
      </c>
      <c r="X1732" s="18">
        <f t="shared" si="2249"/>
        <v>29640.7</v>
      </c>
      <c r="Y1732" s="18">
        <f t="shared" si="2335"/>
        <v>0</v>
      </c>
      <c r="Z1732" s="18">
        <f t="shared" si="2335"/>
        <v>0</v>
      </c>
      <c r="AA1732" s="18">
        <f t="shared" si="2335"/>
        <v>0</v>
      </c>
      <c r="AB1732" s="18">
        <f t="shared" si="2270"/>
        <v>32340</v>
      </c>
      <c r="AC1732" s="18">
        <f t="shared" si="2271"/>
        <v>29640.7</v>
      </c>
      <c r="AD1732" s="18">
        <f t="shared" si="2272"/>
        <v>29640.7</v>
      </c>
      <c r="AE1732" s="18">
        <f t="shared" si="2335"/>
        <v>0</v>
      </c>
      <c r="AF1732" s="31"/>
      <c r="AG1732" s="22"/>
      <c r="AH1732" s="2"/>
    </row>
    <row r="1733" spans="1:34" ht="31.5" x14ac:dyDescent="0.25">
      <c r="A1733" s="36" t="s">
        <v>360</v>
      </c>
      <c r="B1733" s="32">
        <v>110</v>
      </c>
      <c r="C1733" s="36"/>
      <c r="D1733" s="36"/>
      <c r="E1733" s="14" t="s">
        <v>584</v>
      </c>
      <c r="F1733" s="18">
        <f t="shared" si="2333"/>
        <v>32340</v>
      </c>
      <c r="G1733" s="18">
        <f t="shared" si="2333"/>
        <v>29640.7</v>
      </c>
      <c r="H1733" s="18">
        <f t="shared" si="2333"/>
        <v>29640.7</v>
      </c>
      <c r="I1733" s="18">
        <f t="shared" si="2333"/>
        <v>0</v>
      </c>
      <c r="J1733" s="18">
        <f t="shared" si="2333"/>
        <v>0</v>
      </c>
      <c r="K1733" s="18">
        <f t="shared" si="2333"/>
        <v>0</v>
      </c>
      <c r="L1733" s="18">
        <f t="shared" si="2293"/>
        <v>32340</v>
      </c>
      <c r="M1733" s="18">
        <f t="shared" si="2294"/>
        <v>29640.7</v>
      </c>
      <c r="N1733" s="18">
        <f t="shared" si="2295"/>
        <v>29640.7</v>
      </c>
      <c r="O1733" s="18">
        <f t="shared" si="2334"/>
        <v>0</v>
      </c>
      <c r="P1733" s="18">
        <f t="shared" si="2334"/>
        <v>0</v>
      </c>
      <c r="Q1733" s="18">
        <f t="shared" si="2334"/>
        <v>0</v>
      </c>
      <c r="R1733" s="18">
        <f t="shared" ref="R1733:R1796" si="2336">L1733+O1733</f>
        <v>32340</v>
      </c>
      <c r="S1733" s="18">
        <f t="shared" ref="S1733:S1796" si="2337">M1733+P1733</f>
        <v>29640.7</v>
      </c>
      <c r="T1733" s="18">
        <f t="shared" ref="T1733:T1796" si="2338">N1733+Q1733</f>
        <v>29640.7</v>
      </c>
      <c r="U1733" s="18">
        <f t="shared" si="2335"/>
        <v>0</v>
      </c>
      <c r="V1733" s="18">
        <f t="shared" ref="V1733:V1796" si="2339">R1733+U1733</f>
        <v>32340</v>
      </c>
      <c r="W1733" s="18">
        <f t="shared" ref="W1733:W1796" si="2340">S1733</f>
        <v>29640.7</v>
      </c>
      <c r="X1733" s="18">
        <f t="shared" ref="X1733:X1796" si="2341">T1733</f>
        <v>29640.7</v>
      </c>
      <c r="Y1733" s="18">
        <f t="shared" si="2335"/>
        <v>0</v>
      </c>
      <c r="Z1733" s="18">
        <f t="shared" si="2335"/>
        <v>0</v>
      </c>
      <c r="AA1733" s="18">
        <f t="shared" si="2335"/>
        <v>0</v>
      </c>
      <c r="AB1733" s="18">
        <f t="shared" si="2270"/>
        <v>32340</v>
      </c>
      <c r="AC1733" s="18">
        <f t="shared" si="2271"/>
        <v>29640.7</v>
      </c>
      <c r="AD1733" s="18">
        <f t="shared" si="2272"/>
        <v>29640.7</v>
      </c>
      <c r="AE1733" s="18">
        <f t="shared" si="2335"/>
        <v>0</v>
      </c>
      <c r="AF1733" s="31"/>
      <c r="AG1733" s="22"/>
      <c r="AH1733" s="2"/>
    </row>
    <row r="1734" spans="1:34" ht="31.5" x14ac:dyDescent="0.25">
      <c r="A1734" s="36" t="s">
        <v>360</v>
      </c>
      <c r="B1734" s="32">
        <v>110</v>
      </c>
      <c r="C1734" s="36" t="s">
        <v>200</v>
      </c>
      <c r="D1734" s="36" t="s">
        <v>200</v>
      </c>
      <c r="E1734" s="14" t="s">
        <v>554</v>
      </c>
      <c r="F1734" s="18">
        <v>32340</v>
      </c>
      <c r="G1734" s="18">
        <v>29640.7</v>
      </c>
      <c r="H1734" s="18">
        <v>29640.7</v>
      </c>
      <c r="I1734" s="18"/>
      <c r="J1734" s="18"/>
      <c r="K1734" s="18"/>
      <c r="L1734" s="18">
        <f t="shared" si="2293"/>
        <v>32340</v>
      </c>
      <c r="M1734" s="18">
        <f t="shared" si="2294"/>
        <v>29640.7</v>
      </c>
      <c r="N1734" s="18">
        <f t="shared" si="2295"/>
        <v>29640.7</v>
      </c>
      <c r="O1734" s="18"/>
      <c r="P1734" s="18"/>
      <c r="Q1734" s="18"/>
      <c r="R1734" s="18">
        <f t="shared" si="2336"/>
        <v>32340</v>
      </c>
      <c r="S1734" s="18">
        <f t="shared" si="2337"/>
        <v>29640.7</v>
      </c>
      <c r="T1734" s="18">
        <f t="shared" si="2338"/>
        <v>29640.7</v>
      </c>
      <c r="U1734" s="18"/>
      <c r="V1734" s="18">
        <f t="shared" si="2339"/>
        <v>32340</v>
      </c>
      <c r="W1734" s="18">
        <f t="shared" si="2340"/>
        <v>29640.7</v>
      </c>
      <c r="X1734" s="18">
        <f t="shared" si="2341"/>
        <v>29640.7</v>
      </c>
      <c r="Y1734" s="18"/>
      <c r="Z1734" s="18"/>
      <c r="AA1734" s="18"/>
      <c r="AB1734" s="18">
        <f t="shared" si="2270"/>
        <v>32340</v>
      </c>
      <c r="AC1734" s="18">
        <f t="shared" si="2271"/>
        <v>29640.7</v>
      </c>
      <c r="AD1734" s="18">
        <f t="shared" si="2272"/>
        <v>29640.7</v>
      </c>
      <c r="AE1734" s="18"/>
      <c r="AF1734" s="31"/>
      <c r="AG1734" s="22"/>
      <c r="AH1734" s="2"/>
    </row>
    <row r="1735" spans="1:34" ht="47.25" x14ac:dyDescent="0.25">
      <c r="A1735" s="36" t="s">
        <v>360</v>
      </c>
      <c r="B1735" s="32">
        <v>200</v>
      </c>
      <c r="C1735" s="36"/>
      <c r="D1735" s="36"/>
      <c r="E1735" s="14" t="s">
        <v>578</v>
      </c>
      <c r="F1735" s="18">
        <f t="shared" ref="F1735:K1736" si="2342">F1736</f>
        <v>2834.6</v>
      </c>
      <c r="G1735" s="18">
        <f t="shared" si="2342"/>
        <v>2814.3</v>
      </c>
      <c r="H1735" s="18">
        <f t="shared" si="2342"/>
        <v>2814.3</v>
      </c>
      <c r="I1735" s="18">
        <f t="shared" si="2342"/>
        <v>0</v>
      </c>
      <c r="J1735" s="18">
        <f t="shared" si="2342"/>
        <v>0</v>
      </c>
      <c r="K1735" s="18">
        <f t="shared" si="2342"/>
        <v>0</v>
      </c>
      <c r="L1735" s="18">
        <f t="shared" si="2293"/>
        <v>2834.6</v>
      </c>
      <c r="M1735" s="18">
        <f t="shared" si="2294"/>
        <v>2814.3</v>
      </c>
      <c r="N1735" s="18">
        <f t="shared" si="2295"/>
        <v>2814.3</v>
      </c>
      <c r="O1735" s="18">
        <f t="shared" ref="O1735:Q1736" si="2343">O1736</f>
        <v>0</v>
      </c>
      <c r="P1735" s="18">
        <f t="shared" si="2343"/>
        <v>0</v>
      </c>
      <c r="Q1735" s="18">
        <f t="shared" si="2343"/>
        <v>0</v>
      </c>
      <c r="R1735" s="18">
        <f t="shared" si="2336"/>
        <v>2834.6</v>
      </c>
      <c r="S1735" s="18">
        <f t="shared" si="2337"/>
        <v>2814.3</v>
      </c>
      <c r="T1735" s="18">
        <f t="shared" si="2338"/>
        <v>2814.3</v>
      </c>
      <c r="U1735" s="18">
        <f t="shared" ref="U1735:AE1736" si="2344">U1736</f>
        <v>0</v>
      </c>
      <c r="V1735" s="18">
        <f t="shared" si="2339"/>
        <v>2834.6</v>
      </c>
      <c r="W1735" s="18">
        <f t="shared" si="2340"/>
        <v>2814.3</v>
      </c>
      <c r="X1735" s="18">
        <f t="shared" si="2341"/>
        <v>2814.3</v>
      </c>
      <c r="Y1735" s="18">
        <f t="shared" si="2344"/>
        <v>0</v>
      </c>
      <c r="Z1735" s="18">
        <f t="shared" si="2344"/>
        <v>0</v>
      </c>
      <c r="AA1735" s="18">
        <f t="shared" si="2344"/>
        <v>0</v>
      </c>
      <c r="AB1735" s="18">
        <f t="shared" si="2270"/>
        <v>2834.6</v>
      </c>
      <c r="AC1735" s="18">
        <f t="shared" si="2271"/>
        <v>2814.3</v>
      </c>
      <c r="AD1735" s="18">
        <f t="shared" si="2272"/>
        <v>2814.3</v>
      </c>
      <c r="AE1735" s="18">
        <f t="shared" si="2344"/>
        <v>0</v>
      </c>
      <c r="AF1735" s="31"/>
      <c r="AG1735" s="22"/>
      <c r="AH1735" s="2"/>
    </row>
    <row r="1736" spans="1:34" ht="47.25" x14ac:dyDescent="0.25">
      <c r="A1736" s="36" t="s">
        <v>360</v>
      </c>
      <c r="B1736" s="32">
        <v>240</v>
      </c>
      <c r="C1736" s="36"/>
      <c r="D1736" s="36"/>
      <c r="E1736" s="14" t="s">
        <v>586</v>
      </c>
      <c r="F1736" s="18">
        <f t="shared" si="2342"/>
        <v>2834.6</v>
      </c>
      <c r="G1736" s="18">
        <f t="shared" si="2342"/>
        <v>2814.3</v>
      </c>
      <c r="H1736" s="18">
        <f t="shared" si="2342"/>
        <v>2814.3</v>
      </c>
      <c r="I1736" s="18">
        <f t="shared" si="2342"/>
        <v>0</v>
      </c>
      <c r="J1736" s="18">
        <f t="shared" si="2342"/>
        <v>0</v>
      </c>
      <c r="K1736" s="18">
        <f t="shared" si="2342"/>
        <v>0</v>
      </c>
      <c r="L1736" s="18">
        <f t="shared" si="2293"/>
        <v>2834.6</v>
      </c>
      <c r="M1736" s="18">
        <f t="shared" si="2294"/>
        <v>2814.3</v>
      </c>
      <c r="N1736" s="18">
        <f t="shared" si="2295"/>
        <v>2814.3</v>
      </c>
      <c r="O1736" s="18">
        <f t="shared" si="2343"/>
        <v>0</v>
      </c>
      <c r="P1736" s="18">
        <f t="shared" si="2343"/>
        <v>0</v>
      </c>
      <c r="Q1736" s="18">
        <f t="shared" si="2343"/>
        <v>0</v>
      </c>
      <c r="R1736" s="18">
        <f t="shared" si="2336"/>
        <v>2834.6</v>
      </c>
      <c r="S1736" s="18">
        <f t="shared" si="2337"/>
        <v>2814.3</v>
      </c>
      <c r="T1736" s="18">
        <f t="shared" si="2338"/>
        <v>2814.3</v>
      </c>
      <c r="U1736" s="18">
        <f t="shared" si="2344"/>
        <v>0</v>
      </c>
      <c r="V1736" s="18">
        <f t="shared" si="2339"/>
        <v>2834.6</v>
      </c>
      <c r="W1736" s="18">
        <f t="shared" si="2340"/>
        <v>2814.3</v>
      </c>
      <c r="X1736" s="18">
        <f t="shared" si="2341"/>
        <v>2814.3</v>
      </c>
      <c r="Y1736" s="18">
        <f t="shared" si="2344"/>
        <v>0</v>
      </c>
      <c r="Z1736" s="18">
        <f t="shared" si="2344"/>
        <v>0</v>
      </c>
      <c r="AA1736" s="18">
        <f t="shared" si="2344"/>
        <v>0</v>
      </c>
      <c r="AB1736" s="18">
        <f t="shared" si="2270"/>
        <v>2834.6</v>
      </c>
      <c r="AC1736" s="18">
        <f t="shared" si="2271"/>
        <v>2814.3</v>
      </c>
      <c r="AD1736" s="18">
        <f t="shared" si="2272"/>
        <v>2814.3</v>
      </c>
      <c r="AE1736" s="18">
        <f t="shared" si="2344"/>
        <v>0</v>
      </c>
      <c r="AF1736" s="31"/>
      <c r="AG1736" s="22"/>
      <c r="AH1736" s="2"/>
    </row>
    <row r="1737" spans="1:34" ht="31.5" x14ac:dyDescent="0.25">
      <c r="A1737" s="36" t="s">
        <v>360</v>
      </c>
      <c r="B1737" s="32">
        <v>240</v>
      </c>
      <c r="C1737" s="36" t="s">
        <v>200</v>
      </c>
      <c r="D1737" s="36" t="s">
        <v>200</v>
      </c>
      <c r="E1737" s="14" t="s">
        <v>554</v>
      </c>
      <c r="F1737" s="18">
        <v>2834.6</v>
      </c>
      <c r="G1737" s="18">
        <v>2814.3</v>
      </c>
      <c r="H1737" s="18">
        <v>2814.3</v>
      </c>
      <c r="I1737" s="18"/>
      <c r="J1737" s="18"/>
      <c r="K1737" s="18"/>
      <c r="L1737" s="18">
        <f t="shared" si="2293"/>
        <v>2834.6</v>
      </c>
      <c r="M1737" s="18">
        <f t="shared" si="2294"/>
        <v>2814.3</v>
      </c>
      <c r="N1737" s="18">
        <f t="shared" si="2295"/>
        <v>2814.3</v>
      </c>
      <c r="O1737" s="18"/>
      <c r="P1737" s="18"/>
      <c r="Q1737" s="18"/>
      <c r="R1737" s="18">
        <f t="shared" si="2336"/>
        <v>2834.6</v>
      </c>
      <c r="S1737" s="18">
        <f t="shared" si="2337"/>
        <v>2814.3</v>
      </c>
      <c r="T1737" s="18">
        <f t="shared" si="2338"/>
        <v>2814.3</v>
      </c>
      <c r="U1737" s="18"/>
      <c r="V1737" s="18">
        <f t="shared" si="2339"/>
        <v>2834.6</v>
      </c>
      <c r="W1737" s="18">
        <f t="shared" si="2340"/>
        <v>2814.3</v>
      </c>
      <c r="X1737" s="18">
        <f t="shared" si="2341"/>
        <v>2814.3</v>
      </c>
      <c r="Y1737" s="18"/>
      <c r="Z1737" s="18"/>
      <c r="AA1737" s="18"/>
      <c r="AB1737" s="18">
        <f t="shared" si="2270"/>
        <v>2834.6</v>
      </c>
      <c r="AC1737" s="18">
        <f t="shared" si="2271"/>
        <v>2814.3</v>
      </c>
      <c r="AD1737" s="18">
        <f t="shared" si="2272"/>
        <v>2814.3</v>
      </c>
      <c r="AE1737" s="18"/>
      <c r="AF1737" s="31"/>
      <c r="AG1737" s="22"/>
      <c r="AH1737" s="2"/>
    </row>
    <row r="1738" spans="1:34" x14ac:dyDescent="0.25">
      <c r="A1738" s="36" t="s">
        <v>360</v>
      </c>
      <c r="B1738" s="32">
        <v>800</v>
      </c>
      <c r="C1738" s="36"/>
      <c r="D1738" s="36"/>
      <c r="E1738" s="14" t="s">
        <v>583</v>
      </c>
      <c r="F1738" s="18">
        <f t="shared" ref="F1738:K1739" si="2345">F1739</f>
        <v>29.099999999999998</v>
      </c>
      <c r="G1738" s="18">
        <f t="shared" si="2345"/>
        <v>8.4</v>
      </c>
      <c r="H1738" s="18">
        <f t="shared" si="2345"/>
        <v>8.4</v>
      </c>
      <c r="I1738" s="18">
        <f t="shared" si="2345"/>
        <v>0</v>
      </c>
      <c r="J1738" s="18">
        <f t="shared" si="2345"/>
        <v>0</v>
      </c>
      <c r="K1738" s="18">
        <f t="shared" si="2345"/>
        <v>0</v>
      </c>
      <c r="L1738" s="18">
        <f t="shared" si="2293"/>
        <v>29.099999999999998</v>
      </c>
      <c r="M1738" s="18">
        <f t="shared" si="2294"/>
        <v>8.4</v>
      </c>
      <c r="N1738" s="18">
        <f t="shared" si="2295"/>
        <v>8.4</v>
      </c>
      <c r="O1738" s="18">
        <f t="shared" ref="O1738:Q1739" si="2346">O1739</f>
        <v>0</v>
      </c>
      <c r="P1738" s="18">
        <f t="shared" si="2346"/>
        <v>0</v>
      </c>
      <c r="Q1738" s="18">
        <f t="shared" si="2346"/>
        <v>0</v>
      </c>
      <c r="R1738" s="18">
        <f t="shared" si="2336"/>
        <v>29.099999999999998</v>
      </c>
      <c r="S1738" s="18">
        <f t="shared" si="2337"/>
        <v>8.4</v>
      </c>
      <c r="T1738" s="18">
        <f t="shared" si="2338"/>
        <v>8.4</v>
      </c>
      <c r="U1738" s="18">
        <f t="shared" ref="U1738:AE1739" si="2347">U1739</f>
        <v>0</v>
      </c>
      <c r="V1738" s="18">
        <f t="shared" si="2339"/>
        <v>29.099999999999998</v>
      </c>
      <c r="W1738" s="18">
        <f t="shared" si="2340"/>
        <v>8.4</v>
      </c>
      <c r="X1738" s="18">
        <f t="shared" si="2341"/>
        <v>8.4</v>
      </c>
      <c r="Y1738" s="18">
        <f t="shared" si="2347"/>
        <v>0</v>
      </c>
      <c r="Z1738" s="18">
        <f t="shared" si="2347"/>
        <v>0</v>
      </c>
      <c r="AA1738" s="18">
        <f t="shared" si="2347"/>
        <v>0</v>
      </c>
      <c r="AB1738" s="18">
        <f t="shared" si="2270"/>
        <v>29.099999999999998</v>
      </c>
      <c r="AC1738" s="18">
        <f t="shared" si="2271"/>
        <v>8.4</v>
      </c>
      <c r="AD1738" s="18">
        <f t="shared" si="2272"/>
        <v>8.4</v>
      </c>
      <c r="AE1738" s="18">
        <f t="shared" si="2347"/>
        <v>0</v>
      </c>
      <c r="AF1738" s="31"/>
      <c r="AG1738" s="22"/>
      <c r="AH1738" s="2"/>
    </row>
    <row r="1739" spans="1:34" x14ac:dyDescent="0.25">
      <c r="A1739" s="36" t="s">
        <v>360</v>
      </c>
      <c r="B1739" s="32">
        <v>850</v>
      </c>
      <c r="C1739" s="36"/>
      <c r="D1739" s="36"/>
      <c r="E1739" s="14" t="s">
        <v>601</v>
      </c>
      <c r="F1739" s="18">
        <f t="shared" si="2345"/>
        <v>29.099999999999998</v>
      </c>
      <c r="G1739" s="18">
        <f t="shared" si="2345"/>
        <v>8.4</v>
      </c>
      <c r="H1739" s="18">
        <f t="shared" si="2345"/>
        <v>8.4</v>
      </c>
      <c r="I1739" s="18">
        <f t="shared" si="2345"/>
        <v>0</v>
      </c>
      <c r="J1739" s="18">
        <f t="shared" si="2345"/>
        <v>0</v>
      </c>
      <c r="K1739" s="18">
        <f t="shared" si="2345"/>
        <v>0</v>
      </c>
      <c r="L1739" s="18">
        <f t="shared" si="2293"/>
        <v>29.099999999999998</v>
      </c>
      <c r="M1739" s="18">
        <f t="shared" si="2294"/>
        <v>8.4</v>
      </c>
      <c r="N1739" s="18">
        <f t="shared" si="2295"/>
        <v>8.4</v>
      </c>
      <c r="O1739" s="18">
        <f t="shared" si="2346"/>
        <v>0</v>
      </c>
      <c r="P1739" s="18">
        <f t="shared" si="2346"/>
        <v>0</v>
      </c>
      <c r="Q1739" s="18">
        <f t="shared" si="2346"/>
        <v>0</v>
      </c>
      <c r="R1739" s="18">
        <f t="shared" si="2336"/>
        <v>29.099999999999998</v>
      </c>
      <c r="S1739" s="18">
        <f t="shared" si="2337"/>
        <v>8.4</v>
      </c>
      <c r="T1739" s="18">
        <f t="shared" si="2338"/>
        <v>8.4</v>
      </c>
      <c r="U1739" s="18">
        <f t="shared" si="2347"/>
        <v>0</v>
      </c>
      <c r="V1739" s="18">
        <f t="shared" si="2339"/>
        <v>29.099999999999998</v>
      </c>
      <c r="W1739" s="18">
        <f t="shared" si="2340"/>
        <v>8.4</v>
      </c>
      <c r="X1739" s="18">
        <f t="shared" si="2341"/>
        <v>8.4</v>
      </c>
      <c r="Y1739" s="18">
        <f t="shared" si="2347"/>
        <v>0</v>
      </c>
      <c r="Z1739" s="18">
        <f t="shared" si="2347"/>
        <v>0</v>
      </c>
      <c r="AA1739" s="18">
        <f t="shared" si="2347"/>
        <v>0</v>
      </c>
      <c r="AB1739" s="18">
        <f t="shared" si="2270"/>
        <v>29.099999999999998</v>
      </c>
      <c r="AC1739" s="18">
        <f t="shared" si="2271"/>
        <v>8.4</v>
      </c>
      <c r="AD1739" s="18">
        <f t="shared" si="2272"/>
        <v>8.4</v>
      </c>
      <c r="AE1739" s="18">
        <f t="shared" si="2347"/>
        <v>0</v>
      </c>
      <c r="AF1739" s="31"/>
      <c r="AG1739" s="22"/>
      <c r="AH1739" s="2"/>
    </row>
    <row r="1740" spans="1:34" ht="31.5" x14ac:dyDescent="0.25">
      <c r="A1740" s="36" t="s">
        <v>360</v>
      </c>
      <c r="B1740" s="32">
        <v>850</v>
      </c>
      <c r="C1740" s="36" t="s">
        <v>200</v>
      </c>
      <c r="D1740" s="36" t="s">
        <v>200</v>
      </c>
      <c r="E1740" s="14" t="s">
        <v>554</v>
      </c>
      <c r="F1740" s="18">
        <v>29.099999999999998</v>
      </c>
      <c r="G1740" s="18">
        <v>8.4</v>
      </c>
      <c r="H1740" s="18">
        <v>8.4</v>
      </c>
      <c r="I1740" s="18"/>
      <c r="J1740" s="18"/>
      <c r="K1740" s="18"/>
      <c r="L1740" s="18">
        <f t="shared" si="2293"/>
        <v>29.099999999999998</v>
      </c>
      <c r="M1740" s="18">
        <f t="shared" si="2294"/>
        <v>8.4</v>
      </c>
      <c r="N1740" s="18">
        <f t="shared" si="2295"/>
        <v>8.4</v>
      </c>
      <c r="O1740" s="18"/>
      <c r="P1740" s="18"/>
      <c r="Q1740" s="18"/>
      <c r="R1740" s="18">
        <f t="shared" si="2336"/>
        <v>29.099999999999998</v>
      </c>
      <c r="S1740" s="18">
        <f t="shared" si="2337"/>
        <v>8.4</v>
      </c>
      <c r="T1740" s="18">
        <f t="shared" si="2338"/>
        <v>8.4</v>
      </c>
      <c r="U1740" s="18"/>
      <c r="V1740" s="18">
        <f t="shared" si="2339"/>
        <v>29.099999999999998</v>
      </c>
      <c r="W1740" s="18">
        <f t="shared" si="2340"/>
        <v>8.4</v>
      </c>
      <c r="X1740" s="18">
        <f t="shared" si="2341"/>
        <v>8.4</v>
      </c>
      <c r="Y1740" s="18"/>
      <c r="Z1740" s="18"/>
      <c r="AA1740" s="18"/>
      <c r="AB1740" s="18">
        <f t="shared" si="2270"/>
        <v>29.099999999999998</v>
      </c>
      <c r="AC1740" s="18">
        <f t="shared" si="2271"/>
        <v>8.4</v>
      </c>
      <c r="AD1740" s="18">
        <f t="shared" si="2272"/>
        <v>8.4</v>
      </c>
      <c r="AE1740" s="18"/>
      <c r="AF1740" s="31"/>
      <c r="AG1740" s="22"/>
      <c r="AH1740" s="2"/>
    </row>
    <row r="1741" spans="1:34" ht="31.5" x14ac:dyDescent="0.25">
      <c r="A1741" s="36" t="s">
        <v>361</v>
      </c>
      <c r="B1741" s="32"/>
      <c r="C1741" s="36"/>
      <c r="D1741" s="36"/>
      <c r="E1741" s="14" t="s">
        <v>755</v>
      </c>
      <c r="F1741" s="18">
        <f t="shared" ref="F1741:K1741" si="2348">F1742+F1745</f>
        <v>12286</v>
      </c>
      <c r="G1741" s="18">
        <f t="shared" si="2348"/>
        <v>12788.6</v>
      </c>
      <c r="H1741" s="18">
        <f t="shared" si="2348"/>
        <v>12788.6</v>
      </c>
      <c r="I1741" s="18">
        <f t="shared" si="2348"/>
        <v>0</v>
      </c>
      <c r="J1741" s="18">
        <f t="shared" si="2348"/>
        <v>-686.2</v>
      </c>
      <c r="K1741" s="18">
        <f t="shared" si="2348"/>
        <v>-686.2</v>
      </c>
      <c r="L1741" s="18">
        <f t="shared" si="2293"/>
        <v>12286</v>
      </c>
      <c r="M1741" s="18">
        <f t="shared" si="2294"/>
        <v>12102.4</v>
      </c>
      <c r="N1741" s="18">
        <f t="shared" si="2295"/>
        <v>12102.4</v>
      </c>
      <c r="O1741" s="18">
        <f t="shared" ref="O1741:Q1741" si="2349">O1742+O1745</f>
        <v>0</v>
      </c>
      <c r="P1741" s="18">
        <f t="shared" si="2349"/>
        <v>0</v>
      </c>
      <c r="Q1741" s="18">
        <f t="shared" si="2349"/>
        <v>0</v>
      </c>
      <c r="R1741" s="18">
        <f t="shared" si="2336"/>
        <v>12286</v>
      </c>
      <c r="S1741" s="18">
        <f t="shared" si="2337"/>
        <v>12102.4</v>
      </c>
      <c r="T1741" s="18">
        <f t="shared" si="2338"/>
        <v>12102.4</v>
      </c>
      <c r="U1741" s="18">
        <f t="shared" ref="U1741:AE1741" si="2350">U1742+U1745</f>
        <v>0</v>
      </c>
      <c r="V1741" s="18">
        <f t="shared" si="2339"/>
        <v>12286</v>
      </c>
      <c r="W1741" s="18">
        <f t="shared" si="2340"/>
        <v>12102.4</v>
      </c>
      <c r="X1741" s="18">
        <f t="shared" si="2341"/>
        <v>12102.4</v>
      </c>
      <c r="Y1741" s="18">
        <f t="shared" ref="Y1741:AA1741" si="2351">Y1742+Y1745</f>
        <v>0</v>
      </c>
      <c r="Z1741" s="18">
        <f t="shared" si="2351"/>
        <v>0</v>
      </c>
      <c r="AA1741" s="18">
        <f t="shared" si="2351"/>
        <v>0</v>
      </c>
      <c r="AB1741" s="18">
        <f t="shared" si="2270"/>
        <v>12286</v>
      </c>
      <c r="AC1741" s="18">
        <f t="shared" si="2271"/>
        <v>12102.4</v>
      </c>
      <c r="AD1741" s="18">
        <f t="shared" si="2272"/>
        <v>12102.4</v>
      </c>
      <c r="AE1741" s="18">
        <f t="shared" si="2350"/>
        <v>0</v>
      </c>
      <c r="AF1741" s="31"/>
      <c r="AG1741" s="22"/>
      <c r="AH1741" s="2"/>
    </row>
    <row r="1742" spans="1:34" ht="47.25" x14ac:dyDescent="0.25">
      <c r="A1742" s="36" t="s">
        <v>361</v>
      </c>
      <c r="B1742" s="32">
        <v>200</v>
      </c>
      <c r="C1742" s="36"/>
      <c r="D1742" s="36"/>
      <c r="E1742" s="14" t="s">
        <v>578</v>
      </c>
      <c r="F1742" s="18">
        <f t="shared" ref="F1742:K1743" si="2352">F1743</f>
        <v>12019.6</v>
      </c>
      <c r="G1742" s="18">
        <f t="shared" si="2352"/>
        <v>12522.2</v>
      </c>
      <c r="H1742" s="18">
        <f t="shared" si="2352"/>
        <v>12522.2</v>
      </c>
      <c r="I1742" s="18">
        <f t="shared" si="2352"/>
        <v>0</v>
      </c>
      <c r="J1742" s="18">
        <f t="shared" si="2352"/>
        <v>-686.2</v>
      </c>
      <c r="K1742" s="18">
        <f t="shared" si="2352"/>
        <v>-686.2</v>
      </c>
      <c r="L1742" s="18">
        <f t="shared" si="2293"/>
        <v>12019.6</v>
      </c>
      <c r="M1742" s="18">
        <f t="shared" si="2294"/>
        <v>11836</v>
      </c>
      <c r="N1742" s="18">
        <f t="shared" si="2295"/>
        <v>11836</v>
      </c>
      <c r="O1742" s="18">
        <f t="shared" ref="O1742:Q1743" si="2353">O1743</f>
        <v>0</v>
      </c>
      <c r="P1742" s="18">
        <f t="shared" si="2353"/>
        <v>0</v>
      </c>
      <c r="Q1742" s="18">
        <f t="shared" si="2353"/>
        <v>0</v>
      </c>
      <c r="R1742" s="18">
        <f t="shared" si="2336"/>
        <v>12019.6</v>
      </c>
      <c r="S1742" s="18">
        <f t="shared" si="2337"/>
        <v>11836</v>
      </c>
      <c r="T1742" s="18">
        <f t="shared" si="2338"/>
        <v>11836</v>
      </c>
      <c r="U1742" s="18">
        <f t="shared" ref="U1742:AE1743" si="2354">U1743</f>
        <v>0</v>
      </c>
      <c r="V1742" s="18">
        <f t="shared" si="2339"/>
        <v>12019.6</v>
      </c>
      <c r="W1742" s="18">
        <f t="shared" si="2340"/>
        <v>11836</v>
      </c>
      <c r="X1742" s="18">
        <f t="shared" si="2341"/>
        <v>11836</v>
      </c>
      <c r="Y1742" s="18">
        <f t="shared" si="2354"/>
        <v>0</v>
      </c>
      <c r="Z1742" s="18">
        <f t="shared" si="2354"/>
        <v>0</v>
      </c>
      <c r="AA1742" s="18">
        <f t="shared" si="2354"/>
        <v>0</v>
      </c>
      <c r="AB1742" s="18">
        <f t="shared" si="2270"/>
        <v>12019.6</v>
      </c>
      <c r="AC1742" s="18">
        <f t="shared" si="2271"/>
        <v>11836</v>
      </c>
      <c r="AD1742" s="18">
        <f t="shared" si="2272"/>
        <v>11836</v>
      </c>
      <c r="AE1742" s="18">
        <f t="shared" si="2354"/>
        <v>0</v>
      </c>
      <c r="AF1742" s="31"/>
      <c r="AG1742" s="22"/>
      <c r="AH1742" s="2"/>
    </row>
    <row r="1743" spans="1:34" ht="47.25" x14ac:dyDescent="0.25">
      <c r="A1743" s="36" t="s">
        <v>361</v>
      </c>
      <c r="B1743" s="32">
        <v>240</v>
      </c>
      <c r="C1743" s="36"/>
      <c r="D1743" s="36"/>
      <c r="E1743" s="14" t="s">
        <v>586</v>
      </c>
      <c r="F1743" s="18">
        <f t="shared" si="2352"/>
        <v>12019.6</v>
      </c>
      <c r="G1743" s="18">
        <f t="shared" si="2352"/>
        <v>12522.2</v>
      </c>
      <c r="H1743" s="18">
        <f t="shared" si="2352"/>
        <v>12522.2</v>
      </c>
      <c r="I1743" s="18">
        <f t="shared" si="2352"/>
        <v>0</v>
      </c>
      <c r="J1743" s="18">
        <f t="shared" si="2352"/>
        <v>-686.2</v>
      </c>
      <c r="K1743" s="18">
        <f t="shared" si="2352"/>
        <v>-686.2</v>
      </c>
      <c r="L1743" s="18">
        <f t="shared" si="2293"/>
        <v>12019.6</v>
      </c>
      <c r="M1743" s="18">
        <f t="shared" si="2294"/>
        <v>11836</v>
      </c>
      <c r="N1743" s="18">
        <f t="shared" si="2295"/>
        <v>11836</v>
      </c>
      <c r="O1743" s="18">
        <f t="shared" si="2353"/>
        <v>0</v>
      </c>
      <c r="P1743" s="18">
        <f t="shared" si="2353"/>
        <v>0</v>
      </c>
      <c r="Q1743" s="18">
        <f t="shared" si="2353"/>
        <v>0</v>
      </c>
      <c r="R1743" s="18">
        <f t="shared" si="2336"/>
        <v>12019.6</v>
      </c>
      <c r="S1743" s="18">
        <f t="shared" si="2337"/>
        <v>11836</v>
      </c>
      <c r="T1743" s="18">
        <f t="shared" si="2338"/>
        <v>11836</v>
      </c>
      <c r="U1743" s="18">
        <f t="shared" si="2354"/>
        <v>0</v>
      </c>
      <c r="V1743" s="18">
        <f t="shared" si="2339"/>
        <v>12019.6</v>
      </c>
      <c r="W1743" s="18">
        <f t="shared" si="2340"/>
        <v>11836</v>
      </c>
      <c r="X1743" s="18">
        <f t="shared" si="2341"/>
        <v>11836</v>
      </c>
      <c r="Y1743" s="18">
        <f t="shared" si="2354"/>
        <v>0</v>
      </c>
      <c r="Z1743" s="18">
        <f t="shared" si="2354"/>
        <v>0</v>
      </c>
      <c r="AA1743" s="18">
        <f t="shared" si="2354"/>
        <v>0</v>
      </c>
      <c r="AB1743" s="18">
        <f t="shared" si="2270"/>
        <v>12019.6</v>
      </c>
      <c r="AC1743" s="18">
        <f t="shared" si="2271"/>
        <v>11836</v>
      </c>
      <c r="AD1743" s="18">
        <f t="shared" si="2272"/>
        <v>11836</v>
      </c>
      <c r="AE1743" s="18">
        <f t="shared" si="2354"/>
        <v>0</v>
      </c>
      <c r="AF1743" s="31"/>
      <c r="AG1743" s="22"/>
      <c r="AH1743" s="2"/>
    </row>
    <row r="1744" spans="1:34" x14ac:dyDescent="0.25">
      <c r="A1744" s="36" t="s">
        <v>361</v>
      </c>
      <c r="B1744" s="32">
        <v>240</v>
      </c>
      <c r="C1744" s="36" t="s">
        <v>200</v>
      </c>
      <c r="D1744" s="36" t="s">
        <v>5</v>
      </c>
      <c r="E1744" s="14" t="s">
        <v>551</v>
      </c>
      <c r="F1744" s="18">
        <v>12019.6</v>
      </c>
      <c r="G1744" s="18">
        <v>12522.2</v>
      </c>
      <c r="H1744" s="18">
        <v>12522.2</v>
      </c>
      <c r="I1744" s="18"/>
      <c r="J1744" s="18">
        <v>-686.2</v>
      </c>
      <c r="K1744" s="18">
        <v>-686.2</v>
      </c>
      <c r="L1744" s="18">
        <f t="shared" si="2293"/>
        <v>12019.6</v>
      </c>
      <c r="M1744" s="18">
        <f t="shared" si="2294"/>
        <v>11836</v>
      </c>
      <c r="N1744" s="18">
        <f t="shared" si="2295"/>
        <v>11836</v>
      </c>
      <c r="O1744" s="18"/>
      <c r="P1744" s="18"/>
      <c r="Q1744" s="18"/>
      <c r="R1744" s="18">
        <f t="shared" si="2336"/>
        <v>12019.6</v>
      </c>
      <c r="S1744" s="18">
        <f t="shared" si="2337"/>
        <v>11836</v>
      </c>
      <c r="T1744" s="18">
        <f t="shared" si="2338"/>
        <v>11836</v>
      </c>
      <c r="U1744" s="18"/>
      <c r="V1744" s="18">
        <f t="shared" si="2339"/>
        <v>12019.6</v>
      </c>
      <c r="W1744" s="18">
        <f t="shared" si="2340"/>
        <v>11836</v>
      </c>
      <c r="X1744" s="18">
        <f t="shared" si="2341"/>
        <v>11836</v>
      </c>
      <c r="Y1744" s="18"/>
      <c r="Z1744" s="18"/>
      <c r="AA1744" s="18"/>
      <c r="AB1744" s="18">
        <f t="shared" ref="AB1744:AB1807" si="2355">V1744+Y1744</f>
        <v>12019.6</v>
      </c>
      <c r="AC1744" s="18">
        <f t="shared" ref="AC1744:AC1807" si="2356">W1744+Z1744</f>
        <v>11836</v>
      </c>
      <c r="AD1744" s="18">
        <f t="shared" ref="AD1744:AD1807" si="2357">X1744+AA1744</f>
        <v>11836</v>
      </c>
      <c r="AE1744" s="18"/>
      <c r="AF1744" s="31"/>
      <c r="AG1744" s="22" t="s">
        <v>1354</v>
      </c>
      <c r="AH1744" s="2"/>
    </row>
    <row r="1745" spans="1:34" x14ac:dyDescent="0.25">
      <c r="A1745" s="36" t="s">
        <v>361</v>
      </c>
      <c r="B1745" s="32">
        <v>800</v>
      </c>
      <c r="C1745" s="36"/>
      <c r="D1745" s="36"/>
      <c r="E1745" s="14" t="s">
        <v>583</v>
      </c>
      <c r="F1745" s="18">
        <f t="shared" ref="F1745:K1746" si="2358">F1746</f>
        <v>266.39999999999998</v>
      </c>
      <c r="G1745" s="18">
        <f t="shared" si="2358"/>
        <v>266.39999999999998</v>
      </c>
      <c r="H1745" s="18">
        <f t="shared" si="2358"/>
        <v>266.39999999999998</v>
      </c>
      <c r="I1745" s="18">
        <f t="shared" si="2358"/>
        <v>0</v>
      </c>
      <c r="J1745" s="18">
        <f t="shared" si="2358"/>
        <v>0</v>
      </c>
      <c r="K1745" s="18">
        <f t="shared" si="2358"/>
        <v>0</v>
      </c>
      <c r="L1745" s="18">
        <f t="shared" si="2293"/>
        <v>266.39999999999998</v>
      </c>
      <c r="M1745" s="18">
        <f t="shared" si="2294"/>
        <v>266.39999999999998</v>
      </c>
      <c r="N1745" s="18">
        <f t="shared" si="2295"/>
        <v>266.39999999999998</v>
      </c>
      <c r="O1745" s="18">
        <f t="shared" ref="O1745:Q1746" si="2359">O1746</f>
        <v>0</v>
      </c>
      <c r="P1745" s="18">
        <f t="shared" si="2359"/>
        <v>0</v>
      </c>
      <c r="Q1745" s="18">
        <f t="shared" si="2359"/>
        <v>0</v>
      </c>
      <c r="R1745" s="18">
        <f t="shared" si="2336"/>
        <v>266.39999999999998</v>
      </c>
      <c r="S1745" s="18">
        <f t="shared" si="2337"/>
        <v>266.39999999999998</v>
      </c>
      <c r="T1745" s="18">
        <f t="shared" si="2338"/>
        <v>266.39999999999998</v>
      </c>
      <c r="U1745" s="18">
        <f t="shared" ref="U1745:AE1746" si="2360">U1746</f>
        <v>0</v>
      </c>
      <c r="V1745" s="18">
        <f t="shared" si="2339"/>
        <v>266.39999999999998</v>
      </c>
      <c r="W1745" s="18">
        <f t="shared" si="2340"/>
        <v>266.39999999999998</v>
      </c>
      <c r="X1745" s="18">
        <f t="shared" si="2341"/>
        <v>266.39999999999998</v>
      </c>
      <c r="Y1745" s="18">
        <f t="shared" si="2360"/>
        <v>0</v>
      </c>
      <c r="Z1745" s="18">
        <f t="shared" si="2360"/>
        <v>0</v>
      </c>
      <c r="AA1745" s="18">
        <f t="shared" si="2360"/>
        <v>0</v>
      </c>
      <c r="AB1745" s="18">
        <f t="shared" si="2355"/>
        <v>266.39999999999998</v>
      </c>
      <c r="AC1745" s="18">
        <f t="shared" si="2356"/>
        <v>266.39999999999998</v>
      </c>
      <c r="AD1745" s="18">
        <f t="shared" si="2357"/>
        <v>266.39999999999998</v>
      </c>
      <c r="AE1745" s="18">
        <f t="shared" si="2360"/>
        <v>0</v>
      </c>
      <c r="AF1745" s="31"/>
      <c r="AG1745" s="22"/>
      <c r="AH1745" s="2"/>
    </row>
    <row r="1746" spans="1:34" x14ac:dyDescent="0.25">
      <c r="A1746" s="36" t="s">
        <v>361</v>
      </c>
      <c r="B1746" s="32">
        <v>850</v>
      </c>
      <c r="C1746" s="36"/>
      <c r="D1746" s="36"/>
      <c r="E1746" s="14" t="s">
        <v>601</v>
      </c>
      <c r="F1746" s="18">
        <f t="shared" si="2358"/>
        <v>266.39999999999998</v>
      </c>
      <c r="G1746" s="18">
        <f t="shared" si="2358"/>
        <v>266.39999999999998</v>
      </c>
      <c r="H1746" s="18">
        <f t="shared" si="2358"/>
        <v>266.39999999999998</v>
      </c>
      <c r="I1746" s="18">
        <f t="shared" si="2358"/>
        <v>0</v>
      </c>
      <c r="J1746" s="18">
        <f t="shared" si="2358"/>
        <v>0</v>
      </c>
      <c r="K1746" s="18">
        <f t="shared" si="2358"/>
        <v>0</v>
      </c>
      <c r="L1746" s="18">
        <f t="shared" si="2293"/>
        <v>266.39999999999998</v>
      </c>
      <c r="M1746" s="18">
        <f t="shared" si="2294"/>
        <v>266.39999999999998</v>
      </c>
      <c r="N1746" s="18">
        <f t="shared" si="2295"/>
        <v>266.39999999999998</v>
      </c>
      <c r="O1746" s="18">
        <f t="shared" si="2359"/>
        <v>0</v>
      </c>
      <c r="P1746" s="18">
        <f t="shared" si="2359"/>
        <v>0</v>
      </c>
      <c r="Q1746" s="18">
        <f t="shared" si="2359"/>
        <v>0</v>
      </c>
      <c r="R1746" s="18">
        <f t="shared" si="2336"/>
        <v>266.39999999999998</v>
      </c>
      <c r="S1746" s="18">
        <f t="shared" si="2337"/>
        <v>266.39999999999998</v>
      </c>
      <c r="T1746" s="18">
        <f t="shared" si="2338"/>
        <v>266.39999999999998</v>
      </c>
      <c r="U1746" s="18">
        <f t="shared" si="2360"/>
        <v>0</v>
      </c>
      <c r="V1746" s="18">
        <f t="shared" si="2339"/>
        <v>266.39999999999998</v>
      </c>
      <c r="W1746" s="18">
        <f t="shared" si="2340"/>
        <v>266.39999999999998</v>
      </c>
      <c r="X1746" s="18">
        <f t="shared" si="2341"/>
        <v>266.39999999999998</v>
      </c>
      <c r="Y1746" s="18">
        <f t="shared" si="2360"/>
        <v>0</v>
      </c>
      <c r="Z1746" s="18">
        <f t="shared" si="2360"/>
        <v>0</v>
      </c>
      <c r="AA1746" s="18">
        <f t="shared" si="2360"/>
        <v>0</v>
      </c>
      <c r="AB1746" s="18">
        <f t="shared" si="2355"/>
        <v>266.39999999999998</v>
      </c>
      <c r="AC1746" s="18">
        <f t="shared" si="2356"/>
        <v>266.39999999999998</v>
      </c>
      <c r="AD1746" s="18">
        <f t="shared" si="2357"/>
        <v>266.39999999999998</v>
      </c>
      <c r="AE1746" s="18">
        <f t="shared" si="2360"/>
        <v>0</v>
      </c>
      <c r="AF1746" s="31"/>
      <c r="AG1746" s="22"/>
      <c r="AH1746" s="2"/>
    </row>
    <row r="1747" spans="1:34" x14ac:dyDescent="0.25">
      <c r="A1747" s="36" t="s">
        <v>361</v>
      </c>
      <c r="B1747" s="32">
        <v>850</v>
      </c>
      <c r="C1747" s="36" t="s">
        <v>200</v>
      </c>
      <c r="D1747" s="36" t="s">
        <v>5</v>
      </c>
      <c r="E1747" s="14" t="s">
        <v>551</v>
      </c>
      <c r="F1747" s="18">
        <v>266.39999999999998</v>
      </c>
      <c r="G1747" s="18">
        <v>266.39999999999998</v>
      </c>
      <c r="H1747" s="18">
        <v>266.39999999999998</v>
      </c>
      <c r="I1747" s="18"/>
      <c r="J1747" s="18"/>
      <c r="K1747" s="18"/>
      <c r="L1747" s="18">
        <f t="shared" si="2293"/>
        <v>266.39999999999998</v>
      </c>
      <c r="M1747" s="18">
        <f t="shared" si="2294"/>
        <v>266.39999999999998</v>
      </c>
      <c r="N1747" s="18">
        <f t="shared" si="2295"/>
        <v>266.39999999999998</v>
      </c>
      <c r="O1747" s="18"/>
      <c r="P1747" s="18"/>
      <c r="Q1747" s="18"/>
      <c r="R1747" s="18">
        <f t="shared" si="2336"/>
        <v>266.39999999999998</v>
      </c>
      <c r="S1747" s="18">
        <f t="shared" si="2337"/>
        <v>266.39999999999998</v>
      </c>
      <c r="T1747" s="18">
        <f t="shared" si="2338"/>
        <v>266.39999999999998</v>
      </c>
      <c r="U1747" s="18"/>
      <c r="V1747" s="18">
        <f t="shared" si="2339"/>
        <v>266.39999999999998</v>
      </c>
      <c r="W1747" s="18">
        <f t="shared" si="2340"/>
        <v>266.39999999999998</v>
      </c>
      <c r="X1747" s="18">
        <f t="shared" si="2341"/>
        <v>266.39999999999998</v>
      </c>
      <c r="Y1747" s="18"/>
      <c r="Z1747" s="18"/>
      <c r="AA1747" s="18"/>
      <c r="AB1747" s="18">
        <f t="shared" si="2355"/>
        <v>266.39999999999998</v>
      </c>
      <c r="AC1747" s="18">
        <f t="shared" si="2356"/>
        <v>266.39999999999998</v>
      </c>
      <c r="AD1747" s="18">
        <f t="shared" si="2357"/>
        <v>266.39999999999998</v>
      </c>
      <c r="AE1747" s="18"/>
      <c r="AF1747" s="31"/>
      <c r="AG1747" s="22"/>
      <c r="AH1747" s="2"/>
    </row>
    <row r="1748" spans="1:34" s="10" customFormat="1" ht="31.5" x14ac:dyDescent="0.25">
      <c r="A1748" s="9" t="s">
        <v>364</v>
      </c>
      <c r="B1748" s="16"/>
      <c r="C1748" s="9"/>
      <c r="D1748" s="9"/>
      <c r="E1748" s="15" t="s">
        <v>1205</v>
      </c>
      <c r="F1748" s="17">
        <f>F1756+F1769</f>
        <v>344917.6</v>
      </c>
      <c r="G1748" s="17">
        <f t="shared" ref="G1748:H1748" si="2361">G1756+G1769</f>
        <v>327507.89999999997</v>
      </c>
      <c r="H1748" s="17">
        <f t="shared" si="2361"/>
        <v>266516.2</v>
      </c>
      <c r="I1748" s="17">
        <f t="shared" ref="I1748:K1748" si="2362">I1756+I1769</f>
        <v>0</v>
      </c>
      <c r="J1748" s="17">
        <f t="shared" si="2362"/>
        <v>0</v>
      </c>
      <c r="K1748" s="17">
        <f t="shared" si="2362"/>
        <v>0</v>
      </c>
      <c r="L1748" s="17">
        <f t="shared" si="2293"/>
        <v>344917.6</v>
      </c>
      <c r="M1748" s="17">
        <f t="shared" si="2294"/>
        <v>327507.89999999997</v>
      </c>
      <c r="N1748" s="17">
        <f t="shared" si="2295"/>
        <v>266516.2</v>
      </c>
      <c r="O1748" s="17">
        <f>O1756+O1769+O1749</f>
        <v>49364.612000000001</v>
      </c>
      <c r="P1748" s="17">
        <f t="shared" ref="P1748:AE1748" si="2363">P1756+P1769+P1749</f>
        <v>8831.5</v>
      </c>
      <c r="Q1748" s="17">
        <f t="shared" si="2363"/>
        <v>43211.8</v>
      </c>
      <c r="R1748" s="17">
        <f t="shared" si="2336"/>
        <v>394282.212</v>
      </c>
      <c r="S1748" s="17">
        <f t="shared" si="2337"/>
        <v>336339.39999999997</v>
      </c>
      <c r="T1748" s="17">
        <f t="shared" si="2338"/>
        <v>309728</v>
      </c>
      <c r="U1748" s="17">
        <f t="shared" ref="U1748" si="2364">U1756+U1769+U1749</f>
        <v>3673.8</v>
      </c>
      <c r="V1748" s="17">
        <f t="shared" si="2339"/>
        <v>397956.01199999999</v>
      </c>
      <c r="W1748" s="17">
        <f t="shared" si="2340"/>
        <v>336339.39999999997</v>
      </c>
      <c r="X1748" s="17">
        <f t="shared" si="2341"/>
        <v>309728</v>
      </c>
      <c r="Y1748" s="17">
        <f t="shared" ref="Y1748:AA1748" si="2365">Y1756+Y1769+Y1749</f>
        <v>25107.562999999998</v>
      </c>
      <c r="Z1748" s="17">
        <f t="shared" si="2365"/>
        <v>0</v>
      </c>
      <c r="AA1748" s="17">
        <f t="shared" si="2365"/>
        <v>0</v>
      </c>
      <c r="AB1748" s="17">
        <f t="shared" si="2355"/>
        <v>423063.57500000001</v>
      </c>
      <c r="AC1748" s="17">
        <f t="shared" si="2356"/>
        <v>336339.39999999997</v>
      </c>
      <c r="AD1748" s="17">
        <f t="shared" si="2357"/>
        <v>309728</v>
      </c>
      <c r="AE1748" s="17">
        <f t="shared" si="2363"/>
        <v>0</v>
      </c>
      <c r="AF1748" s="30"/>
      <c r="AG1748" s="25"/>
    </row>
    <row r="1749" spans="1:34" ht="63" x14ac:dyDescent="0.25">
      <c r="A1749" s="19" t="s">
        <v>1399</v>
      </c>
      <c r="B1749" s="32"/>
      <c r="C1749" s="36"/>
      <c r="D1749" s="36"/>
      <c r="E1749" s="14" t="s">
        <v>1419</v>
      </c>
      <c r="F1749" s="18"/>
      <c r="G1749" s="18"/>
      <c r="H1749" s="18"/>
      <c r="I1749" s="18"/>
      <c r="J1749" s="18"/>
      <c r="K1749" s="18"/>
      <c r="L1749" s="18"/>
      <c r="M1749" s="18"/>
      <c r="N1749" s="18"/>
      <c r="O1749" s="18">
        <f>O1750+O1753</f>
        <v>54685.612000000001</v>
      </c>
      <c r="P1749" s="18">
        <f t="shared" ref="P1749:AE1749" si="2366">P1750+P1753</f>
        <v>0</v>
      </c>
      <c r="Q1749" s="18">
        <f t="shared" si="2366"/>
        <v>0</v>
      </c>
      <c r="R1749" s="18">
        <f t="shared" si="2336"/>
        <v>54685.612000000001</v>
      </c>
      <c r="S1749" s="18">
        <f t="shared" si="2337"/>
        <v>0</v>
      </c>
      <c r="T1749" s="18">
        <f t="shared" si="2338"/>
        <v>0</v>
      </c>
      <c r="U1749" s="18">
        <f t="shared" ref="U1749" si="2367">U1750+U1753</f>
        <v>3673.8</v>
      </c>
      <c r="V1749" s="18">
        <f t="shared" si="2339"/>
        <v>58359.412000000004</v>
      </c>
      <c r="W1749" s="18">
        <f t="shared" si="2340"/>
        <v>0</v>
      </c>
      <c r="X1749" s="18">
        <f t="shared" si="2341"/>
        <v>0</v>
      </c>
      <c r="Y1749" s="18">
        <f t="shared" ref="Y1749:AA1749" si="2368">Y1750+Y1753</f>
        <v>25107.562999999998</v>
      </c>
      <c r="Z1749" s="18">
        <f t="shared" si="2368"/>
        <v>0</v>
      </c>
      <c r="AA1749" s="18">
        <f t="shared" si="2368"/>
        <v>0</v>
      </c>
      <c r="AB1749" s="18">
        <f t="shared" si="2355"/>
        <v>83466.975000000006</v>
      </c>
      <c r="AC1749" s="18">
        <f t="shared" si="2356"/>
        <v>0</v>
      </c>
      <c r="AD1749" s="18">
        <f t="shared" si="2357"/>
        <v>0</v>
      </c>
      <c r="AE1749" s="18">
        <f t="shared" si="2366"/>
        <v>0</v>
      </c>
      <c r="AF1749" s="31"/>
      <c r="AG1749" s="22"/>
      <c r="AH1749" s="2"/>
    </row>
    <row r="1750" spans="1:34" ht="47.25" x14ac:dyDescent="0.25">
      <c r="A1750" s="19" t="s">
        <v>1399</v>
      </c>
      <c r="B1750" s="32">
        <v>400</v>
      </c>
      <c r="C1750" s="36"/>
      <c r="D1750" s="36"/>
      <c r="E1750" s="14" t="s">
        <v>580</v>
      </c>
      <c r="F1750" s="18"/>
      <c r="G1750" s="18"/>
      <c r="H1750" s="18"/>
      <c r="I1750" s="18"/>
      <c r="J1750" s="18"/>
      <c r="K1750" s="18"/>
      <c r="L1750" s="18"/>
      <c r="M1750" s="18"/>
      <c r="N1750" s="18"/>
      <c r="O1750" s="18">
        <f>O1751</f>
        <v>54563.177000000003</v>
      </c>
      <c r="P1750" s="18">
        <f t="shared" ref="P1750:AE1751" si="2369">P1751</f>
        <v>0</v>
      </c>
      <c r="Q1750" s="18">
        <f t="shared" si="2369"/>
        <v>0</v>
      </c>
      <c r="R1750" s="18">
        <f t="shared" si="2336"/>
        <v>54563.177000000003</v>
      </c>
      <c r="S1750" s="18">
        <f t="shared" si="2337"/>
        <v>0</v>
      </c>
      <c r="T1750" s="18">
        <f t="shared" si="2338"/>
        <v>0</v>
      </c>
      <c r="U1750" s="18">
        <f t="shared" si="2369"/>
        <v>3673.8</v>
      </c>
      <c r="V1750" s="18">
        <f t="shared" si="2339"/>
        <v>58236.977000000006</v>
      </c>
      <c r="W1750" s="18">
        <f t="shared" si="2340"/>
        <v>0</v>
      </c>
      <c r="X1750" s="18">
        <f t="shared" si="2341"/>
        <v>0</v>
      </c>
      <c r="Y1750" s="18">
        <f t="shared" si="2369"/>
        <v>25107.562999999998</v>
      </c>
      <c r="Z1750" s="18">
        <f t="shared" si="2369"/>
        <v>0</v>
      </c>
      <c r="AA1750" s="18">
        <f t="shared" si="2369"/>
        <v>0</v>
      </c>
      <c r="AB1750" s="18">
        <f t="shared" si="2355"/>
        <v>83344.540000000008</v>
      </c>
      <c r="AC1750" s="18">
        <f t="shared" si="2356"/>
        <v>0</v>
      </c>
      <c r="AD1750" s="18">
        <f t="shared" si="2357"/>
        <v>0</v>
      </c>
      <c r="AE1750" s="18">
        <f t="shared" si="2369"/>
        <v>0</v>
      </c>
      <c r="AF1750" s="31"/>
      <c r="AG1750" s="22"/>
      <c r="AH1750" s="2"/>
    </row>
    <row r="1751" spans="1:34" x14ac:dyDescent="0.25">
      <c r="A1751" s="19" t="s">
        <v>1399</v>
      </c>
      <c r="B1751" s="32">
        <v>410</v>
      </c>
      <c r="C1751" s="36"/>
      <c r="D1751" s="36"/>
      <c r="E1751" s="14" t="s">
        <v>593</v>
      </c>
      <c r="F1751" s="18"/>
      <c r="G1751" s="18"/>
      <c r="H1751" s="18"/>
      <c r="I1751" s="18"/>
      <c r="J1751" s="18"/>
      <c r="K1751" s="18"/>
      <c r="L1751" s="18"/>
      <c r="M1751" s="18"/>
      <c r="N1751" s="18"/>
      <c r="O1751" s="18">
        <f>O1752</f>
        <v>54563.177000000003</v>
      </c>
      <c r="P1751" s="18">
        <f t="shared" si="2369"/>
        <v>0</v>
      </c>
      <c r="Q1751" s="18">
        <f t="shared" si="2369"/>
        <v>0</v>
      </c>
      <c r="R1751" s="18">
        <f t="shared" si="2336"/>
        <v>54563.177000000003</v>
      </c>
      <c r="S1751" s="18">
        <f t="shared" si="2337"/>
        <v>0</v>
      </c>
      <c r="T1751" s="18">
        <f t="shared" si="2338"/>
        <v>0</v>
      </c>
      <c r="U1751" s="18">
        <f t="shared" si="2369"/>
        <v>3673.8</v>
      </c>
      <c r="V1751" s="18">
        <f t="shared" si="2339"/>
        <v>58236.977000000006</v>
      </c>
      <c r="W1751" s="18">
        <f t="shared" si="2340"/>
        <v>0</v>
      </c>
      <c r="X1751" s="18">
        <f t="shared" si="2341"/>
        <v>0</v>
      </c>
      <c r="Y1751" s="18">
        <f t="shared" si="2369"/>
        <v>25107.562999999998</v>
      </c>
      <c r="Z1751" s="18">
        <f t="shared" si="2369"/>
        <v>0</v>
      </c>
      <c r="AA1751" s="18">
        <f t="shared" si="2369"/>
        <v>0</v>
      </c>
      <c r="AB1751" s="18">
        <f t="shared" si="2355"/>
        <v>83344.540000000008</v>
      </c>
      <c r="AC1751" s="18">
        <f t="shared" si="2356"/>
        <v>0</v>
      </c>
      <c r="AD1751" s="18">
        <f t="shared" si="2357"/>
        <v>0</v>
      </c>
      <c r="AE1751" s="18">
        <f t="shared" si="2369"/>
        <v>0</v>
      </c>
      <c r="AF1751" s="31"/>
      <c r="AG1751" s="22"/>
      <c r="AH1751" s="2"/>
    </row>
    <row r="1752" spans="1:34" x14ac:dyDescent="0.25">
      <c r="A1752" s="19" t="s">
        <v>1399</v>
      </c>
      <c r="B1752" s="32">
        <v>410</v>
      </c>
      <c r="C1752" s="36" t="s">
        <v>200</v>
      </c>
      <c r="D1752" s="36" t="s">
        <v>5</v>
      </c>
      <c r="E1752" s="14" t="s">
        <v>551</v>
      </c>
      <c r="F1752" s="18"/>
      <c r="G1752" s="18"/>
      <c r="H1752" s="18"/>
      <c r="I1752" s="18"/>
      <c r="J1752" s="18"/>
      <c r="K1752" s="18"/>
      <c r="L1752" s="18"/>
      <c r="M1752" s="18"/>
      <c r="N1752" s="18"/>
      <c r="O1752" s="18">
        <f>468+54095.177</f>
        <v>54563.177000000003</v>
      </c>
      <c r="P1752" s="18"/>
      <c r="Q1752" s="18"/>
      <c r="R1752" s="18">
        <f t="shared" si="2336"/>
        <v>54563.177000000003</v>
      </c>
      <c r="S1752" s="18">
        <f t="shared" si="2337"/>
        <v>0</v>
      </c>
      <c r="T1752" s="18">
        <f t="shared" si="2338"/>
        <v>0</v>
      </c>
      <c r="U1752" s="18">
        <v>3673.8</v>
      </c>
      <c r="V1752" s="18">
        <f t="shared" si="2339"/>
        <v>58236.977000000006</v>
      </c>
      <c r="W1752" s="18">
        <f t="shared" si="2340"/>
        <v>0</v>
      </c>
      <c r="X1752" s="18">
        <f t="shared" si="2341"/>
        <v>0</v>
      </c>
      <c r="Y1752" s="18">
        <v>25107.562999999998</v>
      </c>
      <c r="Z1752" s="18"/>
      <c r="AA1752" s="18"/>
      <c r="AB1752" s="18">
        <f t="shared" si="2355"/>
        <v>83344.540000000008</v>
      </c>
      <c r="AC1752" s="18">
        <f t="shared" si="2356"/>
        <v>0</v>
      </c>
      <c r="AD1752" s="18">
        <f t="shared" si="2357"/>
        <v>0</v>
      </c>
      <c r="AE1752" s="18"/>
      <c r="AF1752" s="31"/>
      <c r="AG1752" s="22"/>
      <c r="AH1752" s="2"/>
    </row>
    <row r="1753" spans="1:34" x14ac:dyDescent="0.25">
      <c r="A1753" s="19" t="s">
        <v>1399</v>
      </c>
      <c r="B1753" s="32">
        <v>800</v>
      </c>
      <c r="C1753" s="36"/>
      <c r="D1753" s="36"/>
      <c r="E1753" s="14" t="s">
        <v>583</v>
      </c>
      <c r="F1753" s="18"/>
      <c r="G1753" s="18"/>
      <c r="H1753" s="18"/>
      <c r="I1753" s="18"/>
      <c r="J1753" s="18"/>
      <c r="K1753" s="18"/>
      <c r="L1753" s="18"/>
      <c r="M1753" s="18"/>
      <c r="N1753" s="18"/>
      <c r="O1753" s="18">
        <f>O1754</f>
        <v>122.435</v>
      </c>
      <c r="P1753" s="18">
        <f t="shared" ref="P1753:AE1754" si="2370">P1754</f>
        <v>0</v>
      </c>
      <c r="Q1753" s="18">
        <f t="shared" si="2370"/>
        <v>0</v>
      </c>
      <c r="R1753" s="18">
        <f t="shared" si="2336"/>
        <v>122.435</v>
      </c>
      <c r="S1753" s="18">
        <f t="shared" si="2337"/>
        <v>0</v>
      </c>
      <c r="T1753" s="18">
        <f t="shared" si="2338"/>
        <v>0</v>
      </c>
      <c r="U1753" s="18">
        <f t="shared" si="2370"/>
        <v>0</v>
      </c>
      <c r="V1753" s="18">
        <f t="shared" si="2339"/>
        <v>122.435</v>
      </c>
      <c r="W1753" s="18">
        <f t="shared" si="2340"/>
        <v>0</v>
      </c>
      <c r="X1753" s="18">
        <f t="shared" si="2341"/>
        <v>0</v>
      </c>
      <c r="Y1753" s="18">
        <f t="shared" si="2370"/>
        <v>0</v>
      </c>
      <c r="Z1753" s="18">
        <f t="shared" si="2370"/>
        <v>0</v>
      </c>
      <c r="AA1753" s="18">
        <f t="shared" si="2370"/>
        <v>0</v>
      </c>
      <c r="AB1753" s="18">
        <f t="shared" si="2355"/>
        <v>122.435</v>
      </c>
      <c r="AC1753" s="18">
        <f t="shared" si="2356"/>
        <v>0</v>
      </c>
      <c r="AD1753" s="18">
        <f t="shared" si="2357"/>
        <v>0</v>
      </c>
      <c r="AE1753" s="18">
        <f t="shared" si="2370"/>
        <v>0</v>
      </c>
      <c r="AF1753" s="31"/>
      <c r="AG1753" s="22"/>
      <c r="AH1753" s="2"/>
    </row>
    <row r="1754" spans="1:34" x14ac:dyDescent="0.25">
      <c r="A1754" s="19" t="s">
        <v>1399</v>
      </c>
      <c r="B1754" s="32">
        <v>830</v>
      </c>
      <c r="C1754" s="36"/>
      <c r="D1754" s="36"/>
      <c r="E1754" s="14" t="s">
        <v>600</v>
      </c>
      <c r="F1754" s="18"/>
      <c r="G1754" s="18"/>
      <c r="H1754" s="18"/>
      <c r="I1754" s="18"/>
      <c r="J1754" s="18"/>
      <c r="K1754" s="18"/>
      <c r="L1754" s="18"/>
      <c r="M1754" s="18"/>
      <c r="N1754" s="18"/>
      <c r="O1754" s="18">
        <f>O1755</f>
        <v>122.435</v>
      </c>
      <c r="P1754" s="18">
        <f t="shared" si="2370"/>
        <v>0</v>
      </c>
      <c r="Q1754" s="18">
        <f t="shared" si="2370"/>
        <v>0</v>
      </c>
      <c r="R1754" s="18">
        <f t="shared" si="2336"/>
        <v>122.435</v>
      </c>
      <c r="S1754" s="18">
        <f t="shared" si="2337"/>
        <v>0</v>
      </c>
      <c r="T1754" s="18">
        <f t="shared" si="2338"/>
        <v>0</v>
      </c>
      <c r="U1754" s="18">
        <f t="shared" si="2370"/>
        <v>0</v>
      </c>
      <c r="V1754" s="18">
        <f t="shared" si="2339"/>
        <v>122.435</v>
      </c>
      <c r="W1754" s="18">
        <f t="shared" si="2340"/>
        <v>0</v>
      </c>
      <c r="X1754" s="18">
        <f t="shared" si="2341"/>
        <v>0</v>
      </c>
      <c r="Y1754" s="18">
        <f t="shared" si="2370"/>
        <v>0</v>
      </c>
      <c r="Z1754" s="18">
        <f t="shared" si="2370"/>
        <v>0</v>
      </c>
      <c r="AA1754" s="18">
        <f t="shared" si="2370"/>
        <v>0</v>
      </c>
      <c r="AB1754" s="18">
        <f t="shared" si="2355"/>
        <v>122.435</v>
      </c>
      <c r="AC1754" s="18">
        <f t="shared" si="2356"/>
        <v>0</v>
      </c>
      <c r="AD1754" s="18">
        <f t="shared" si="2357"/>
        <v>0</v>
      </c>
      <c r="AE1754" s="18">
        <f t="shared" si="2370"/>
        <v>0</v>
      </c>
      <c r="AF1754" s="31"/>
      <c r="AG1754" s="22"/>
      <c r="AH1754" s="2"/>
    </row>
    <row r="1755" spans="1:34" x14ac:dyDescent="0.25">
      <c r="A1755" s="19" t="s">
        <v>1399</v>
      </c>
      <c r="B1755" s="32">
        <v>830</v>
      </c>
      <c r="C1755" s="36" t="s">
        <v>200</v>
      </c>
      <c r="D1755" s="36" t="s">
        <v>5</v>
      </c>
      <c r="E1755" s="14" t="s">
        <v>551</v>
      </c>
      <c r="F1755" s="18"/>
      <c r="G1755" s="18"/>
      <c r="H1755" s="18"/>
      <c r="I1755" s="18"/>
      <c r="J1755" s="18"/>
      <c r="K1755" s="18"/>
      <c r="L1755" s="18"/>
      <c r="M1755" s="18"/>
      <c r="N1755" s="18"/>
      <c r="O1755" s="18">
        <f>54.07+68.365</f>
        <v>122.435</v>
      </c>
      <c r="P1755" s="18"/>
      <c r="Q1755" s="18"/>
      <c r="R1755" s="18">
        <f t="shared" si="2336"/>
        <v>122.435</v>
      </c>
      <c r="S1755" s="18">
        <f t="shared" si="2337"/>
        <v>0</v>
      </c>
      <c r="T1755" s="18">
        <f t="shared" si="2338"/>
        <v>0</v>
      </c>
      <c r="U1755" s="18"/>
      <c r="V1755" s="18">
        <f t="shared" si="2339"/>
        <v>122.435</v>
      </c>
      <c r="W1755" s="18">
        <f t="shared" si="2340"/>
        <v>0</v>
      </c>
      <c r="X1755" s="18">
        <f t="shared" si="2341"/>
        <v>0</v>
      </c>
      <c r="Y1755" s="18"/>
      <c r="Z1755" s="18"/>
      <c r="AA1755" s="18"/>
      <c r="AB1755" s="18">
        <f t="shared" si="2355"/>
        <v>122.435</v>
      </c>
      <c r="AC1755" s="18">
        <f t="shared" si="2356"/>
        <v>0</v>
      </c>
      <c r="AD1755" s="18">
        <f t="shared" si="2357"/>
        <v>0</v>
      </c>
      <c r="AE1755" s="18"/>
      <c r="AF1755" s="31"/>
      <c r="AG1755" s="22"/>
      <c r="AH1755" s="2"/>
    </row>
    <row r="1756" spans="1:34" ht="78.75" x14ac:dyDescent="0.25">
      <c r="A1756" s="36" t="s">
        <v>368</v>
      </c>
      <c r="B1756" s="32"/>
      <c r="C1756" s="36"/>
      <c r="D1756" s="36"/>
      <c r="E1756" s="14" t="s">
        <v>1206</v>
      </c>
      <c r="F1756" s="18">
        <f t="shared" ref="F1756:K1756" si="2371">F1757+F1761+F1765</f>
        <v>267061.3</v>
      </c>
      <c r="G1756" s="18">
        <f t="shared" si="2371"/>
        <v>267805.59999999998</v>
      </c>
      <c r="H1756" s="18">
        <f t="shared" si="2371"/>
        <v>260852.8</v>
      </c>
      <c r="I1756" s="18">
        <f t="shared" si="2371"/>
        <v>0</v>
      </c>
      <c r="J1756" s="18">
        <f t="shared" si="2371"/>
        <v>0</v>
      </c>
      <c r="K1756" s="18">
        <f t="shared" si="2371"/>
        <v>0</v>
      </c>
      <c r="L1756" s="18">
        <f t="shared" si="2293"/>
        <v>267061.3</v>
      </c>
      <c r="M1756" s="18">
        <f t="shared" si="2294"/>
        <v>267805.59999999998</v>
      </c>
      <c r="N1756" s="18">
        <f t="shared" si="2295"/>
        <v>260852.8</v>
      </c>
      <c r="O1756" s="18">
        <f t="shared" ref="O1756:Q1756" si="2372">O1757+O1761+O1765</f>
        <v>-2208.1</v>
      </c>
      <c r="P1756" s="18">
        <f t="shared" si="2372"/>
        <v>9609.6999999999989</v>
      </c>
      <c r="Q1756" s="18">
        <f t="shared" si="2372"/>
        <v>8970.5</v>
      </c>
      <c r="R1756" s="18">
        <f t="shared" si="2336"/>
        <v>264853.2</v>
      </c>
      <c r="S1756" s="18">
        <f t="shared" si="2337"/>
        <v>277415.3</v>
      </c>
      <c r="T1756" s="18">
        <f t="shared" si="2338"/>
        <v>269823.3</v>
      </c>
      <c r="U1756" s="18">
        <f t="shared" ref="U1756:AE1756" si="2373">U1757+U1761+U1765</f>
        <v>0</v>
      </c>
      <c r="V1756" s="18">
        <f t="shared" si="2339"/>
        <v>264853.2</v>
      </c>
      <c r="W1756" s="18">
        <f t="shared" si="2340"/>
        <v>277415.3</v>
      </c>
      <c r="X1756" s="18">
        <f t="shared" si="2341"/>
        <v>269823.3</v>
      </c>
      <c r="Y1756" s="18">
        <f t="shared" ref="Y1756:AA1756" si="2374">Y1757+Y1761+Y1765</f>
        <v>0</v>
      </c>
      <c r="Z1756" s="18">
        <f t="shared" si="2374"/>
        <v>0</v>
      </c>
      <c r="AA1756" s="18">
        <f t="shared" si="2374"/>
        <v>0</v>
      </c>
      <c r="AB1756" s="18">
        <f t="shared" si="2355"/>
        <v>264853.2</v>
      </c>
      <c r="AC1756" s="18">
        <f t="shared" si="2356"/>
        <v>277415.3</v>
      </c>
      <c r="AD1756" s="18">
        <f t="shared" si="2357"/>
        <v>269823.3</v>
      </c>
      <c r="AE1756" s="18">
        <f t="shared" si="2373"/>
        <v>0</v>
      </c>
      <c r="AF1756" s="31"/>
      <c r="AG1756" s="22"/>
      <c r="AH1756" s="2"/>
    </row>
    <row r="1757" spans="1:34" ht="63" x14ac:dyDescent="0.25">
      <c r="A1757" s="36" t="s">
        <v>365</v>
      </c>
      <c r="B1757" s="32"/>
      <c r="C1757" s="36"/>
      <c r="D1757" s="36"/>
      <c r="E1757" s="14" t="s">
        <v>756</v>
      </c>
      <c r="F1757" s="18">
        <f t="shared" ref="F1757:K1759" si="2375">F1758</f>
        <v>3346</v>
      </c>
      <c r="G1757" s="18">
        <f t="shared" si="2375"/>
        <v>4090.2999999999997</v>
      </c>
      <c r="H1757" s="18">
        <f t="shared" si="2375"/>
        <v>4265</v>
      </c>
      <c r="I1757" s="18">
        <f t="shared" si="2375"/>
        <v>0</v>
      </c>
      <c r="J1757" s="18">
        <f t="shared" si="2375"/>
        <v>0</v>
      </c>
      <c r="K1757" s="18">
        <f t="shared" si="2375"/>
        <v>0</v>
      </c>
      <c r="L1757" s="18">
        <f t="shared" si="2293"/>
        <v>3346</v>
      </c>
      <c r="M1757" s="18">
        <f t="shared" si="2294"/>
        <v>4090.2999999999997</v>
      </c>
      <c r="N1757" s="18">
        <f t="shared" si="2295"/>
        <v>4265</v>
      </c>
      <c r="O1757" s="18">
        <f t="shared" ref="O1757:Q1759" si="2376">O1758</f>
        <v>-426.2</v>
      </c>
      <c r="P1757" s="18">
        <f t="shared" si="2376"/>
        <v>-1081.3999999999999</v>
      </c>
      <c r="Q1757" s="18">
        <f t="shared" si="2376"/>
        <v>-1720.7</v>
      </c>
      <c r="R1757" s="18">
        <f t="shared" si="2336"/>
        <v>2919.8</v>
      </c>
      <c r="S1757" s="18">
        <f t="shared" si="2337"/>
        <v>3008.8999999999996</v>
      </c>
      <c r="T1757" s="18">
        <f t="shared" si="2338"/>
        <v>2544.3000000000002</v>
      </c>
      <c r="U1757" s="18">
        <f t="shared" ref="U1757:AE1759" si="2377">U1758</f>
        <v>0</v>
      </c>
      <c r="V1757" s="18">
        <f t="shared" si="2339"/>
        <v>2919.8</v>
      </c>
      <c r="W1757" s="18">
        <f t="shared" si="2340"/>
        <v>3008.8999999999996</v>
      </c>
      <c r="X1757" s="18">
        <f t="shared" si="2341"/>
        <v>2544.3000000000002</v>
      </c>
      <c r="Y1757" s="18">
        <f t="shared" si="2377"/>
        <v>0</v>
      </c>
      <c r="Z1757" s="18">
        <f t="shared" si="2377"/>
        <v>0</v>
      </c>
      <c r="AA1757" s="18">
        <f t="shared" si="2377"/>
        <v>0</v>
      </c>
      <c r="AB1757" s="18">
        <f t="shared" si="2355"/>
        <v>2919.8</v>
      </c>
      <c r="AC1757" s="18">
        <f t="shared" si="2356"/>
        <v>3008.8999999999996</v>
      </c>
      <c r="AD1757" s="18">
        <f t="shared" si="2357"/>
        <v>2544.3000000000002</v>
      </c>
      <c r="AE1757" s="18">
        <f t="shared" si="2377"/>
        <v>0</v>
      </c>
      <c r="AF1757" s="31"/>
      <c r="AG1757" s="22"/>
      <c r="AH1757" s="2"/>
    </row>
    <row r="1758" spans="1:34" ht="47.25" x14ac:dyDescent="0.25">
      <c r="A1758" s="36" t="s">
        <v>365</v>
      </c>
      <c r="B1758" s="32">
        <v>200</v>
      </c>
      <c r="C1758" s="36"/>
      <c r="D1758" s="36"/>
      <c r="E1758" s="14" t="s">
        <v>578</v>
      </c>
      <c r="F1758" s="18">
        <f t="shared" si="2375"/>
        <v>3346</v>
      </c>
      <c r="G1758" s="18">
        <f t="shared" si="2375"/>
        <v>4090.2999999999997</v>
      </c>
      <c r="H1758" s="18">
        <f t="shared" si="2375"/>
        <v>4265</v>
      </c>
      <c r="I1758" s="18">
        <f t="shared" si="2375"/>
        <v>0</v>
      </c>
      <c r="J1758" s="18">
        <f t="shared" si="2375"/>
        <v>0</v>
      </c>
      <c r="K1758" s="18">
        <f t="shared" si="2375"/>
        <v>0</v>
      </c>
      <c r="L1758" s="18">
        <f t="shared" si="2293"/>
        <v>3346</v>
      </c>
      <c r="M1758" s="18">
        <f t="shared" si="2294"/>
        <v>4090.2999999999997</v>
      </c>
      <c r="N1758" s="18">
        <f t="shared" si="2295"/>
        <v>4265</v>
      </c>
      <c r="O1758" s="18">
        <f t="shared" si="2376"/>
        <v>-426.2</v>
      </c>
      <c r="P1758" s="18">
        <f t="shared" si="2376"/>
        <v>-1081.3999999999999</v>
      </c>
      <c r="Q1758" s="18">
        <f t="shared" si="2376"/>
        <v>-1720.7</v>
      </c>
      <c r="R1758" s="18">
        <f t="shared" si="2336"/>
        <v>2919.8</v>
      </c>
      <c r="S1758" s="18">
        <f t="shared" si="2337"/>
        <v>3008.8999999999996</v>
      </c>
      <c r="T1758" s="18">
        <f t="shared" si="2338"/>
        <v>2544.3000000000002</v>
      </c>
      <c r="U1758" s="18">
        <f t="shared" si="2377"/>
        <v>0</v>
      </c>
      <c r="V1758" s="18">
        <f t="shared" si="2339"/>
        <v>2919.8</v>
      </c>
      <c r="W1758" s="18">
        <f t="shared" si="2340"/>
        <v>3008.8999999999996</v>
      </c>
      <c r="X1758" s="18">
        <f t="shared" si="2341"/>
        <v>2544.3000000000002</v>
      </c>
      <c r="Y1758" s="18">
        <f t="shared" si="2377"/>
        <v>0</v>
      </c>
      <c r="Z1758" s="18">
        <f t="shared" si="2377"/>
        <v>0</v>
      </c>
      <c r="AA1758" s="18">
        <f t="shared" si="2377"/>
        <v>0</v>
      </c>
      <c r="AB1758" s="18">
        <f t="shared" si="2355"/>
        <v>2919.8</v>
      </c>
      <c r="AC1758" s="18">
        <f t="shared" si="2356"/>
        <v>3008.8999999999996</v>
      </c>
      <c r="AD1758" s="18">
        <f t="shared" si="2357"/>
        <v>2544.3000000000002</v>
      </c>
      <c r="AE1758" s="18">
        <f t="shared" si="2377"/>
        <v>0</v>
      </c>
      <c r="AF1758" s="31"/>
      <c r="AG1758" s="22"/>
      <c r="AH1758" s="2"/>
    </row>
    <row r="1759" spans="1:34" ht="47.25" x14ac:dyDescent="0.25">
      <c r="A1759" s="36" t="s">
        <v>365</v>
      </c>
      <c r="B1759" s="32">
        <v>240</v>
      </c>
      <c r="C1759" s="36"/>
      <c r="D1759" s="36"/>
      <c r="E1759" s="14" t="s">
        <v>586</v>
      </c>
      <c r="F1759" s="18">
        <f t="shared" si="2375"/>
        <v>3346</v>
      </c>
      <c r="G1759" s="18">
        <f t="shared" si="2375"/>
        <v>4090.2999999999997</v>
      </c>
      <c r="H1759" s="18">
        <f t="shared" si="2375"/>
        <v>4265</v>
      </c>
      <c r="I1759" s="18">
        <f t="shared" si="2375"/>
        <v>0</v>
      </c>
      <c r="J1759" s="18">
        <f t="shared" si="2375"/>
        <v>0</v>
      </c>
      <c r="K1759" s="18">
        <f t="shared" si="2375"/>
        <v>0</v>
      </c>
      <c r="L1759" s="18">
        <f t="shared" si="2293"/>
        <v>3346</v>
      </c>
      <c r="M1759" s="18">
        <f t="shared" si="2294"/>
        <v>4090.2999999999997</v>
      </c>
      <c r="N1759" s="18">
        <f t="shared" si="2295"/>
        <v>4265</v>
      </c>
      <c r="O1759" s="18">
        <f t="shared" si="2376"/>
        <v>-426.2</v>
      </c>
      <c r="P1759" s="18">
        <f t="shared" si="2376"/>
        <v>-1081.3999999999999</v>
      </c>
      <c r="Q1759" s="18">
        <f t="shared" si="2376"/>
        <v>-1720.7</v>
      </c>
      <c r="R1759" s="18">
        <f t="shared" si="2336"/>
        <v>2919.8</v>
      </c>
      <c r="S1759" s="18">
        <f t="shared" si="2337"/>
        <v>3008.8999999999996</v>
      </c>
      <c r="T1759" s="18">
        <f t="shared" si="2338"/>
        <v>2544.3000000000002</v>
      </c>
      <c r="U1759" s="18">
        <f t="shared" si="2377"/>
        <v>0</v>
      </c>
      <c r="V1759" s="18">
        <f t="shared" si="2339"/>
        <v>2919.8</v>
      </c>
      <c r="W1759" s="18">
        <f t="shared" si="2340"/>
        <v>3008.8999999999996</v>
      </c>
      <c r="X1759" s="18">
        <f t="shared" si="2341"/>
        <v>2544.3000000000002</v>
      </c>
      <c r="Y1759" s="18">
        <f t="shared" si="2377"/>
        <v>0</v>
      </c>
      <c r="Z1759" s="18">
        <f t="shared" si="2377"/>
        <v>0</v>
      </c>
      <c r="AA1759" s="18">
        <f t="shared" si="2377"/>
        <v>0</v>
      </c>
      <c r="AB1759" s="18">
        <f t="shared" si="2355"/>
        <v>2919.8</v>
      </c>
      <c r="AC1759" s="18">
        <f t="shared" si="2356"/>
        <v>3008.8999999999996</v>
      </c>
      <c r="AD1759" s="18">
        <f t="shared" si="2357"/>
        <v>2544.3000000000002</v>
      </c>
      <c r="AE1759" s="18">
        <f t="shared" si="2377"/>
        <v>0</v>
      </c>
      <c r="AF1759" s="31"/>
      <c r="AG1759" s="22"/>
      <c r="AH1759" s="2"/>
    </row>
    <row r="1760" spans="1:34" ht="31.5" x14ac:dyDescent="0.25">
      <c r="A1760" s="36" t="s">
        <v>365</v>
      </c>
      <c r="B1760" s="32">
        <v>240</v>
      </c>
      <c r="C1760" s="36" t="s">
        <v>61</v>
      </c>
      <c r="D1760" s="36" t="s">
        <v>142</v>
      </c>
      <c r="E1760" s="14" t="s">
        <v>569</v>
      </c>
      <c r="F1760" s="18">
        <v>3346</v>
      </c>
      <c r="G1760" s="18">
        <v>4090.2999999999997</v>
      </c>
      <c r="H1760" s="18">
        <v>4265</v>
      </c>
      <c r="I1760" s="18"/>
      <c r="J1760" s="18"/>
      <c r="K1760" s="18"/>
      <c r="L1760" s="18">
        <f t="shared" si="2293"/>
        <v>3346</v>
      </c>
      <c r="M1760" s="18">
        <f t="shared" si="2294"/>
        <v>4090.2999999999997</v>
      </c>
      <c r="N1760" s="18">
        <f t="shared" si="2295"/>
        <v>4265</v>
      </c>
      <c r="O1760" s="18">
        <f>-424.8-1.4</f>
        <v>-426.2</v>
      </c>
      <c r="P1760" s="18">
        <f>-1089.8+8.4</f>
        <v>-1081.3999999999999</v>
      </c>
      <c r="Q1760" s="18">
        <f>-1729+8.3</f>
        <v>-1720.7</v>
      </c>
      <c r="R1760" s="18">
        <f t="shared" si="2336"/>
        <v>2919.8</v>
      </c>
      <c r="S1760" s="18">
        <f t="shared" si="2337"/>
        <v>3008.8999999999996</v>
      </c>
      <c r="T1760" s="18">
        <f t="shared" si="2338"/>
        <v>2544.3000000000002</v>
      </c>
      <c r="U1760" s="18"/>
      <c r="V1760" s="18">
        <f t="shared" si="2339"/>
        <v>2919.8</v>
      </c>
      <c r="W1760" s="18">
        <f t="shared" si="2340"/>
        <v>3008.8999999999996</v>
      </c>
      <c r="X1760" s="18">
        <f t="shared" si="2341"/>
        <v>2544.3000000000002</v>
      </c>
      <c r="Y1760" s="18"/>
      <c r="Z1760" s="18"/>
      <c r="AA1760" s="18"/>
      <c r="AB1760" s="18">
        <f t="shared" si="2355"/>
        <v>2919.8</v>
      </c>
      <c r="AC1760" s="18">
        <f t="shared" si="2356"/>
        <v>3008.8999999999996</v>
      </c>
      <c r="AD1760" s="18">
        <f t="shared" si="2357"/>
        <v>2544.3000000000002</v>
      </c>
      <c r="AE1760" s="18"/>
      <c r="AF1760" s="31"/>
      <c r="AG1760" s="22"/>
      <c r="AH1760" s="2"/>
    </row>
    <row r="1761" spans="1:34" ht="141.75" x14ac:dyDescent="0.25">
      <c r="A1761" s="36" t="s">
        <v>366</v>
      </c>
      <c r="B1761" s="32"/>
      <c r="C1761" s="36"/>
      <c r="D1761" s="36"/>
      <c r="E1761" s="14" t="s">
        <v>757</v>
      </c>
      <c r="F1761" s="18">
        <f t="shared" ref="F1761:K1763" si="2378">F1762</f>
        <v>67548.5</v>
      </c>
      <c r="G1761" s="18">
        <f t="shared" si="2378"/>
        <v>67548.5</v>
      </c>
      <c r="H1761" s="18">
        <f t="shared" si="2378"/>
        <v>59307.5</v>
      </c>
      <c r="I1761" s="18">
        <f t="shared" si="2378"/>
        <v>0</v>
      </c>
      <c r="J1761" s="18">
        <f t="shared" si="2378"/>
        <v>0</v>
      </c>
      <c r="K1761" s="18">
        <f t="shared" si="2378"/>
        <v>0</v>
      </c>
      <c r="L1761" s="18">
        <f t="shared" si="2293"/>
        <v>67548.5</v>
      </c>
      <c r="M1761" s="18">
        <f t="shared" si="2294"/>
        <v>67548.5</v>
      </c>
      <c r="N1761" s="18">
        <f t="shared" si="2295"/>
        <v>59307.5</v>
      </c>
      <c r="O1761" s="18">
        <f t="shared" ref="O1761:Q1763" si="2379">O1762</f>
        <v>-3650.9</v>
      </c>
      <c r="P1761" s="18">
        <f t="shared" si="2379"/>
        <v>-13471.5</v>
      </c>
      <c r="Q1761" s="18">
        <f t="shared" si="2379"/>
        <v>-15524.2</v>
      </c>
      <c r="R1761" s="18">
        <f t="shared" si="2336"/>
        <v>63897.599999999999</v>
      </c>
      <c r="S1761" s="18">
        <f t="shared" si="2337"/>
        <v>54077</v>
      </c>
      <c r="T1761" s="18">
        <f t="shared" si="2338"/>
        <v>43783.3</v>
      </c>
      <c r="U1761" s="18">
        <f t="shared" ref="U1761:AE1763" si="2380">U1762</f>
        <v>0</v>
      </c>
      <c r="V1761" s="18">
        <f t="shared" si="2339"/>
        <v>63897.599999999999</v>
      </c>
      <c r="W1761" s="18">
        <f t="shared" si="2340"/>
        <v>54077</v>
      </c>
      <c r="X1761" s="18">
        <f t="shared" si="2341"/>
        <v>43783.3</v>
      </c>
      <c r="Y1761" s="18">
        <f t="shared" si="2380"/>
        <v>0</v>
      </c>
      <c r="Z1761" s="18">
        <f t="shared" si="2380"/>
        <v>0</v>
      </c>
      <c r="AA1761" s="18">
        <f t="shared" si="2380"/>
        <v>0</v>
      </c>
      <c r="AB1761" s="18">
        <f t="shared" si="2355"/>
        <v>63897.599999999999</v>
      </c>
      <c r="AC1761" s="18">
        <f t="shared" si="2356"/>
        <v>54077</v>
      </c>
      <c r="AD1761" s="18">
        <f t="shared" si="2357"/>
        <v>43783.3</v>
      </c>
      <c r="AE1761" s="18">
        <f t="shared" si="2380"/>
        <v>0</v>
      </c>
      <c r="AF1761" s="31"/>
      <c r="AG1761" s="22"/>
      <c r="AH1761" s="2"/>
    </row>
    <row r="1762" spans="1:34" ht="47.25" x14ac:dyDescent="0.25">
      <c r="A1762" s="36" t="s">
        <v>366</v>
      </c>
      <c r="B1762" s="32">
        <v>400</v>
      </c>
      <c r="C1762" s="36"/>
      <c r="D1762" s="36"/>
      <c r="E1762" s="14" t="s">
        <v>580</v>
      </c>
      <c r="F1762" s="18">
        <f t="shared" si="2378"/>
        <v>67548.5</v>
      </c>
      <c r="G1762" s="18">
        <f t="shared" si="2378"/>
        <v>67548.5</v>
      </c>
      <c r="H1762" s="18">
        <f t="shared" si="2378"/>
        <v>59307.5</v>
      </c>
      <c r="I1762" s="18">
        <f t="shared" si="2378"/>
        <v>0</v>
      </c>
      <c r="J1762" s="18">
        <f t="shared" si="2378"/>
        <v>0</v>
      </c>
      <c r="K1762" s="18">
        <f t="shared" si="2378"/>
        <v>0</v>
      </c>
      <c r="L1762" s="18">
        <f t="shared" si="2293"/>
        <v>67548.5</v>
      </c>
      <c r="M1762" s="18">
        <f t="shared" si="2294"/>
        <v>67548.5</v>
      </c>
      <c r="N1762" s="18">
        <f t="shared" si="2295"/>
        <v>59307.5</v>
      </c>
      <c r="O1762" s="18">
        <f t="shared" si="2379"/>
        <v>-3650.9</v>
      </c>
      <c r="P1762" s="18">
        <f t="shared" si="2379"/>
        <v>-13471.5</v>
      </c>
      <c r="Q1762" s="18">
        <f t="shared" si="2379"/>
        <v>-15524.2</v>
      </c>
      <c r="R1762" s="18">
        <f t="shared" si="2336"/>
        <v>63897.599999999999</v>
      </c>
      <c r="S1762" s="18">
        <f t="shared" si="2337"/>
        <v>54077</v>
      </c>
      <c r="T1762" s="18">
        <f t="shared" si="2338"/>
        <v>43783.3</v>
      </c>
      <c r="U1762" s="18">
        <f t="shared" si="2380"/>
        <v>0</v>
      </c>
      <c r="V1762" s="18">
        <f t="shared" si="2339"/>
        <v>63897.599999999999</v>
      </c>
      <c r="W1762" s="18">
        <f t="shared" si="2340"/>
        <v>54077</v>
      </c>
      <c r="X1762" s="18">
        <f t="shared" si="2341"/>
        <v>43783.3</v>
      </c>
      <c r="Y1762" s="18">
        <f t="shared" si="2380"/>
        <v>0</v>
      </c>
      <c r="Z1762" s="18">
        <f t="shared" si="2380"/>
        <v>0</v>
      </c>
      <c r="AA1762" s="18">
        <f t="shared" si="2380"/>
        <v>0</v>
      </c>
      <c r="AB1762" s="18">
        <f t="shared" si="2355"/>
        <v>63897.599999999999</v>
      </c>
      <c r="AC1762" s="18">
        <f t="shared" si="2356"/>
        <v>54077</v>
      </c>
      <c r="AD1762" s="18">
        <f t="shared" si="2357"/>
        <v>43783.3</v>
      </c>
      <c r="AE1762" s="18">
        <f t="shared" si="2380"/>
        <v>0</v>
      </c>
      <c r="AF1762" s="31"/>
      <c r="AG1762" s="22"/>
      <c r="AH1762" s="2"/>
    </row>
    <row r="1763" spans="1:34" x14ac:dyDescent="0.25">
      <c r="A1763" s="36" t="s">
        <v>366</v>
      </c>
      <c r="B1763" s="32">
        <v>410</v>
      </c>
      <c r="C1763" s="36"/>
      <c r="D1763" s="36"/>
      <c r="E1763" s="14" t="s">
        <v>593</v>
      </c>
      <c r="F1763" s="18">
        <f t="shared" si="2378"/>
        <v>67548.5</v>
      </c>
      <c r="G1763" s="18">
        <f t="shared" si="2378"/>
        <v>67548.5</v>
      </c>
      <c r="H1763" s="18">
        <f t="shared" si="2378"/>
        <v>59307.5</v>
      </c>
      <c r="I1763" s="18">
        <f t="shared" si="2378"/>
        <v>0</v>
      </c>
      <c r="J1763" s="18">
        <f t="shared" si="2378"/>
        <v>0</v>
      </c>
      <c r="K1763" s="18">
        <f t="shared" si="2378"/>
        <v>0</v>
      </c>
      <c r="L1763" s="18">
        <f t="shared" si="2293"/>
        <v>67548.5</v>
      </c>
      <c r="M1763" s="18">
        <f t="shared" si="2294"/>
        <v>67548.5</v>
      </c>
      <c r="N1763" s="18">
        <f t="shared" si="2295"/>
        <v>59307.5</v>
      </c>
      <c r="O1763" s="18">
        <f t="shared" si="2379"/>
        <v>-3650.9</v>
      </c>
      <c r="P1763" s="18">
        <f t="shared" si="2379"/>
        <v>-13471.5</v>
      </c>
      <c r="Q1763" s="18">
        <f t="shared" si="2379"/>
        <v>-15524.2</v>
      </c>
      <c r="R1763" s="18">
        <f t="shared" si="2336"/>
        <v>63897.599999999999</v>
      </c>
      <c r="S1763" s="18">
        <f t="shared" si="2337"/>
        <v>54077</v>
      </c>
      <c r="T1763" s="18">
        <f t="shared" si="2338"/>
        <v>43783.3</v>
      </c>
      <c r="U1763" s="18">
        <f t="shared" si="2380"/>
        <v>0</v>
      </c>
      <c r="V1763" s="18">
        <f t="shared" si="2339"/>
        <v>63897.599999999999</v>
      </c>
      <c r="W1763" s="18">
        <f t="shared" si="2340"/>
        <v>54077</v>
      </c>
      <c r="X1763" s="18">
        <f t="shared" si="2341"/>
        <v>43783.3</v>
      </c>
      <c r="Y1763" s="18">
        <f t="shared" si="2380"/>
        <v>0</v>
      </c>
      <c r="Z1763" s="18">
        <f t="shared" si="2380"/>
        <v>0</v>
      </c>
      <c r="AA1763" s="18">
        <f t="shared" si="2380"/>
        <v>0</v>
      </c>
      <c r="AB1763" s="18">
        <f t="shared" si="2355"/>
        <v>63897.599999999999</v>
      </c>
      <c r="AC1763" s="18">
        <f t="shared" si="2356"/>
        <v>54077</v>
      </c>
      <c r="AD1763" s="18">
        <f t="shared" si="2357"/>
        <v>43783.3</v>
      </c>
      <c r="AE1763" s="18">
        <f t="shared" si="2380"/>
        <v>0</v>
      </c>
      <c r="AF1763" s="31"/>
      <c r="AG1763" s="22"/>
      <c r="AH1763" s="2"/>
    </row>
    <row r="1764" spans="1:34" x14ac:dyDescent="0.25">
      <c r="A1764" s="36" t="s">
        <v>366</v>
      </c>
      <c r="B1764" s="32">
        <v>410</v>
      </c>
      <c r="C1764" s="36" t="s">
        <v>61</v>
      </c>
      <c r="D1764" s="36" t="s">
        <v>151</v>
      </c>
      <c r="E1764" s="14" t="s">
        <v>568</v>
      </c>
      <c r="F1764" s="18">
        <v>67548.5</v>
      </c>
      <c r="G1764" s="18">
        <v>67548.5</v>
      </c>
      <c r="H1764" s="18">
        <v>59307.5</v>
      </c>
      <c r="I1764" s="18"/>
      <c r="J1764" s="18"/>
      <c r="K1764" s="18"/>
      <c r="L1764" s="18">
        <f t="shared" si="2293"/>
        <v>67548.5</v>
      </c>
      <c r="M1764" s="18">
        <f t="shared" si="2294"/>
        <v>67548.5</v>
      </c>
      <c r="N1764" s="18">
        <f t="shared" si="2295"/>
        <v>59307.5</v>
      </c>
      <c r="O1764" s="18">
        <v>-3650.9</v>
      </c>
      <c r="P1764" s="18">
        <v>-13471.5</v>
      </c>
      <c r="Q1764" s="18">
        <v>-15524.2</v>
      </c>
      <c r="R1764" s="18">
        <f t="shared" si="2336"/>
        <v>63897.599999999999</v>
      </c>
      <c r="S1764" s="18">
        <f t="shared" si="2337"/>
        <v>54077</v>
      </c>
      <c r="T1764" s="18">
        <f t="shared" si="2338"/>
        <v>43783.3</v>
      </c>
      <c r="U1764" s="18"/>
      <c r="V1764" s="18">
        <f t="shared" si="2339"/>
        <v>63897.599999999999</v>
      </c>
      <c r="W1764" s="18">
        <f t="shared" si="2340"/>
        <v>54077</v>
      </c>
      <c r="X1764" s="18">
        <f t="shared" si="2341"/>
        <v>43783.3</v>
      </c>
      <c r="Y1764" s="18"/>
      <c r="Z1764" s="18"/>
      <c r="AA1764" s="18"/>
      <c r="AB1764" s="18">
        <f t="shared" si="2355"/>
        <v>63897.599999999999</v>
      </c>
      <c r="AC1764" s="18">
        <f t="shared" si="2356"/>
        <v>54077</v>
      </c>
      <c r="AD1764" s="18">
        <f t="shared" si="2357"/>
        <v>43783.3</v>
      </c>
      <c r="AE1764" s="18"/>
      <c r="AF1764" s="31"/>
      <c r="AG1764" s="22"/>
      <c r="AH1764" s="2"/>
    </row>
    <row r="1765" spans="1:34" ht="78.75" x14ac:dyDescent="0.25">
      <c r="A1765" s="36" t="s">
        <v>367</v>
      </c>
      <c r="B1765" s="32"/>
      <c r="C1765" s="36"/>
      <c r="D1765" s="36"/>
      <c r="E1765" s="14" t="s">
        <v>758</v>
      </c>
      <c r="F1765" s="18">
        <f t="shared" ref="F1765:K1767" si="2381">F1766</f>
        <v>196166.8</v>
      </c>
      <c r="G1765" s="18">
        <f t="shared" si="2381"/>
        <v>196166.8</v>
      </c>
      <c r="H1765" s="18">
        <f t="shared" si="2381"/>
        <v>197280.3</v>
      </c>
      <c r="I1765" s="18">
        <f t="shared" si="2381"/>
        <v>0</v>
      </c>
      <c r="J1765" s="18">
        <f t="shared" si="2381"/>
        <v>0</v>
      </c>
      <c r="K1765" s="18">
        <f t="shared" si="2381"/>
        <v>0</v>
      </c>
      <c r="L1765" s="18">
        <f t="shared" si="2293"/>
        <v>196166.8</v>
      </c>
      <c r="M1765" s="18">
        <f t="shared" si="2294"/>
        <v>196166.8</v>
      </c>
      <c r="N1765" s="18">
        <f t="shared" si="2295"/>
        <v>197280.3</v>
      </c>
      <c r="O1765" s="18">
        <f t="shared" ref="O1765:Q1767" si="2382">O1766</f>
        <v>1869</v>
      </c>
      <c r="P1765" s="18">
        <f t="shared" si="2382"/>
        <v>24162.6</v>
      </c>
      <c r="Q1765" s="18">
        <f t="shared" si="2382"/>
        <v>26215.4</v>
      </c>
      <c r="R1765" s="18">
        <f t="shared" si="2336"/>
        <v>198035.8</v>
      </c>
      <c r="S1765" s="18">
        <f t="shared" si="2337"/>
        <v>220329.4</v>
      </c>
      <c r="T1765" s="18">
        <f t="shared" si="2338"/>
        <v>223495.69999999998</v>
      </c>
      <c r="U1765" s="18">
        <f t="shared" ref="U1765:AE1767" si="2383">U1766</f>
        <v>0</v>
      </c>
      <c r="V1765" s="18">
        <f t="shared" si="2339"/>
        <v>198035.8</v>
      </c>
      <c r="W1765" s="18">
        <f t="shared" si="2340"/>
        <v>220329.4</v>
      </c>
      <c r="X1765" s="18">
        <f t="shared" si="2341"/>
        <v>223495.69999999998</v>
      </c>
      <c r="Y1765" s="18">
        <f t="shared" si="2383"/>
        <v>0</v>
      </c>
      <c r="Z1765" s="18">
        <f t="shared" si="2383"/>
        <v>0</v>
      </c>
      <c r="AA1765" s="18">
        <f t="shared" si="2383"/>
        <v>0</v>
      </c>
      <c r="AB1765" s="18">
        <f t="shared" si="2355"/>
        <v>198035.8</v>
      </c>
      <c r="AC1765" s="18">
        <f t="shared" si="2356"/>
        <v>220329.4</v>
      </c>
      <c r="AD1765" s="18">
        <f t="shared" si="2357"/>
        <v>223495.69999999998</v>
      </c>
      <c r="AE1765" s="18">
        <f t="shared" si="2383"/>
        <v>0</v>
      </c>
      <c r="AF1765" s="31"/>
      <c r="AG1765" s="22"/>
      <c r="AH1765" s="2"/>
    </row>
    <row r="1766" spans="1:34" ht="47.25" x14ac:dyDescent="0.25">
      <c r="A1766" s="36" t="s">
        <v>367</v>
      </c>
      <c r="B1766" s="32">
        <v>400</v>
      </c>
      <c r="C1766" s="36"/>
      <c r="D1766" s="36"/>
      <c r="E1766" s="14" t="s">
        <v>580</v>
      </c>
      <c r="F1766" s="18">
        <f t="shared" si="2381"/>
        <v>196166.8</v>
      </c>
      <c r="G1766" s="18">
        <f t="shared" si="2381"/>
        <v>196166.8</v>
      </c>
      <c r="H1766" s="18">
        <f t="shared" si="2381"/>
        <v>197280.3</v>
      </c>
      <c r="I1766" s="18">
        <f t="shared" si="2381"/>
        <v>0</v>
      </c>
      <c r="J1766" s="18">
        <f t="shared" si="2381"/>
        <v>0</v>
      </c>
      <c r="K1766" s="18">
        <f t="shared" si="2381"/>
        <v>0</v>
      </c>
      <c r="L1766" s="18">
        <f t="shared" si="2293"/>
        <v>196166.8</v>
      </c>
      <c r="M1766" s="18">
        <f t="shared" si="2294"/>
        <v>196166.8</v>
      </c>
      <c r="N1766" s="18">
        <f t="shared" si="2295"/>
        <v>197280.3</v>
      </c>
      <c r="O1766" s="18">
        <f t="shared" si="2382"/>
        <v>1869</v>
      </c>
      <c r="P1766" s="18">
        <f t="shared" si="2382"/>
        <v>24162.6</v>
      </c>
      <c r="Q1766" s="18">
        <f t="shared" si="2382"/>
        <v>26215.4</v>
      </c>
      <c r="R1766" s="18">
        <f t="shared" si="2336"/>
        <v>198035.8</v>
      </c>
      <c r="S1766" s="18">
        <f t="shared" si="2337"/>
        <v>220329.4</v>
      </c>
      <c r="T1766" s="18">
        <f t="shared" si="2338"/>
        <v>223495.69999999998</v>
      </c>
      <c r="U1766" s="18">
        <f t="shared" si="2383"/>
        <v>0</v>
      </c>
      <c r="V1766" s="18">
        <f t="shared" si="2339"/>
        <v>198035.8</v>
      </c>
      <c r="W1766" s="18">
        <f t="shared" si="2340"/>
        <v>220329.4</v>
      </c>
      <c r="X1766" s="18">
        <f t="shared" si="2341"/>
        <v>223495.69999999998</v>
      </c>
      <c r="Y1766" s="18">
        <f t="shared" si="2383"/>
        <v>0</v>
      </c>
      <c r="Z1766" s="18">
        <f t="shared" si="2383"/>
        <v>0</v>
      </c>
      <c r="AA1766" s="18">
        <f t="shared" si="2383"/>
        <v>0</v>
      </c>
      <c r="AB1766" s="18">
        <f t="shared" si="2355"/>
        <v>198035.8</v>
      </c>
      <c r="AC1766" s="18">
        <f t="shared" si="2356"/>
        <v>220329.4</v>
      </c>
      <c r="AD1766" s="18">
        <f t="shared" si="2357"/>
        <v>223495.69999999998</v>
      </c>
      <c r="AE1766" s="18">
        <f t="shared" si="2383"/>
        <v>0</v>
      </c>
      <c r="AF1766" s="31"/>
      <c r="AG1766" s="22"/>
      <c r="AH1766" s="2"/>
    </row>
    <row r="1767" spans="1:34" x14ac:dyDescent="0.25">
      <c r="A1767" s="36" t="s">
        <v>367</v>
      </c>
      <c r="B1767" s="32">
        <v>410</v>
      </c>
      <c r="C1767" s="36"/>
      <c r="D1767" s="36"/>
      <c r="E1767" s="14" t="s">
        <v>593</v>
      </c>
      <c r="F1767" s="18">
        <f t="shared" si="2381"/>
        <v>196166.8</v>
      </c>
      <c r="G1767" s="18">
        <f t="shared" si="2381"/>
        <v>196166.8</v>
      </c>
      <c r="H1767" s="18">
        <f t="shared" si="2381"/>
        <v>197280.3</v>
      </c>
      <c r="I1767" s="18">
        <f t="shared" si="2381"/>
        <v>0</v>
      </c>
      <c r="J1767" s="18">
        <f t="shared" si="2381"/>
        <v>0</v>
      </c>
      <c r="K1767" s="18">
        <f t="shared" si="2381"/>
        <v>0</v>
      </c>
      <c r="L1767" s="18">
        <f t="shared" si="2293"/>
        <v>196166.8</v>
      </c>
      <c r="M1767" s="18">
        <f t="shared" si="2294"/>
        <v>196166.8</v>
      </c>
      <c r="N1767" s="18">
        <f t="shared" si="2295"/>
        <v>197280.3</v>
      </c>
      <c r="O1767" s="18">
        <f t="shared" si="2382"/>
        <v>1869</v>
      </c>
      <c r="P1767" s="18">
        <f t="shared" si="2382"/>
        <v>24162.6</v>
      </c>
      <c r="Q1767" s="18">
        <f t="shared" si="2382"/>
        <v>26215.4</v>
      </c>
      <c r="R1767" s="18">
        <f t="shared" si="2336"/>
        <v>198035.8</v>
      </c>
      <c r="S1767" s="18">
        <f t="shared" si="2337"/>
        <v>220329.4</v>
      </c>
      <c r="T1767" s="18">
        <f t="shared" si="2338"/>
        <v>223495.69999999998</v>
      </c>
      <c r="U1767" s="18">
        <f t="shared" si="2383"/>
        <v>0</v>
      </c>
      <c r="V1767" s="18">
        <f t="shared" si="2339"/>
        <v>198035.8</v>
      </c>
      <c r="W1767" s="18">
        <f t="shared" si="2340"/>
        <v>220329.4</v>
      </c>
      <c r="X1767" s="18">
        <f t="shared" si="2341"/>
        <v>223495.69999999998</v>
      </c>
      <c r="Y1767" s="18">
        <f t="shared" si="2383"/>
        <v>0</v>
      </c>
      <c r="Z1767" s="18">
        <f t="shared" si="2383"/>
        <v>0</v>
      </c>
      <c r="AA1767" s="18">
        <f t="shared" si="2383"/>
        <v>0</v>
      </c>
      <c r="AB1767" s="18">
        <f t="shared" si="2355"/>
        <v>198035.8</v>
      </c>
      <c r="AC1767" s="18">
        <f t="shared" si="2356"/>
        <v>220329.4</v>
      </c>
      <c r="AD1767" s="18">
        <f t="shared" si="2357"/>
        <v>223495.69999999998</v>
      </c>
      <c r="AE1767" s="18">
        <f t="shared" si="2383"/>
        <v>0</v>
      </c>
      <c r="AF1767" s="31"/>
      <c r="AG1767" s="22"/>
      <c r="AH1767" s="2"/>
    </row>
    <row r="1768" spans="1:34" x14ac:dyDescent="0.25">
      <c r="A1768" s="36" t="s">
        <v>367</v>
      </c>
      <c r="B1768" s="32">
        <v>410</v>
      </c>
      <c r="C1768" s="36" t="s">
        <v>61</v>
      </c>
      <c r="D1768" s="36" t="s">
        <v>151</v>
      </c>
      <c r="E1768" s="14" t="s">
        <v>568</v>
      </c>
      <c r="F1768" s="18">
        <v>196166.8</v>
      </c>
      <c r="G1768" s="18">
        <v>196166.8</v>
      </c>
      <c r="H1768" s="18">
        <v>197280.3</v>
      </c>
      <c r="I1768" s="18"/>
      <c r="J1768" s="18"/>
      <c r="K1768" s="18"/>
      <c r="L1768" s="18">
        <f t="shared" si="2293"/>
        <v>196166.8</v>
      </c>
      <c r="M1768" s="18">
        <f t="shared" si="2294"/>
        <v>196166.8</v>
      </c>
      <c r="N1768" s="18">
        <f t="shared" si="2295"/>
        <v>197280.3</v>
      </c>
      <c r="O1768" s="18">
        <v>1869</v>
      </c>
      <c r="P1768" s="18">
        <v>24162.6</v>
      </c>
      <c r="Q1768" s="18">
        <v>26215.4</v>
      </c>
      <c r="R1768" s="18">
        <f t="shared" si="2336"/>
        <v>198035.8</v>
      </c>
      <c r="S1768" s="18">
        <f t="shared" si="2337"/>
        <v>220329.4</v>
      </c>
      <c r="T1768" s="18">
        <f t="shared" si="2338"/>
        <v>223495.69999999998</v>
      </c>
      <c r="U1768" s="18"/>
      <c r="V1768" s="18">
        <f t="shared" si="2339"/>
        <v>198035.8</v>
      </c>
      <c r="W1768" s="18">
        <f t="shared" si="2340"/>
        <v>220329.4</v>
      </c>
      <c r="X1768" s="18">
        <f t="shared" si="2341"/>
        <v>223495.69999999998</v>
      </c>
      <c r="Y1768" s="18"/>
      <c r="Z1768" s="18"/>
      <c r="AA1768" s="18"/>
      <c r="AB1768" s="18">
        <f t="shared" si="2355"/>
        <v>198035.8</v>
      </c>
      <c r="AC1768" s="18">
        <f t="shared" si="2356"/>
        <v>220329.4</v>
      </c>
      <c r="AD1768" s="18">
        <f t="shared" si="2357"/>
        <v>223495.69999999998</v>
      </c>
      <c r="AE1768" s="18"/>
      <c r="AF1768" s="31"/>
      <c r="AG1768" s="22"/>
      <c r="AH1768" s="2"/>
    </row>
    <row r="1769" spans="1:34" ht="47.25" x14ac:dyDescent="0.25">
      <c r="A1769" s="36" t="s">
        <v>371</v>
      </c>
      <c r="B1769" s="32"/>
      <c r="C1769" s="36"/>
      <c r="D1769" s="36"/>
      <c r="E1769" s="14" t="s">
        <v>1207</v>
      </c>
      <c r="F1769" s="18">
        <f>F1770+F1785+F1777+F1781</f>
        <v>77856.299999999988</v>
      </c>
      <c r="G1769" s="18">
        <f t="shared" ref="G1769:AE1769" si="2384">G1770+G1785+G1777+G1781</f>
        <v>59702.3</v>
      </c>
      <c r="H1769" s="18">
        <f t="shared" si="2384"/>
        <v>5663.4000000000005</v>
      </c>
      <c r="I1769" s="18">
        <f t="shared" ref="I1769:K1769" si="2385">I1770+I1785+I1777+I1781</f>
        <v>0</v>
      </c>
      <c r="J1769" s="18">
        <f t="shared" si="2385"/>
        <v>0</v>
      </c>
      <c r="K1769" s="18">
        <f t="shared" si="2385"/>
        <v>0</v>
      </c>
      <c r="L1769" s="18">
        <f t="shared" si="2293"/>
        <v>77856.299999999988</v>
      </c>
      <c r="M1769" s="18">
        <f t="shared" si="2294"/>
        <v>59702.3</v>
      </c>
      <c r="N1769" s="18">
        <f t="shared" si="2295"/>
        <v>5663.4000000000005</v>
      </c>
      <c r="O1769" s="18">
        <f t="shared" ref="O1769:Q1769" si="2386">O1770+O1785+O1777+O1781</f>
        <v>-3112.8999999999996</v>
      </c>
      <c r="P1769" s="18">
        <f t="shared" si="2386"/>
        <v>-778.19999999999982</v>
      </c>
      <c r="Q1769" s="18">
        <f t="shared" si="2386"/>
        <v>34241.300000000003</v>
      </c>
      <c r="R1769" s="18">
        <f t="shared" si="2336"/>
        <v>74743.399999999994</v>
      </c>
      <c r="S1769" s="18">
        <f t="shared" si="2337"/>
        <v>58924.100000000006</v>
      </c>
      <c r="T1769" s="18">
        <f t="shared" si="2338"/>
        <v>39904.700000000004</v>
      </c>
      <c r="U1769" s="18">
        <f t="shared" ref="U1769" si="2387">U1770+U1785+U1777+U1781</f>
        <v>0</v>
      </c>
      <c r="V1769" s="18">
        <f t="shared" si="2339"/>
        <v>74743.399999999994</v>
      </c>
      <c r="W1769" s="18">
        <f t="shared" si="2340"/>
        <v>58924.100000000006</v>
      </c>
      <c r="X1769" s="18">
        <f t="shared" si="2341"/>
        <v>39904.700000000004</v>
      </c>
      <c r="Y1769" s="18">
        <f t="shared" ref="Y1769:AA1769" si="2388">Y1770+Y1785+Y1777+Y1781</f>
        <v>0</v>
      </c>
      <c r="Z1769" s="18">
        <f t="shared" si="2388"/>
        <v>0</v>
      </c>
      <c r="AA1769" s="18">
        <f t="shared" si="2388"/>
        <v>0</v>
      </c>
      <c r="AB1769" s="18">
        <f t="shared" si="2355"/>
        <v>74743.399999999994</v>
      </c>
      <c r="AC1769" s="18">
        <f t="shared" si="2356"/>
        <v>58924.100000000006</v>
      </c>
      <c r="AD1769" s="18">
        <f t="shared" si="2357"/>
        <v>39904.700000000004</v>
      </c>
      <c r="AE1769" s="18">
        <f t="shared" si="2384"/>
        <v>0</v>
      </c>
      <c r="AF1769" s="31"/>
      <c r="AG1769" s="22"/>
      <c r="AH1769" s="2"/>
    </row>
    <row r="1770" spans="1:34" ht="63" x14ac:dyDescent="0.25">
      <c r="A1770" s="36" t="s">
        <v>369</v>
      </c>
      <c r="B1770" s="32"/>
      <c r="C1770" s="36"/>
      <c r="D1770" s="36"/>
      <c r="E1770" s="14" t="s">
        <v>759</v>
      </c>
      <c r="F1770" s="18">
        <f>F1774+F1771</f>
        <v>5506</v>
      </c>
      <c r="G1770" s="18">
        <f t="shared" ref="G1770:AE1770" si="2389">G1774+G1771</f>
        <v>3461</v>
      </c>
      <c r="H1770" s="18">
        <f t="shared" si="2389"/>
        <v>5663.4000000000005</v>
      </c>
      <c r="I1770" s="18">
        <f t="shared" ref="I1770:K1770" si="2390">I1774+I1771</f>
        <v>0</v>
      </c>
      <c r="J1770" s="18">
        <f t="shared" si="2390"/>
        <v>0</v>
      </c>
      <c r="K1770" s="18">
        <f t="shared" si="2390"/>
        <v>0</v>
      </c>
      <c r="L1770" s="18">
        <f t="shared" si="2293"/>
        <v>5506</v>
      </c>
      <c r="M1770" s="18">
        <f t="shared" si="2294"/>
        <v>3461</v>
      </c>
      <c r="N1770" s="18">
        <f t="shared" si="2295"/>
        <v>5663.4000000000005</v>
      </c>
      <c r="O1770" s="18">
        <f t="shared" ref="O1770:Q1770" si="2391">O1774+O1771</f>
        <v>0</v>
      </c>
      <c r="P1770" s="18">
        <f t="shared" si="2391"/>
        <v>0</v>
      </c>
      <c r="Q1770" s="18">
        <f t="shared" si="2391"/>
        <v>0</v>
      </c>
      <c r="R1770" s="18">
        <f t="shared" si="2336"/>
        <v>5506</v>
      </c>
      <c r="S1770" s="18">
        <f t="shared" si="2337"/>
        <v>3461</v>
      </c>
      <c r="T1770" s="18">
        <f t="shared" si="2338"/>
        <v>5663.4000000000005</v>
      </c>
      <c r="U1770" s="18">
        <f t="shared" ref="U1770" si="2392">U1774+U1771</f>
        <v>0</v>
      </c>
      <c r="V1770" s="18">
        <f t="shared" si="2339"/>
        <v>5506</v>
      </c>
      <c r="W1770" s="18">
        <f t="shared" si="2340"/>
        <v>3461</v>
      </c>
      <c r="X1770" s="18">
        <f t="shared" si="2341"/>
        <v>5663.4000000000005</v>
      </c>
      <c r="Y1770" s="18">
        <f t="shared" ref="Y1770:AA1770" si="2393">Y1774+Y1771</f>
        <v>0</v>
      </c>
      <c r="Z1770" s="18">
        <f t="shared" si="2393"/>
        <v>0</v>
      </c>
      <c r="AA1770" s="18">
        <f t="shared" si="2393"/>
        <v>0</v>
      </c>
      <c r="AB1770" s="18">
        <f t="shared" si="2355"/>
        <v>5506</v>
      </c>
      <c r="AC1770" s="18">
        <f t="shared" si="2356"/>
        <v>3461</v>
      </c>
      <c r="AD1770" s="18">
        <f t="shared" si="2357"/>
        <v>5663.4000000000005</v>
      </c>
      <c r="AE1770" s="18">
        <f t="shared" si="2389"/>
        <v>0</v>
      </c>
      <c r="AF1770" s="31"/>
      <c r="AG1770" s="22"/>
      <c r="AH1770" s="2"/>
    </row>
    <row r="1771" spans="1:34" ht="47.25" x14ac:dyDescent="0.25">
      <c r="A1771" s="36" t="s">
        <v>369</v>
      </c>
      <c r="B1771" s="32">
        <v>200</v>
      </c>
      <c r="C1771" s="36"/>
      <c r="D1771" s="36"/>
      <c r="E1771" s="14" t="s">
        <v>578</v>
      </c>
      <c r="F1771" s="18">
        <f>F1772</f>
        <v>54.5</v>
      </c>
      <c r="G1771" s="18">
        <f t="shared" ref="G1771:AE1772" si="2394">G1772</f>
        <v>34.299999999999997</v>
      </c>
      <c r="H1771" s="18">
        <f t="shared" si="2394"/>
        <v>56.1</v>
      </c>
      <c r="I1771" s="18">
        <f t="shared" si="2394"/>
        <v>0</v>
      </c>
      <c r="J1771" s="18">
        <f t="shared" si="2394"/>
        <v>0</v>
      </c>
      <c r="K1771" s="18">
        <f t="shared" si="2394"/>
        <v>0</v>
      </c>
      <c r="L1771" s="18">
        <f t="shared" si="2293"/>
        <v>54.5</v>
      </c>
      <c r="M1771" s="18">
        <f t="shared" si="2294"/>
        <v>34.299999999999997</v>
      </c>
      <c r="N1771" s="18">
        <f t="shared" si="2295"/>
        <v>56.1</v>
      </c>
      <c r="O1771" s="18">
        <f t="shared" si="2394"/>
        <v>0</v>
      </c>
      <c r="P1771" s="18">
        <f t="shared" si="2394"/>
        <v>0</v>
      </c>
      <c r="Q1771" s="18">
        <f t="shared" si="2394"/>
        <v>0</v>
      </c>
      <c r="R1771" s="18">
        <f t="shared" si="2336"/>
        <v>54.5</v>
      </c>
      <c r="S1771" s="18">
        <f t="shared" si="2337"/>
        <v>34.299999999999997</v>
      </c>
      <c r="T1771" s="18">
        <f t="shared" si="2338"/>
        <v>56.1</v>
      </c>
      <c r="U1771" s="18">
        <f t="shared" si="2394"/>
        <v>0</v>
      </c>
      <c r="V1771" s="18">
        <f t="shared" si="2339"/>
        <v>54.5</v>
      </c>
      <c r="W1771" s="18">
        <f t="shared" si="2340"/>
        <v>34.299999999999997</v>
      </c>
      <c r="X1771" s="18">
        <f t="shared" si="2341"/>
        <v>56.1</v>
      </c>
      <c r="Y1771" s="18">
        <f t="shared" si="2394"/>
        <v>0</v>
      </c>
      <c r="Z1771" s="18">
        <f t="shared" si="2394"/>
        <v>0</v>
      </c>
      <c r="AA1771" s="18">
        <f t="shared" si="2394"/>
        <v>0</v>
      </c>
      <c r="AB1771" s="18">
        <f t="shared" si="2355"/>
        <v>54.5</v>
      </c>
      <c r="AC1771" s="18">
        <f t="shared" si="2356"/>
        <v>34.299999999999997</v>
      </c>
      <c r="AD1771" s="18">
        <f t="shared" si="2357"/>
        <v>56.1</v>
      </c>
      <c r="AE1771" s="18">
        <f t="shared" si="2394"/>
        <v>0</v>
      </c>
      <c r="AF1771" s="31"/>
      <c r="AG1771" s="22"/>
      <c r="AH1771" s="2"/>
    </row>
    <row r="1772" spans="1:34" ht="47.25" x14ac:dyDescent="0.25">
      <c r="A1772" s="36" t="s">
        <v>369</v>
      </c>
      <c r="B1772" s="32">
        <v>240</v>
      </c>
      <c r="C1772" s="36"/>
      <c r="D1772" s="36"/>
      <c r="E1772" s="14" t="s">
        <v>586</v>
      </c>
      <c r="F1772" s="18">
        <f>F1773</f>
        <v>54.5</v>
      </c>
      <c r="G1772" s="18">
        <f t="shared" si="2394"/>
        <v>34.299999999999997</v>
      </c>
      <c r="H1772" s="18">
        <f t="shared" si="2394"/>
        <v>56.1</v>
      </c>
      <c r="I1772" s="18">
        <f t="shared" si="2394"/>
        <v>0</v>
      </c>
      <c r="J1772" s="18">
        <f t="shared" si="2394"/>
        <v>0</v>
      </c>
      <c r="K1772" s="18">
        <f t="shared" si="2394"/>
        <v>0</v>
      </c>
      <c r="L1772" s="18">
        <f t="shared" si="2293"/>
        <v>54.5</v>
      </c>
      <c r="M1772" s="18">
        <f t="shared" si="2294"/>
        <v>34.299999999999997</v>
      </c>
      <c r="N1772" s="18">
        <f t="shared" si="2295"/>
        <v>56.1</v>
      </c>
      <c r="O1772" s="18">
        <f t="shared" si="2394"/>
        <v>0</v>
      </c>
      <c r="P1772" s="18">
        <f t="shared" si="2394"/>
        <v>0</v>
      </c>
      <c r="Q1772" s="18">
        <f t="shared" si="2394"/>
        <v>0</v>
      </c>
      <c r="R1772" s="18">
        <f t="shared" si="2336"/>
        <v>54.5</v>
      </c>
      <c r="S1772" s="18">
        <f t="shared" si="2337"/>
        <v>34.299999999999997</v>
      </c>
      <c r="T1772" s="18">
        <f t="shared" si="2338"/>
        <v>56.1</v>
      </c>
      <c r="U1772" s="18">
        <f t="shared" si="2394"/>
        <v>0</v>
      </c>
      <c r="V1772" s="18">
        <f t="shared" si="2339"/>
        <v>54.5</v>
      </c>
      <c r="W1772" s="18">
        <f t="shared" si="2340"/>
        <v>34.299999999999997</v>
      </c>
      <c r="X1772" s="18">
        <f t="shared" si="2341"/>
        <v>56.1</v>
      </c>
      <c r="Y1772" s="18">
        <f t="shared" si="2394"/>
        <v>0</v>
      </c>
      <c r="Z1772" s="18">
        <f t="shared" si="2394"/>
        <v>0</v>
      </c>
      <c r="AA1772" s="18">
        <f t="shared" si="2394"/>
        <v>0</v>
      </c>
      <c r="AB1772" s="18">
        <f t="shared" si="2355"/>
        <v>54.5</v>
      </c>
      <c r="AC1772" s="18">
        <f t="shared" si="2356"/>
        <v>34.299999999999997</v>
      </c>
      <c r="AD1772" s="18">
        <f t="shared" si="2357"/>
        <v>56.1</v>
      </c>
      <c r="AE1772" s="18">
        <f t="shared" si="2394"/>
        <v>0</v>
      </c>
      <c r="AF1772" s="31"/>
      <c r="AG1772" s="22"/>
      <c r="AH1772" s="2"/>
    </row>
    <row r="1773" spans="1:34" x14ac:dyDescent="0.25">
      <c r="A1773" s="36" t="s">
        <v>369</v>
      </c>
      <c r="B1773" s="32">
        <v>240</v>
      </c>
      <c r="C1773" s="36" t="s">
        <v>61</v>
      </c>
      <c r="D1773" s="36" t="s">
        <v>20</v>
      </c>
      <c r="E1773" s="14" t="s">
        <v>567</v>
      </c>
      <c r="F1773" s="18">
        <v>54.5</v>
      </c>
      <c r="G1773" s="18">
        <v>34.299999999999997</v>
      </c>
      <c r="H1773" s="18">
        <v>56.1</v>
      </c>
      <c r="I1773" s="18"/>
      <c r="J1773" s="18"/>
      <c r="K1773" s="18"/>
      <c r="L1773" s="18">
        <f t="shared" si="2293"/>
        <v>54.5</v>
      </c>
      <c r="M1773" s="18">
        <f t="shared" si="2294"/>
        <v>34.299999999999997</v>
      </c>
      <c r="N1773" s="18">
        <f t="shared" si="2295"/>
        <v>56.1</v>
      </c>
      <c r="O1773" s="18"/>
      <c r="P1773" s="18"/>
      <c r="Q1773" s="18"/>
      <c r="R1773" s="18">
        <f t="shared" si="2336"/>
        <v>54.5</v>
      </c>
      <c r="S1773" s="18">
        <f t="shared" si="2337"/>
        <v>34.299999999999997</v>
      </c>
      <c r="T1773" s="18">
        <f t="shared" si="2338"/>
        <v>56.1</v>
      </c>
      <c r="U1773" s="18"/>
      <c r="V1773" s="18">
        <f t="shared" si="2339"/>
        <v>54.5</v>
      </c>
      <c r="W1773" s="18">
        <f t="shared" si="2340"/>
        <v>34.299999999999997</v>
      </c>
      <c r="X1773" s="18">
        <f t="shared" si="2341"/>
        <v>56.1</v>
      </c>
      <c r="Y1773" s="18"/>
      <c r="Z1773" s="18"/>
      <c r="AA1773" s="18"/>
      <c r="AB1773" s="18">
        <f t="shared" si="2355"/>
        <v>54.5</v>
      </c>
      <c r="AC1773" s="18">
        <f t="shared" si="2356"/>
        <v>34.299999999999997</v>
      </c>
      <c r="AD1773" s="18">
        <f t="shared" si="2357"/>
        <v>56.1</v>
      </c>
      <c r="AE1773" s="18"/>
      <c r="AF1773" s="31"/>
      <c r="AG1773" s="22"/>
      <c r="AH1773" s="2"/>
    </row>
    <row r="1774" spans="1:34" ht="31.5" x14ac:dyDescent="0.25">
      <c r="A1774" s="36" t="s">
        <v>369</v>
      </c>
      <c r="B1774" s="32">
        <v>300</v>
      </c>
      <c r="C1774" s="36"/>
      <c r="D1774" s="36"/>
      <c r="E1774" s="14" t="s">
        <v>579</v>
      </c>
      <c r="F1774" s="18">
        <f t="shared" ref="F1774:K1775" si="2395">F1775</f>
        <v>5451.5</v>
      </c>
      <c r="G1774" s="18">
        <f t="shared" si="2395"/>
        <v>3426.7</v>
      </c>
      <c r="H1774" s="18">
        <f t="shared" si="2395"/>
        <v>5607.3</v>
      </c>
      <c r="I1774" s="18">
        <f t="shared" si="2395"/>
        <v>0</v>
      </c>
      <c r="J1774" s="18">
        <f t="shared" si="2395"/>
        <v>0</v>
      </c>
      <c r="K1774" s="18">
        <f t="shared" si="2395"/>
        <v>0</v>
      </c>
      <c r="L1774" s="18">
        <f t="shared" si="2293"/>
        <v>5451.5</v>
      </c>
      <c r="M1774" s="18">
        <f t="shared" si="2294"/>
        <v>3426.7</v>
      </c>
      <c r="N1774" s="18">
        <f t="shared" si="2295"/>
        <v>5607.3</v>
      </c>
      <c r="O1774" s="18">
        <f t="shared" ref="O1774:Q1775" si="2396">O1775</f>
        <v>0</v>
      </c>
      <c r="P1774" s="18">
        <f t="shared" si="2396"/>
        <v>0</v>
      </c>
      <c r="Q1774" s="18">
        <f t="shared" si="2396"/>
        <v>0</v>
      </c>
      <c r="R1774" s="18">
        <f t="shared" si="2336"/>
        <v>5451.5</v>
      </c>
      <c r="S1774" s="18">
        <f t="shared" si="2337"/>
        <v>3426.7</v>
      </c>
      <c r="T1774" s="18">
        <f t="shared" si="2338"/>
        <v>5607.3</v>
      </c>
      <c r="U1774" s="18">
        <f t="shared" ref="U1774:AE1775" si="2397">U1775</f>
        <v>0</v>
      </c>
      <c r="V1774" s="18">
        <f t="shared" si="2339"/>
        <v>5451.5</v>
      </c>
      <c r="W1774" s="18">
        <f t="shared" si="2340"/>
        <v>3426.7</v>
      </c>
      <c r="X1774" s="18">
        <f t="shared" si="2341"/>
        <v>5607.3</v>
      </c>
      <c r="Y1774" s="18">
        <f t="shared" si="2397"/>
        <v>0</v>
      </c>
      <c r="Z1774" s="18">
        <f t="shared" si="2397"/>
        <v>0</v>
      </c>
      <c r="AA1774" s="18">
        <f t="shared" si="2397"/>
        <v>0</v>
      </c>
      <c r="AB1774" s="18">
        <f t="shared" si="2355"/>
        <v>5451.5</v>
      </c>
      <c r="AC1774" s="18">
        <f t="shared" si="2356"/>
        <v>3426.7</v>
      </c>
      <c r="AD1774" s="18">
        <f t="shared" si="2357"/>
        <v>5607.3</v>
      </c>
      <c r="AE1774" s="18">
        <f t="shared" si="2397"/>
        <v>0</v>
      </c>
      <c r="AF1774" s="31"/>
      <c r="AG1774" s="22"/>
      <c r="AH1774" s="2"/>
    </row>
    <row r="1775" spans="1:34" ht="31.5" x14ac:dyDescent="0.25">
      <c r="A1775" s="36" t="s">
        <v>369</v>
      </c>
      <c r="B1775" s="32">
        <v>320</v>
      </c>
      <c r="C1775" s="36"/>
      <c r="D1775" s="36"/>
      <c r="E1775" s="14" t="s">
        <v>588</v>
      </c>
      <c r="F1775" s="18">
        <f t="shared" si="2395"/>
        <v>5451.5</v>
      </c>
      <c r="G1775" s="18">
        <f t="shared" si="2395"/>
        <v>3426.7</v>
      </c>
      <c r="H1775" s="18">
        <f t="shared" si="2395"/>
        <v>5607.3</v>
      </c>
      <c r="I1775" s="18">
        <f t="shared" si="2395"/>
        <v>0</v>
      </c>
      <c r="J1775" s="18">
        <f t="shared" si="2395"/>
        <v>0</v>
      </c>
      <c r="K1775" s="18">
        <f t="shared" si="2395"/>
        <v>0</v>
      </c>
      <c r="L1775" s="18">
        <f t="shared" si="2293"/>
        <v>5451.5</v>
      </c>
      <c r="M1775" s="18">
        <f t="shared" si="2294"/>
        <v>3426.7</v>
      </c>
      <c r="N1775" s="18">
        <f t="shared" si="2295"/>
        <v>5607.3</v>
      </c>
      <c r="O1775" s="18">
        <f t="shared" si="2396"/>
        <v>0</v>
      </c>
      <c r="P1775" s="18">
        <f t="shared" si="2396"/>
        <v>0</v>
      </c>
      <c r="Q1775" s="18">
        <f t="shared" si="2396"/>
        <v>0</v>
      </c>
      <c r="R1775" s="18">
        <f t="shared" si="2336"/>
        <v>5451.5</v>
      </c>
      <c r="S1775" s="18">
        <f t="shared" si="2337"/>
        <v>3426.7</v>
      </c>
      <c r="T1775" s="18">
        <f t="shared" si="2338"/>
        <v>5607.3</v>
      </c>
      <c r="U1775" s="18">
        <f t="shared" si="2397"/>
        <v>0</v>
      </c>
      <c r="V1775" s="18">
        <f t="shared" si="2339"/>
        <v>5451.5</v>
      </c>
      <c r="W1775" s="18">
        <f t="shared" si="2340"/>
        <v>3426.7</v>
      </c>
      <c r="X1775" s="18">
        <f t="shared" si="2341"/>
        <v>5607.3</v>
      </c>
      <c r="Y1775" s="18">
        <f t="shared" si="2397"/>
        <v>0</v>
      </c>
      <c r="Z1775" s="18">
        <f t="shared" si="2397"/>
        <v>0</v>
      </c>
      <c r="AA1775" s="18">
        <f t="shared" si="2397"/>
        <v>0</v>
      </c>
      <c r="AB1775" s="18">
        <f t="shared" si="2355"/>
        <v>5451.5</v>
      </c>
      <c r="AC1775" s="18">
        <f t="shared" si="2356"/>
        <v>3426.7</v>
      </c>
      <c r="AD1775" s="18">
        <f t="shared" si="2357"/>
        <v>5607.3</v>
      </c>
      <c r="AE1775" s="18">
        <f t="shared" si="2397"/>
        <v>0</v>
      </c>
      <c r="AF1775" s="31"/>
      <c r="AG1775" s="22"/>
      <c r="AH1775" s="2"/>
    </row>
    <row r="1776" spans="1:34" x14ac:dyDescent="0.25">
      <c r="A1776" s="36" t="s">
        <v>369</v>
      </c>
      <c r="B1776" s="32">
        <v>320</v>
      </c>
      <c r="C1776" s="36" t="s">
        <v>61</v>
      </c>
      <c r="D1776" s="36" t="s">
        <v>20</v>
      </c>
      <c r="E1776" s="14" t="s">
        <v>567</v>
      </c>
      <c r="F1776" s="18">
        <v>5451.5</v>
      </c>
      <c r="G1776" s="18">
        <v>3426.7</v>
      </c>
      <c r="H1776" s="18">
        <v>5607.3</v>
      </c>
      <c r="I1776" s="18"/>
      <c r="J1776" s="18"/>
      <c r="K1776" s="18"/>
      <c r="L1776" s="18">
        <f t="shared" si="2293"/>
        <v>5451.5</v>
      </c>
      <c r="M1776" s="18">
        <f t="shared" si="2294"/>
        <v>3426.7</v>
      </c>
      <c r="N1776" s="18">
        <f t="shared" si="2295"/>
        <v>5607.3</v>
      </c>
      <c r="O1776" s="18"/>
      <c r="P1776" s="18"/>
      <c r="Q1776" s="18"/>
      <c r="R1776" s="18">
        <f t="shared" si="2336"/>
        <v>5451.5</v>
      </c>
      <c r="S1776" s="18">
        <f t="shared" si="2337"/>
        <v>3426.7</v>
      </c>
      <c r="T1776" s="18">
        <f t="shared" si="2338"/>
        <v>5607.3</v>
      </c>
      <c r="U1776" s="18"/>
      <c r="V1776" s="18">
        <f t="shared" si="2339"/>
        <v>5451.5</v>
      </c>
      <c r="W1776" s="18">
        <f t="shared" si="2340"/>
        <v>3426.7</v>
      </c>
      <c r="X1776" s="18">
        <f t="shared" si="2341"/>
        <v>5607.3</v>
      </c>
      <c r="Y1776" s="18"/>
      <c r="Z1776" s="18"/>
      <c r="AA1776" s="18"/>
      <c r="AB1776" s="18">
        <f t="shared" si="2355"/>
        <v>5451.5</v>
      </c>
      <c r="AC1776" s="18">
        <f t="shared" si="2356"/>
        <v>3426.7</v>
      </c>
      <c r="AD1776" s="18">
        <f t="shared" si="2357"/>
        <v>5607.3</v>
      </c>
      <c r="AE1776" s="18"/>
      <c r="AF1776" s="31"/>
      <c r="AG1776" s="22"/>
      <c r="AH1776" s="2"/>
    </row>
    <row r="1777" spans="1:34" ht="63" x14ac:dyDescent="0.25">
      <c r="A1777" s="36" t="s">
        <v>848</v>
      </c>
      <c r="B1777" s="32"/>
      <c r="C1777" s="36"/>
      <c r="D1777" s="36"/>
      <c r="E1777" s="14" t="s">
        <v>1208</v>
      </c>
      <c r="F1777" s="18">
        <f t="shared" ref="F1777:K1779" si="2398">F1778</f>
        <v>11673.2</v>
      </c>
      <c r="G1777" s="18">
        <f t="shared" si="2398"/>
        <v>13229.6</v>
      </c>
      <c r="H1777" s="18">
        <f t="shared" si="2398"/>
        <v>0</v>
      </c>
      <c r="I1777" s="18">
        <f t="shared" si="2398"/>
        <v>0</v>
      </c>
      <c r="J1777" s="18">
        <f t="shared" si="2398"/>
        <v>0</v>
      </c>
      <c r="K1777" s="18">
        <f t="shared" si="2398"/>
        <v>0</v>
      </c>
      <c r="L1777" s="18">
        <f t="shared" si="2293"/>
        <v>11673.2</v>
      </c>
      <c r="M1777" s="18">
        <f t="shared" si="2294"/>
        <v>13229.6</v>
      </c>
      <c r="N1777" s="18">
        <f t="shared" si="2295"/>
        <v>0</v>
      </c>
      <c r="O1777" s="18">
        <f t="shared" ref="O1777:Q1779" si="2399">O1778</f>
        <v>778.2</v>
      </c>
      <c r="P1777" s="18">
        <f t="shared" si="2399"/>
        <v>1556.4</v>
      </c>
      <c r="Q1777" s="18">
        <f t="shared" si="2399"/>
        <v>15564.2</v>
      </c>
      <c r="R1777" s="18">
        <f t="shared" si="2336"/>
        <v>12451.400000000001</v>
      </c>
      <c r="S1777" s="18">
        <f t="shared" si="2337"/>
        <v>14786</v>
      </c>
      <c r="T1777" s="18">
        <f t="shared" si="2338"/>
        <v>15564.2</v>
      </c>
      <c r="U1777" s="18">
        <f t="shared" ref="U1777:AE1779" si="2400">U1778</f>
        <v>0</v>
      </c>
      <c r="V1777" s="18">
        <f t="shared" si="2339"/>
        <v>12451.400000000001</v>
      </c>
      <c r="W1777" s="18">
        <f t="shared" si="2340"/>
        <v>14786</v>
      </c>
      <c r="X1777" s="18">
        <f t="shared" si="2341"/>
        <v>15564.2</v>
      </c>
      <c r="Y1777" s="18">
        <f t="shared" si="2400"/>
        <v>0</v>
      </c>
      <c r="Z1777" s="18">
        <f t="shared" si="2400"/>
        <v>0</v>
      </c>
      <c r="AA1777" s="18">
        <f t="shared" si="2400"/>
        <v>0</v>
      </c>
      <c r="AB1777" s="18">
        <f t="shared" si="2355"/>
        <v>12451.400000000001</v>
      </c>
      <c r="AC1777" s="18">
        <f t="shared" si="2356"/>
        <v>14786</v>
      </c>
      <c r="AD1777" s="18">
        <f t="shared" si="2357"/>
        <v>15564.2</v>
      </c>
      <c r="AE1777" s="18">
        <f t="shared" si="2400"/>
        <v>0</v>
      </c>
      <c r="AF1777" s="31"/>
      <c r="AG1777" s="22"/>
      <c r="AH1777" s="2"/>
    </row>
    <row r="1778" spans="1:34" ht="31.5" x14ac:dyDescent="0.25">
      <c r="A1778" s="36" t="s">
        <v>848</v>
      </c>
      <c r="B1778" s="32">
        <v>300</v>
      </c>
      <c r="C1778" s="36"/>
      <c r="D1778" s="36"/>
      <c r="E1778" s="14" t="s">
        <v>579</v>
      </c>
      <c r="F1778" s="18">
        <f t="shared" si="2398"/>
        <v>11673.2</v>
      </c>
      <c r="G1778" s="18">
        <f t="shared" si="2398"/>
        <v>13229.6</v>
      </c>
      <c r="H1778" s="18">
        <f t="shared" si="2398"/>
        <v>0</v>
      </c>
      <c r="I1778" s="18">
        <f t="shared" si="2398"/>
        <v>0</v>
      </c>
      <c r="J1778" s="18">
        <f t="shared" si="2398"/>
        <v>0</v>
      </c>
      <c r="K1778" s="18">
        <f t="shared" si="2398"/>
        <v>0</v>
      </c>
      <c r="L1778" s="18">
        <f t="shared" ref="L1778:L1850" si="2401">F1778+I1778</f>
        <v>11673.2</v>
      </c>
      <c r="M1778" s="18">
        <f t="shared" ref="M1778:M1850" si="2402">G1778+J1778</f>
        <v>13229.6</v>
      </c>
      <c r="N1778" s="18">
        <f t="shared" ref="N1778:N1850" si="2403">H1778+K1778</f>
        <v>0</v>
      </c>
      <c r="O1778" s="18">
        <f t="shared" si="2399"/>
        <v>778.2</v>
      </c>
      <c r="P1778" s="18">
        <f t="shared" si="2399"/>
        <v>1556.4</v>
      </c>
      <c r="Q1778" s="18">
        <f t="shared" si="2399"/>
        <v>15564.2</v>
      </c>
      <c r="R1778" s="18">
        <f t="shared" si="2336"/>
        <v>12451.400000000001</v>
      </c>
      <c r="S1778" s="18">
        <f t="shared" si="2337"/>
        <v>14786</v>
      </c>
      <c r="T1778" s="18">
        <f t="shared" si="2338"/>
        <v>15564.2</v>
      </c>
      <c r="U1778" s="18">
        <f t="shared" si="2400"/>
        <v>0</v>
      </c>
      <c r="V1778" s="18">
        <f t="shared" si="2339"/>
        <v>12451.400000000001</v>
      </c>
      <c r="W1778" s="18">
        <f t="shared" si="2340"/>
        <v>14786</v>
      </c>
      <c r="X1778" s="18">
        <f t="shared" si="2341"/>
        <v>15564.2</v>
      </c>
      <c r="Y1778" s="18">
        <f t="shared" si="2400"/>
        <v>0</v>
      </c>
      <c r="Z1778" s="18">
        <f t="shared" si="2400"/>
        <v>0</v>
      </c>
      <c r="AA1778" s="18">
        <f t="shared" si="2400"/>
        <v>0</v>
      </c>
      <c r="AB1778" s="18">
        <f t="shared" si="2355"/>
        <v>12451.400000000001</v>
      </c>
      <c r="AC1778" s="18">
        <f t="shared" si="2356"/>
        <v>14786</v>
      </c>
      <c r="AD1778" s="18">
        <f t="shared" si="2357"/>
        <v>15564.2</v>
      </c>
      <c r="AE1778" s="18">
        <f t="shared" si="2400"/>
        <v>0</v>
      </c>
      <c r="AF1778" s="31"/>
      <c r="AG1778" s="22"/>
      <c r="AH1778" s="2"/>
    </row>
    <row r="1779" spans="1:34" ht="31.5" x14ac:dyDescent="0.25">
      <c r="A1779" s="36" t="s">
        <v>848</v>
      </c>
      <c r="B1779" s="32">
        <v>320</v>
      </c>
      <c r="C1779" s="36"/>
      <c r="D1779" s="36"/>
      <c r="E1779" s="14" t="s">
        <v>588</v>
      </c>
      <c r="F1779" s="18">
        <f t="shared" si="2398"/>
        <v>11673.2</v>
      </c>
      <c r="G1779" s="18">
        <f t="shared" si="2398"/>
        <v>13229.6</v>
      </c>
      <c r="H1779" s="18">
        <f t="shared" si="2398"/>
        <v>0</v>
      </c>
      <c r="I1779" s="18">
        <f t="shared" si="2398"/>
        <v>0</v>
      </c>
      <c r="J1779" s="18">
        <f t="shared" si="2398"/>
        <v>0</v>
      </c>
      <c r="K1779" s="18">
        <f t="shared" si="2398"/>
        <v>0</v>
      </c>
      <c r="L1779" s="18">
        <f t="shared" si="2401"/>
        <v>11673.2</v>
      </c>
      <c r="M1779" s="18">
        <f t="shared" si="2402"/>
        <v>13229.6</v>
      </c>
      <c r="N1779" s="18">
        <f t="shared" si="2403"/>
        <v>0</v>
      </c>
      <c r="O1779" s="18">
        <f t="shared" si="2399"/>
        <v>778.2</v>
      </c>
      <c r="P1779" s="18">
        <f t="shared" si="2399"/>
        <v>1556.4</v>
      </c>
      <c r="Q1779" s="18">
        <f t="shared" si="2399"/>
        <v>15564.2</v>
      </c>
      <c r="R1779" s="18">
        <f t="shared" si="2336"/>
        <v>12451.400000000001</v>
      </c>
      <c r="S1779" s="18">
        <f t="shared" si="2337"/>
        <v>14786</v>
      </c>
      <c r="T1779" s="18">
        <f t="shared" si="2338"/>
        <v>15564.2</v>
      </c>
      <c r="U1779" s="18">
        <f t="shared" si="2400"/>
        <v>0</v>
      </c>
      <c r="V1779" s="18">
        <f t="shared" si="2339"/>
        <v>12451.400000000001</v>
      </c>
      <c r="W1779" s="18">
        <f t="shared" si="2340"/>
        <v>14786</v>
      </c>
      <c r="X1779" s="18">
        <f t="shared" si="2341"/>
        <v>15564.2</v>
      </c>
      <c r="Y1779" s="18">
        <f t="shared" si="2400"/>
        <v>0</v>
      </c>
      <c r="Z1779" s="18">
        <f t="shared" si="2400"/>
        <v>0</v>
      </c>
      <c r="AA1779" s="18">
        <f t="shared" si="2400"/>
        <v>0</v>
      </c>
      <c r="AB1779" s="18">
        <f t="shared" si="2355"/>
        <v>12451.400000000001</v>
      </c>
      <c r="AC1779" s="18">
        <f t="shared" si="2356"/>
        <v>14786</v>
      </c>
      <c r="AD1779" s="18">
        <f t="shared" si="2357"/>
        <v>15564.2</v>
      </c>
      <c r="AE1779" s="18">
        <f t="shared" si="2400"/>
        <v>0</v>
      </c>
      <c r="AF1779" s="31"/>
      <c r="AG1779" s="22"/>
      <c r="AH1779" s="2"/>
    </row>
    <row r="1780" spans="1:34" x14ac:dyDescent="0.25">
      <c r="A1780" s="36" t="s">
        <v>848</v>
      </c>
      <c r="B1780" s="32">
        <v>320</v>
      </c>
      <c r="C1780" s="36" t="s">
        <v>61</v>
      </c>
      <c r="D1780" s="36" t="s">
        <v>20</v>
      </c>
      <c r="E1780" s="14" t="s">
        <v>567</v>
      </c>
      <c r="F1780" s="18">
        <v>11673.2</v>
      </c>
      <c r="G1780" s="18">
        <v>13229.6</v>
      </c>
      <c r="H1780" s="18">
        <v>0</v>
      </c>
      <c r="I1780" s="18"/>
      <c r="J1780" s="18"/>
      <c r="K1780" s="18"/>
      <c r="L1780" s="18">
        <f t="shared" si="2401"/>
        <v>11673.2</v>
      </c>
      <c r="M1780" s="18">
        <f t="shared" si="2402"/>
        <v>13229.6</v>
      </c>
      <c r="N1780" s="18">
        <f t="shared" si="2403"/>
        <v>0</v>
      </c>
      <c r="O1780" s="18">
        <v>778.2</v>
      </c>
      <c r="P1780" s="18">
        <v>1556.4</v>
      </c>
      <c r="Q1780" s="18">
        <v>15564.2</v>
      </c>
      <c r="R1780" s="18">
        <f t="shared" si="2336"/>
        <v>12451.400000000001</v>
      </c>
      <c r="S1780" s="18">
        <f t="shared" si="2337"/>
        <v>14786</v>
      </c>
      <c r="T1780" s="18">
        <f t="shared" si="2338"/>
        <v>15564.2</v>
      </c>
      <c r="U1780" s="18"/>
      <c r="V1780" s="18">
        <f t="shared" si="2339"/>
        <v>12451.400000000001</v>
      </c>
      <c r="W1780" s="18">
        <f t="shared" si="2340"/>
        <v>14786</v>
      </c>
      <c r="X1780" s="18">
        <f t="shared" si="2341"/>
        <v>15564.2</v>
      </c>
      <c r="Y1780" s="18"/>
      <c r="Z1780" s="18"/>
      <c r="AA1780" s="18"/>
      <c r="AB1780" s="18">
        <f t="shared" si="2355"/>
        <v>12451.400000000001</v>
      </c>
      <c r="AC1780" s="18">
        <f t="shared" si="2356"/>
        <v>14786</v>
      </c>
      <c r="AD1780" s="18">
        <f t="shared" si="2357"/>
        <v>15564.2</v>
      </c>
      <c r="AE1780" s="18"/>
      <c r="AF1780" s="31"/>
      <c r="AG1780" s="22"/>
      <c r="AH1780" s="2"/>
    </row>
    <row r="1781" spans="1:34" ht="78.75" x14ac:dyDescent="0.25">
      <c r="A1781" s="36" t="s">
        <v>849</v>
      </c>
      <c r="B1781" s="32"/>
      <c r="C1781" s="36"/>
      <c r="D1781" s="36"/>
      <c r="E1781" s="14" t="s">
        <v>1209</v>
      </c>
      <c r="F1781" s="18">
        <f t="shared" ref="F1781:K1783" si="2404">F1782</f>
        <v>18677.099999999999</v>
      </c>
      <c r="G1781" s="18">
        <f t="shared" si="2404"/>
        <v>21011.7</v>
      </c>
      <c r="H1781" s="18">
        <f t="shared" si="2404"/>
        <v>0</v>
      </c>
      <c r="I1781" s="18">
        <f t="shared" si="2404"/>
        <v>0</v>
      </c>
      <c r="J1781" s="18">
        <f t="shared" si="2404"/>
        <v>0</v>
      </c>
      <c r="K1781" s="18">
        <f t="shared" si="2404"/>
        <v>0</v>
      </c>
      <c r="L1781" s="18">
        <f t="shared" si="2401"/>
        <v>18677.099999999999</v>
      </c>
      <c r="M1781" s="18">
        <f t="shared" si="2402"/>
        <v>21011.7</v>
      </c>
      <c r="N1781" s="18">
        <f t="shared" si="2403"/>
        <v>0</v>
      </c>
      <c r="O1781" s="18">
        <f t="shared" ref="O1781:Q1783" si="2405">O1782</f>
        <v>-3891.1</v>
      </c>
      <c r="P1781" s="18">
        <f t="shared" si="2405"/>
        <v>-2334.6</v>
      </c>
      <c r="Q1781" s="18">
        <f t="shared" si="2405"/>
        <v>18677.099999999999</v>
      </c>
      <c r="R1781" s="18">
        <f t="shared" si="2336"/>
        <v>14785.999999999998</v>
      </c>
      <c r="S1781" s="18">
        <f t="shared" si="2337"/>
        <v>18677.100000000002</v>
      </c>
      <c r="T1781" s="18">
        <f t="shared" si="2338"/>
        <v>18677.099999999999</v>
      </c>
      <c r="U1781" s="18">
        <f t="shared" ref="U1781:AE1783" si="2406">U1782</f>
        <v>0</v>
      </c>
      <c r="V1781" s="18">
        <f t="shared" si="2339"/>
        <v>14785.999999999998</v>
      </c>
      <c r="W1781" s="18">
        <f t="shared" si="2340"/>
        <v>18677.100000000002</v>
      </c>
      <c r="X1781" s="18">
        <f t="shared" si="2341"/>
        <v>18677.099999999999</v>
      </c>
      <c r="Y1781" s="18">
        <f t="shared" si="2406"/>
        <v>0</v>
      </c>
      <c r="Z1781" s="18">
        <f t="shared" si="2406"/>
        <v>0</v>
      </c>
      <c r="AA1781" s="18">
        <f t="shared" si="2406"/>
        <v>0</v>
      </c>
      <c r="AB1781" s="18">
        <f t="shared" si="2355"/>
        <v>14785.999999999998</v>
      </c>
      <c r="AC1781" s="18">
        <f t="shared" si="2356"/>
        <v>18677.100000000002</v>
      </c>
      <c r="AD1781" s="18">
        <f t="shared" si="2357"/>
        <v>18677.099999999999</v>
      </c>
      <c r="AE1781" s="18">
        <f t="shared" si="2406"/>
        <v>0</v>
      </c>
      <c r="AF1781" s="31"/>
      <c r="AG1781" s="22"/>
      <c r="AH1781" s="2"/>
    </row>
    <row r="1782" spans="1:34" ht="31.5" x14ac:dyDescent="0.25">
      <c r="A1782" s="36" t="s">
        <v>849</v>
      </c>
      <c r="B1782" s="32">
        <v>300</v>
      </c>
      <c r="C1782" s="36"/>
      <c r="D1782" s="36"/>
      <c r="E1782" s="14" t="s">
        <v>579</v>
      </c>
      <c r="F1782" s="18">
        <f t="shared" si="2404"/>
        <v>18677.099999999999</v>
      </c>
      <c r="G1782" s="18">
        <f t="shared" si="2404"/>
        <v>21011.7</v>
      </c>
      <c r="H1782" s="18">
        <f t="shared" si="2404"/>
        <v>0</v>
      </c>
      <c r="I1782" s="18">
        <f t="shared" si="2404"/>
        <v>0</v>
      </c>
      <c r="J1782" s="18">
        <f t="shared" si="2404"/>
        <v>0</v>
      </c>
      <c r="K1782" s="18">
        <f t="shared" si="2404"/>
        <v>0</v>
      </c>
      <c r="L1782" s="18">
        <f t="shared" si="2401"/>
        <v>18677.099999999999</v>
      </c>
      <c r="M1782" s="18">
        <f t="shared" si="2402"/>
        <v>21011.7</v>
      </c>
      <c r="N1782" s="18">
        <f t="shared" si="2403"/>
        <v>0</v>
      </c>
      <c r="O1782" s="18">
        <f t="shared" si="2405"/>
        <v>-3891.1</v>
      </c>
      <c r="P1782" s="18">
        <f t="shared" si="2405"/>
        <v>-2334.6</v>
      </c>
      <c r="Q1782" s="18">
        <f t="shared" si="2405"/>
        <v>18677.099999999999</v>
      </c>
      <c r="R1782" s="18">
        <f t="shared" si="2336"/>
        <v>14785.999999999998</v>
      </c>
      <c r="S1782" s="18">
        <f t="shared" si="2337"/>
        <v>18677.100000000002</v>
      </c>
      <c r="T1782" s="18">
        <f t="shared" si="2338"/>
        <v>18677.099999999999</v>
      </c>
      <c r="U1782" s="18">
        <f t="shared" si="2406"/>
        <v>0</v>
      </c>
      <c r="V1782" s="18">
        <f t="shared" si="2339"/>
        <v>14785.999999999998</v>
      </c>
      <c r="W1782" s="18">
        <f t="shared" si="2340"/>
        <v>18677.100000000002</v>
      </c>
      <c r="X1782" s="18">
        <f t="shared" si="2341"/>
        <v>18677.099999999999</v>
      </c>
      <c r="Y1782" s="18">
        <f t="shared" si="2406"/>
        <v>0</v>
      </c>
      <c r="Z1782" s="18">
        <f t="shared" si="2406"/>
        <v>0</v>
      </c>
      <c r="AA1782" s="18">
        <f t="shared" si="2406"/>
        <v>0</v>
      </c>
      <c r="AB1782" s="18">
        <f t="shared" si="2355"/>
        <v>14785.999999999998</v>
      </c>
      <c r="AC1782" s="18">
        <f t="shared" si="2356"/>
        <v>18677.100000000002</v>
      </c>
      <c r="AD1782" s="18">
        <f t="shared" si="2357"/>
        <v>18677.099999999999</v>
      </c>
      <c r="AE1782" s="18">
        <f t="shared" si="2406"/>
        <v>0</v>
      </c>
      <c r="AF1782" s="31"/>
      <c r="AG1782" s="22"/>
      <c r="AH1782" s="2"/>
    </row>
    <row r="1783" spans="1:34" ht="31.5" x14ac:dyDescent="0.25">
      <c r="A1783" s="36" t="s">
        <v>849</v>
      </c>
      <c r="B1783" s="32">
        <v>320</v>
      </c>
      <c r="C1783" s="36"/>
      <c r="D1783" s="36"/>
      <c r="E1783" s="14" t="s">
        <v>588</v>
      </c>
      <c r="F1783" s="18">
        <f t="shared" si="2404"/>
        <v>18677.099999999999</v>
      </c>
      <c r="G1783" s="18">
        <f t="shared" si="2404"/>
        <v>21011.7</v>
      </c>
      <c r="H1783" s="18">
        <f t="shared" si="2404"/>
        <v>0</v>
      </c>
      <c r="I1783" s="18">
        <f t="shared" si="2404"/>
        <v>0</v>
      </c>
      <c r="J1783" s="18">
        <f t="shared" si="2404"/>
        <v>0</v>
      </c>
      <c r="K1783" s="18">
        <f t="shared" si="2404"/>
        <v>0</v>
      </c>
      <c r="L1783" s="18">
        <f t="shared" si="2401"/>
        <v>18677.099999999999</v>
      </c>
      <c r="M1783" s="18">
        <f t="shared" si="2402"/>
        <v>21011.7</v>
      </c>
      <c r="N1783" s="18">
        <f t="shared" si="2403"/>
        <v>0</v>
      </c>
      <c r="O1783" s="18">
        <f t="shared" si="2405"/>
        <v>-3891.1</v>
      </c>
      <c r="P1783" s="18">
        <f t="shared" si="2405"/>
        <v>-2334.6</v>
      </c>
      <c r="Q1783" s="18">
        <f t="shared" si="2405"/>
        <v>18677.099999999999</v>
      </c>
      <c r="R1783" s="18">
        <f t="shared" si="2336"/>
        <v>14785.999999999998</v>
      </c>
      <c r="S1783" s="18">
        <f t="shared" si="2337"/>
        <v>18677.100000000002</v>
      </c>
      <c r="T1783" s="18">
        <f t="shared" si="2338"/>
        <v>18677.099999999999</v>
      </c>
      <c r="U1783" s="18">
        <f t="shared" si="2406"/>
        <v>0</v>
      </c>
      <c r="V1783" s="18">
        <f t="shared" si="2339"/>
        <v>14785.999999999998</v>
      </c>
      <c r="W1783" s="18">
        <f t="shared" si="2340"/>
        <v>18677.100000000002</v>
      </c>
      <c r="X1783" s="18">
        <f t="shared" si="2341"/>
        <v>18677.099999999999</v>
      </c>
      <c r="Y1783" s="18">
        <f t="shared" si="2406"/>
        <v>0</v>
      </c>
      <c r="Z1783" s="18">
        <f t="shared" si="2406"/>
        <v>0</v>
      </c>
      <c r="AA1783" s="18">
        <f t="shared" si="2406"/>
        <v>0</v>
      </c>
      <c r="AB1783" s="18">
        <f t="shared" si="2355"/>
        <v>14785.999999999998</v>
      </c>
      <c r="AC1783" s="18">
        <f t="shared" si="2356"/>
        <v>18677.100000000002</v>
      </c>
      <c r="AD1783" s="18">
        <f t="shared" si="2357"/>
        <v>18677.099999999999</v>
      </c>
      <c r="AE1783" s="18">
        <f t="shared" si="2406"/>
        <v>0</v>
      </c>
      <c r="AF1783" s="31"/>
      <c r="AG1783" s="22"/>
      <c r="AH1783" s="2"/>
    </row>
    <row r="1784" spans="1:34" x14ac:dyDescent="0.25">
      <c r="A1784" s="36" t="s">
        <v>849</v>
      </c>
      <c r="B1784" s="32">
        <v>320</v>
      </c>
      <c r="C1784" s="36" t="s">
        <v>61</v>
      </c>
      <c r="D1784" s="36" t="s">
        <v>20</v>
      </c>
      <c r="E1784" s="14" t="s">
        <v>567</v>
      </c>
      <c r="F1784" s="18">
        <v>18677.099999999999</v>
      </c>
      <c r="G1784" s="18">
        <v>21011.7</v>
      </c>
      <c r="H1784" s="18">
        <v>0</v>
      </c>
      <c r="I1784" s="18"/>
      <c r="J1784" s="18"/>
      <c r="K1784" s="18"/>
      <c r="L1784" s="18">
        <f t="shared" si="2401"/>
        <v>18677.099999999999</v>
      </c>
      <c r="M1784" s="18">
        <f t="shared" si="2402"/>
        <v>21011.7</v>
      </c>
      <c r="N1784" s="18">
        <f t="shared" si="2403"/>
        <v>0</v>
      </c>
      <c r="O1784" s="18">
        <v>-3891.1</v>
      </c>
      <c r="P1784" s="18">
        <v>-2334.6</v>
      </c>
      <c r="Q1784" s="18">
        <v>18677.099999999999</v>
      </c>
      <c r="R1784" s="18">
        <f t="shared" si="2336"/>
        <v>14785.999999999998</v>
      </c>
      <c r="S1784" s="18">
        <f t="shared" si="2337"/>
        <v>18677.100000000002</v>
      </c>
      <c r="T1784" s="18">
        <f t="shared" si="2338"/>
        <v>18677.099999999999</v>
      </c>
      <c r="U1784" s="18"/>
      <c r="V1784" s="18">
        <f t="shared" si="2339"/>
        <v>14785.999999999998</v>
      </c>
      <c r="W1784" s="18">
        <f t="shared" si="2340"/>
        <v>18677.100000000002</v>
      </c>
      <c r="X1784" s="18">
        <f t="shared" si="2341"/>
        <v>18677.099999999999</v>
      </c>
      <c r="Y1784" s="18"/>
      <c r="Z1784" s="18"/>
      <c r="AA1784" s="18"/>
      <c r="AB1784" s="18">
        <f t="shared" si="2355"/>
        <v>14785.999999999998</v>
      </c>
      <c r="AC1784" s="18">
        <f t="shared" si="2356"/>
        <v>18677.100000000002</v>
      </c>
      <c r="AD1784" s="18">
        <f t="shared" si="2357"/>
        <v>18677.099999999999</v>
      </c>
      <c r="AE1784" s="18"/>
      <c r="AF1784" s="31"/>
      <c r="AG1784" s="22"/>
      <c r="AH1784" s="2"/>
    </row>
    <row r="1785" spans="1:34" ht="94.5" x14ac:dyDescent="0.25">
      <c r="A1785" s="36" t="s">
        <v>370</v>
      </c>
      <c r="B1785" s="32"/>
      <c r="C1785" s="36"/>
      <c r="D1785" s="36"/>
      <c r="E1785" s="14" t="s">
        <v>1210</v>
      </c>
      <c r="F1785" s="18">
        <f t="shared" ref="F1785:K1787" si="2407">F1786</f>
        <v>42000</v>
      </c>
      <c r="G1785" s="18">
        <f t="shared" si="2407"/>
        <v>22000</v>
      </c>
      <c r="H1785" s="18">
        <f t="shared" si="2407"/>
        <v>0</v>
      </c>
      <c r="I1785" s="18">
        <f t="shared" si="2407"/>
        <v>0</v>
      </c>
      <c r="J1785" s="18">
        <f t="shared" si="2407"/>
        <v>0</v>
      </c>
      <c r="K1785" s="18">
        <f t="shared" si="2407"/>
        <v>0</v>
      </c>
      <c r="L1785" s="18">
        <f t="shared" si="2401"/>
        <v>42000</v>
      </c>
      <c r="M1785" s="18">
        <f t="shared" si="2402"/>
        <v>22000</v>
      </c>
      <c r="N1785" s="18">
        <f t="shared" si="2403"/>
        <v>0</v>
      </c>
      <c r="O1785" s="18">
        <f t="shared" ref="O1785:Q1787" si="2408">O1786</f>
        <v>0</v>
      </c>
      <c r="P1785" s="18">
        <f t="shared" si="2408"/>
        <v>0</v>
      </c>
      <c r="Q1785" s="18">
        <f t="shared" si="2408"/>
        <v>0</v>
      </c>
      <c r="R1785" s="18">
        <f t="shared" si="2336"/>
        <v>42000</v>
      </c>
      <c r="S1785" s="18">
        <f t="shared" si="2337"/>
        <v>22000</v>
      </c>
      <c r="T1785" s="18">
        <f t="shared" si="2338"/>
        <v>0</v>
      </c>
      <c r="U1785" s="18">
        <f t="shared" ref="U1785:AE1787" si="2409">U1786</f>
        <v>0</v>
      </c>
      <c r="V1785" s="18">
        <f t="shared" si="2339"/>
        <v>42000</v>
      </c>
      <c r="W1785" s="18">
        <f t="shared" si="2340"/>
        <v>22000</v>
      </c>
      <c r="X1785" s="18">
        <f t="shared" si="2341"/>
        <v>0</v>
      </c>
      <c r="Y1785" s="18">
        <f t="shared" si="2409"/>
        <v>0</v>
      </c>
      <c r="Z1785" s="18">
        <f t="shared" si="2409"/>
        <v>0</v>
      </c>
      <c r="AA1785" s="18">
        <f t="shared" si="2409"/>
        <v>0</v>
      </c>
      <c r="AB1785" s="18">
        <f t="shared" si="2355"/>
        <v>42000</v>
      </c>
      <c r="AC1785" s="18">
        <f t="shared" si="2356"/>
        <v>22000</v>
      </c>
      <c r="AD1785" s="18">
        <f t="shared" si="2357"/>
        <v>0</v>
      </c>
      <c r="AE1785" s="18">
        <f t="shared" si="2409"/>
        <v>0</v>
      </c>
      <c r="AF1785" s="31"/>
      <c r="AG1785" s="22"/>
      <c r="AH1785" s="2"/>
    </row>
    <row r="1786" spans="1:34" ht="31.5" x14ac:dyDescent="0.25">
      <c r="A1786" s="36" t="s">
        <v>370</v>
      </c>
      <c r="B1786" s="32">
        <v>300</v>
      </c>
      <c r="C1786" s="36"/>
      <c r="D1786" s="36"/>
      <c r="E1786" s="14" t="s">
        <v>579</v>
      </c>
      <c r="F1786" s="18">
        <f t="shared" si="2407"/>
        <v>42000</v>
      </c>
      <c r="G1786" s="18">
        <f t="shared" si="2407"/>
        <v>22000</v>
      </c>
      <c r="H1786" s="18">
        <f t="shared" si="2407"/>
        <v>0</v>
      </c>
      <c r="I1786" s="18">
        <f t="shared" si="2407"/>
        <v>0</v>
      </c>
      <c r="J1786" s="18">
        <f t="shared" si="2407"/>
        <v>0</v>
      </c>
      <c r="K1786" s="18">
        <f t="shared" si="2407"/>
        <v>0</v>
      </c>
      <c r="L1786" s="18">
        <f t="shared" si="2401"/>
        <v>42000</v>
      </c>
      <c r="M1786" s="18">
        <f t="shared" si="2402"/>
        <v>22000</v>
      </c>
      <c r="N1786" s="18">
        <f t="shared" si="2403"/>
        <v>0</v>
      </c>
      <c r="O1786" s="18">
        <f t="shared" si="2408"/>
        <v>0</v>
      </c>
      <c r="P1786" s="18">
        <f t="shared" si="2408"/>
        <v>0</v>
      </c>
      <c r="Q1786" s="18">
        <f t="shared" si="2408"/>
        <v>0</v>
      </c>
      <c r="R1786" s="18">
        <f t="shared" si="2336"/>
        <v>42000</v>
      </c>
      <c r="S1786" s="18">
        <f t="shared" si="2337"/>
        <v>22000</v>
      </c>
      <c r="T1786" s="18">
        <f t="shared" si="2338"/>
        <v>0</v>
      </c>
      <c r="U1786" s="18">
        <f t="shared" si="2409"/>
        <v>0</v>
      </c>
      <c r="V1786" s="18">
        <f t="shared" si="2339"/>
        <v>42000</v>
      </c>
      <c r="W1786" s="18">
        <f t="shared" si="2340"/>
        <v>22000</v>
      </c>
      <c r="X1786" s="18">
        <f t="shared" si="2341"/>
        <v>0</v>
      </c>
      <c r="Y1786" s="18">
        <f t="shared" si="2409"/>
        <v>0</v>
      </c>
      <c r="Z1786" s="18">
        <f t="shared" si="2409"/>
        <v>0</v>
      </c>
      <c r="AA1786" s="18">
        <f t="shared" si="2409"/>
        <v>0</v>
      </c>
      <c r="AB1786" s="18">
        <f t="shared" si="2355"/>
        <v>42000</v>
      </c>
      <c r="AC1786" s="18">
        <f t="shared" si="2356"/>
        <v>22000</v>
      </c>
      <c r="AD1786" s="18">
        <f t="shared" si="2357"/>
        <v>0</v>
      </c>
      <c r="AE1786" s="18">
        <f t="shared" si="2409"/>
        <v>0</v>
      </c>
      <c r="AF1786" s="31"/>
      <c r="AG1786" s="22"/>
      <c r="AH1786" s="2"/>
    </row>
    <row r="1787" spans="1:34" ht="31.5" x14ac:dyDescent="0.25">
      <c r="A1787" s="36" t="s">
        <v>370</v>
      </c>
      <c r="B1787" s="32">
        <v>320</v>
      </c>
      <c r="C1787" s="36"/>
      <c r="D1787" s="36"/>
      <c r="E1787" s="14" t="s">
        <v>588</v>
      </c>
      <c r="F1787" s="18">
        <f t="shared" si="2407"/>
        <v>42000</v>
      </c>
      <c r="G1787" s="18">
        <f t="shared" si="2407"/>
        <v>22000</v>
      </c>
      <c r="H1787" s="18">
        <f t="shared" si="2407"/>
        <v>0</v>
      </c>
      <c r="I1787" s="18">
        <f t="shared" si="2407"/>
        <v>0</v>
      </c>
      <c r="J1787" s="18">
        <f t="shared" si="2407"/>
        <v>0</v>
      </c>
      <c r="K1787" s="18">
        <f t="shared" si="2407"/>
        <v>0</v>
      </c>
      <c r="L1787" s="18">
        <f t="shared" si="2401"/>
        <v>42000</v>
      </c>
      <c r="M1787" s="18">
        <f t="shared" si="2402"/>
        <v>22000</v>
      </c>
      <c r="N1787" s="18">
        <f t="shared" si="2403"/>
        <v>0</v>
      </c>
      <c r="O1787" s="18">
        <f t="shared" si="2408"/>
        <v>0</v>
      </c>
      <c r="P1787" s="18">
        <f t="shared" si="2408"/>
        <v>0</v>
      </c>
      <c r="Q1787" s="18">
        <f t="shared" si="2408"/>
        <v>0</v>
      </c>
      <c r="R1787" s="18">
        <f t="shared" si="2336"/>
        <v>42000</v>
      </c>
      <c r="S1787" s="18">
        <f t="shared" si="2337"/>
        <v>22000</v>
      </c>
      <c r="T1787" s="18">
        <f t="shared" si="2338"/>
        <v>0</v>
      </c>
      <c r="U1787" s="18">
        <f t="shared" si="2409"/>
        <v>0</v>
      </c>
      <c r="V1787" s="18">
        <f t="shared" si="2339"/>
        <v>42000</v>
      </c>
      <c r="W1787" s="18">
        <f t="shared" si="2340"/>
        <v>22000</v>
      </c>
      <c r="X1787" s="18">
        <f t="shared" si="2341"/>
        <v>0</v>
      </c>
      <c r="Y1787" s="18">
        <f t="shared" si="2409"/>
        <v>0</v>
      </c>
      <c r="Z1787" s="18">
        <f t="shared" si="2409"/>
        <v>0</v>
      </c>
      <c r="AA1787" s="18">
        <f t="shared" si="2409"/>
        <v>0</v>
      </c>
      <c r="AB1787" s="18">
        <f t="shared" si="2355"/>
        <v>42000</v>
      </c>
      <c r="AC1787" s="18">
        <f t="shared" si="2356"/>
        <v>22000</v>
      </c>
      <c r="AD1787" s="18">
        <f t="shared" si="2357"/>
        <v>0</v>
      </c>
      <c r="AE1787" s="18">
        <f t="shared" si="2409"/>
        <v>0</v>
      </c>
      <c r="AF1787" s="31"/>
      <c r="AG1787" s="22"/>
      <c r="AH1787" s="2"/>
    </row>
    <row r="1788" spans="1:34" x14ac:dyDescent="0.25">
      <c r="A1788" s="36" t="s">
        <v>370</v>
      </c>
      <c r="B1788" s="32">
        <v>320</v>
      </c>
      <c r="C1788" s="36" t="s">
        <v>61</v>
      </c>
      <c r="D1788" s="36" t="s">
        <v>20</v>
      </c>
      <c r="E1788" s="14" t="s">
        <v>567</v>
      </c>
      <c r="F1788" s="18">
        <v>42000</v>
      </c>
      <c r="G1788" s="18">
        <v>22000</v>
      </c>
      <c r="H1788" s="18">
        <v>0</v>
      </c>
      <c r="I1788" s="18"/>
      <c r="J1788" s="18"/>
      <c r="K1788" s="18"/>
      <c r="L1788" s="18">
        <f t="shared" si="2401"/>
        <v>42000</v>
      </c>
      <c r="M1788" s="18">
        <f t="shared" si="2402"/>
        <v>22000</v>
      </c>
      <c r="N1788" s="18">
        <f t="shared" si="2403"/>
        <v>0</v>
      </c>
      <c r="O1788" s="18"/>
      <c r="P1788" s="18"/>
      <c r="Q1788" s="18"/>
      <c r="R1788" s="18">
        <f t="shared" si="2336"/>
        <v>42000</v>
      </c>
      <c r="S1788" s="18">
        <f t="shared" si="2337"/>
        <v>22000</v>
      </c>
      <c r="T1788" s="18">
        <f t="shared" si="2338"/>
        <v>0</v>
      </c>
      <c r="U1788" s="18"/>
      <c r="V1788" s="18">
        <f t="shared" si="2339"/>
        <v>42000</v>
      </c>
      <c r="W1788" s="18">
        <f t="shared" si="2340"/>
        <v>22000</v>
      </c>
      <c r="X1788" s="18">
        <f t="shared" si="2341"/>
        <v>0</v>
      </c>
      <c r="Y1788" s="18"/>
      <c r="Z1788" s="18"/>
      <c r="AA1788" s="18"/>
      <c r="AB1788" s="18">
        <f t="shared" si="2355"/>
        <v>42000</v>
      </c>
      <c r="AC1788" s="18">
        <f t="shared" si="2356"/>
        <v>22000</v>
      </c>
      <c r="AD1788" s="18">
        <f t="shared" si="2357"/>
        <v>0</v>
      </c>
      <c r="AE1788" s="18"/>
      <c r="AF1788" s="31"/>
      <c r="AG1788" s="22"/>
      <c r="AH1788" s="2"/>
    </row>
    <row r="1789" spans="1:34" s="8" customFormat="1" ht="47.25" x14ac:dyDescent="0.25">
      <c r="A1789" s="7" t="s">
        <v>374</v>
      </c>
      <c r="B1789" s="13"/>
      <c r="C1789" s="7"/>
      <c r="D1789" s="7"/>
      <c r="E1789" s="33" t="s">
        <v>1211</v>
      </c>
      <c r="F1789" s="11">
        <f t="shared" ref="F1789:K1789" si="2410">F1790+F1810</f>
        <v>99347.5</v>
      </c>
      <c r="G1789" s="11">
        <f t="shared" si="2410"/>
        <v>94065.9</v>
      </c>
      <c r="H1789" s="11">
        <f t="shared" si="2410"/>
        <v>94246.799999999988</v>
      </c>
      <c r="I1789" s="11">
        <f t="shared" si="2410"/>
        <v>0</v>
      </c>
      <c r="J1789" s="11">
        <f t="shared" si="2410"/>
        <v>0</v>
      </c>
      <c r="K1789" s="11">
        <f t="shared" si="2410"/>
        <v>0</v>
      </c>
      <c r="L1789" s="11">
        <f t="shared" si="2401"/>
        <v>99347.5</v>
      </c>
      <c r="M1789" s="11">
        <f t="shared" si="2402"/>
        <v>94065.9</v>
      </c>
      <c r="N1789" s="11">
        <f t="shared" si="2403"/>
        <v>94246.799999999988</v>
      </c>
      <c r="O1789" s="11">
        <f t="shared" ref="O1789:Q1789" si="2411">O1790+O1810</f>
        <v>5167.3969999999999</v>
      </c>
      <c r="P1789" s="11">
        <f t="shared" si="2411"/>
        <v>0</v>
      </c>
      <c r="Q1789" s="11">
        <f t="shared" si="2411"/>
        <v>0</v>
      </c>
      <c r="R1789" s="11">
        <f t="shared" si="2336"/>
        <v>104514.897</v>
      </c>
      <c r="S1789" s="11">
        <f t="shared" si="2337"/>
        <v>94065.9</v>
      </c>
      <c r="T1789" s="11">
        <f t="shared" si="2338"/>
        <v>94246.799999999988</v>
      </c>
      <c r="U1789" s="11">
        <f t="shared" ref="U1789:AE1789" si="2412">U1790+U1810</f>
        <v>0</v>
      </c>
      <c r="V1789" s="11">
        <f t="shared" si="2339"/>
        <v>104514.897</v>
      </c>
      <c r="W1789" s="11">
        <f t="shared" si="2340"/>
        <v>94065.9</v>
      </c>
      <c r="X1789" s="11">
        <f t="shared" si="2341"/>
        <v>94246.799999999988</v>
      </c>
      <c r="Y1789" s="11">
        <f t="shared" ref="Y1789:AA1789" si="2413">Y1790+Y1810</f>
        <v>300000</v>
      </c>
      <c r="Z1789" s="11">
        <f t="shared" si="2413"/>
        <v>0</v>
      </c>
      <c r="AA1789" s="11">
        <f t="shared" si="2413"/>
        <v>0</v>
      </c>
      <c r="AB1789" s="11">
        <f t="shared" si="2355"/>
        <v>404514.897</v>
      </c>
      <c r="AC1789" s="11">
        <f t="shared" si="2356"/>
        <v>94065.9</v>
      </c>
      <c r="AD1789" s="11">
        <f t="shared" si="2357"/>
        <v>94246.799999999988</v>
      </c>
      <c r="AE1789" s="11">
        <f t="shared" si="2412"/>
        <v>0</v>
      </c>
      <c r="AF1789" s="21"/>
      <c r="AG1789" s="24"/>
    </row>
    <row r="1790" spans="1:34" s="10" customFormat="1" ht="31.5" x14ac:dyDescent="0.25">
      <c r="A1790" s="9" t="s">
        <v>375</v>
      </c>
      <c r="B1790" s="16"/>
      <c r="C1790" s="9"/>
      <c r="D1790" s="9"/>
      <c r="E1790" s="15" t="s">
        <v>1212</v>
      </c>
      <c r="F1790" s="17">
        <f t="shared" ref="F1790:K1790" si="2414">F1791</f>
        <v>4627.4000000000005</v>
      </c>
      <c r="G1790" s="17">
        <f t="shared" si="2414"/>
        <v>4479</v>
      </c>
      <c r="H1790" s="17">
        <f t="shared" si="2414"/>
        <v>4659.9000000000005</v>
      </c>
      <c r="I1790" s="17">
        <f t="shared" si="2414"/>
        <v>0</v>
      </c>
      <c r="J1790" s="17">
        <f t="shared" si="2414"/>
        <v>0</v>
      </c>
      <c r="K1790" s="17">
        <f t="shared" si="2414"/>
        <v>0</v>
      </c>
      <c r="L1790" s="17">
        <f t="shared" si="2401"/>
        <v>4627.4000000000005</v>
      </c>
      <c r="M1790" s="17">
        <f t="shared" si="2402"/>
        <v>4479</v>
      </c>
      <c r="N1790" s="17">
        <f t="shared" si="2403"/>
        <v>4659.9000000000005</v>
      </c>
      <c r="O1790" s="17">
        <f t="shared" ref="O1790:Q1790" si="2415">O1791</f>
        <v>0</v>
      </c>
      <c r="P1790" s="17">
        <f t="shared" si="2415"/>
        <v>0</v>
      </c>
      <c r="Q1790" s="17">
        <f t="shared" si="2415"/>
        <v>0</v>
      </c>
      <c r="R1790" s="17">
        <f t="shared" si="2336"/>
        <v>4627.4000000000005</v>
      </c>
      <c r="S1790" s="17">
        <f t="shared" si="2337"/>
        <v>4479</v>
      </c>
      <c r="T1790" s="17">
        <f t="shared" si="2338"/>
        <v>4659.9000000000005</v>
      </c>
      <c r="U1790" s="17">
        <f t="shared" ref="U1790" si="2416">U1791</f>
        <v>0</v>
      </c>
      <c r="V1790" s="17">
        <f t="shared" si="2339"/>
        <v>4627.4000000000005</v>
      </c>
      <c r="W1790" s="17">
        <f t="shared" si="2340"/>
        <v>4479</v>
      </c>
      <c r="X1790" s="17">
        <f t="shared" si="2341"/>
        <v>4659.9000000000005</v>
      </c>
      <c r="Y1790" s="17">
        <f>Y1791+Y1805</f>
        <v>300000</v>
      </c>
      <c r="Z1790" s="17">
        <f t="shared" ref="Z1790:AE1790" si="2417">Z1791+Z1805</f>
        <v>0</v>
      </c>
      <c r="AA1790" s="17">
        <f t="shared" si="2417"/>
        <v>0</v>
      </c>
      <c r="AB1790" s="17">
        <f t="shared" si="2355"/>
        <v>304627.40000000002</v>
      </c>
      <c r="AC1790" s="17">
        <f t="shared" si="2356"/>
        <v>4479</v>
      </c>
      <c r="AD1790" s="17">
        <f t="shared" si="2357"/>
        <v>4659.9000000000005</v>
      </c>
      <c r="AE1790" s="17">
        <f t="shared" si="2417"/>
        <v>0</v>
      </c>
      <c r="AF1790" s="30"/>
      <c r="AG1790" s="25"/>
    </row>
    <row r="1791" spans="1:34" ht="78.75" x14ac:dyDescent="0.25">
      <c r="A1791" s="36" t="s">
        <v>376</v>
      </c>
      <c r="B1791" s="32"/>
      <c r="C1791" s="36"/>
      <c r="D1791" s="36"/>
      <c r="E1791" s="14" t="s">
        <v>1213</v>
      </c>
      <c r="F1791" s="18">
        <f t="shared" ref="F1791:K1791" si="2418">F1792+F1796</f>
        <v>4627.4000000000005</v>
      </c>
      <c r="G1791" s="18">
        <f t="shared" si="2418"/>
        <v>4479</v>
      </c>
      <c r="H1791" s="18">
        <f t="shared" si="2418"/>
        <v>4659.9000000000005</v>
      </c>
      <c r="I1791" s="18">
        <f t="shared" si="2418"/>
        <v>0</v>
      </c>
      <c r="J1791" s="18">
        <f t="shared" si="2418"/>
        <v>0</v>
      </c>
      <c r="K1791" s="18">
        <f t="shared" si="2418"/>
        <v>0</v>
      </c>
      <c r="L1791" s="18">
        <f t="shared" si="2401"/>
        <v>4627.4000000000005</v>
      </c>
      <c r="M1791" s="18">
        <f t="shared" si="2402"/>
        <v>4479</v>
      </c>
      <c r="N1791" s="18">
        <f t="shared" si="2403"/>
        <v>4659.9000000000005</v>
      </c>
      <c r="O1791" s="18">
        <f t="shared" ref="O1791:Q1791" si="2419">O1792+O1796</f>
        <v>0</v>
      </c>
      <c r="P1791" s="18">
        <f t="shared" si="2419"/>
        <v>0</v>
      </c>
      <c r="Q1791" s="18">
        <f t="shared" si="2419"/>
        <v>0</v>
      </c>
      <c r="R1791" s="18">
        <f t="shared" si="2336"/>
        <v>4627.4000000000005</v>
      </c>
      <c r="S1791" s="18">
        <f t="shared" si="2337"/>
        <v>4479</v>
      </c>
      <c r="T1791" s="18">
        <f t="shared" si="2338"/>
        <v>4659.9000000000005</v>
      </c>
      <c r="U1791" s="18">
        <f t="shared" ref="U1791:AE1791" si="2420">U1792+U1796</f>
        <v>0</v>
      </c>
      <c r="V1791" s="18">
        <f t="shared" si="2339"/>
        <v>4627.4000000000005</v>
      </c>
      <c r="W1791" s="18">
        <f t="shared" si="2340"/>
        <v>4479</v>
      </c>
      <c r="X1791" s="18">
        <f t="shared" si="2341"/>
        <v>4659.9000000000005</v>
      </c>
      <c r="Y1791" s="18">
        <f t="shared" ref="Y1791:AA1791" si="2421">Y1792+Y1796</f>
        <v>0</v>
      </c>
      <c r="Z1791" s="18">
        <f t="shared" si="2421"/>
        <v>0</v>
      </c>
      <c r="AA1791" s="18">
        <f t="shared" si="2421"/>
        <v>0</v>
      </c>
      <c r="AB1791" s="18">
        <f t="shared" si="2355"/>
        <v>4627.4000000000005</v>
      </c>
      <c r="AC1791" s="18">
        <f t="shared" si="2356"/>
        <v>4479</v>
      </c>
      <c r="AD1791" s="18">
        <f t="shared" si="2357"/>
        <v>4659.9000000000005</v>
      </c>
      <c r="AE1791" s="18">
        <f t="shared" si="2420"/>
        <v>0</v>
      </c>
      <c r="AF1791" s="31"/>
      <c r="AG1791" s="22"/>
      <c r="AH1791" s="2"/>
    </row>
    <row r="1792" spans="1:34" ht="31.5" x14ac:dyDescent="0.25">
      <c r="A1792" s="36" t="s">
        <v>372</v>
      </c>
      <c r="B1792" s="32"/>
      <c r="C1792" s="36"/>
      <c r="D1792" s="36"/>
      <c r="E1792" s="14" t="s">
        <v>760</v>
      </c>
      <c r="F1792" s="18">
        <f t="shared" ref="F1792:K1794" si="2422">F1793</f>
        <v>506.8</v>
      </c>
      <c r="G1792" s="18">
        <f t="shared" si="2422"/>
        <v>506.8</v>
      </c>
      <c r="H1792" s="18">
        <f t="shared" si="2422"/>
        <v>506.8</v>
      </c>
      <c r="I1792" s="18">
        <f t="shared" si="2422"/>
        <v>0</v>
      </c>
      <c r="J1792" s="18">
        <f t="shared" si="2422"/>
        <v>0</v>
      </c>
      <c r="K1792" s="18">
        <f t="shared" si="2422"/>
        <v>0</v>
      </c>
      <c r="L1792" s="18">
        <f t="shared" si="2401"/>
        <v>506.8</v>
      </c>
      <c r="M1792" s="18">
        <f t="shared" si="2402"/>
        <v>506.8</v>
      </c>
      <c r="N1792" s="18">
        <f t="shared" si="2403"/>
        <v>506.8</v>
      </c>
      <c r="O1792" s="18">
        <f t="shared" ref="O1792:Q1794" si="2423">O1793</f>
        <v>0</v>
      </c>
      <c r="P1792" s="18">
        <f t="shared" si="2423"/>
        <v>0</v>
      </c>
      <c r="Q1792" s="18">
        <f t="shared" si="2423"/>
        <v>0</v>
      </c>
      <c r="R1792" s="18">
        <f t="shared" si="2336"/>
        <v>506.8</v>
      </c>
      <c r="S1792" s="18">
        <f t="shared" si="2337"/>
        <v>506.8</v>
      </c>
      <c r="T1792" s="18">
        <f t="shared" si="2338"/>
        <v>506.8</v>
      </c>
      <c r="U1792" s="18">
        <f t="shared" ref="U1792:AE1794" si="2424">U1793</f>
        <v>0</v>
      </c>
      <c r="V1792" s="18">
        <f t="shared" si="2339"/>
        <v>506.8</v>
      </c>
      <c r="W1792" s="18">
        <f t="shared" si="2340"/>
        <v>506.8</v>
      </c>
      <c r="X1792" s="18">
        <f t="shared" si="2341"/>
        <v>506.8</v>
      </c>
      <c r="Y1792" s="18">
        <f t="shared" si="2424"/>
        <v>0</v>
      </c>
      <c r="Z1792" s="18">
        <f t="shared" si="2424"/>
        <v>0</v>
      </c>
      <c r="AA1792" s="18">
        <f t="shared" si="2424"/>
        <v>0</v>
      </c>
      <c r="AB1792" s="18">
        <f t="shared" si="2355"/>
        <v>506.8</v>
      </c>
      <c r="AC1792" s="18">
        <f t="shared" si="2356"/>
        <v>506.8</v>
      </c>
      <c r="AD1792" s="18">
        <f t="shared" si="2357"/>
        <v>506.8</v>
      </c>
      <c r="AE1792" s="18">
        <f t="shared" si="2424"/>
        <v>0</v>
      </c>
      <c r="AF1792" s="31"/>
      <c r="AG1792" s="22"/>
      <c r="AH1792" s="2"/>
    </row>
    <row r="1793" spans="1:34" ht="47.25" x14ac:dyDescent="0.25">
      <c r="A1793" s="36" t="s">
        <v>372</v>
      </c>
      <c r="B1793" s="32">
        <v>200</v>
      </c>
      <c r="C1793" s="36"/>
      <c r="D1793" s="36"/>
      <c r="E1793" s="14" t="s">
        <v>578</v>
      </c>
      <c r="F1793" s="18">
        <f t="shared" si="2422"/>
        <v>506.8</v>
      </c>
      <c r="G1793" s="18">
        <f t="shared" si="2422"/>
        <v>506.8</v>
      </c>
      <c r="H1793" s="18">
        <f t="shared" si="2422"/>
        <v>506.8</v>
      </c>
      <c r="I1793" s="18">
        <f t="shared" si="2422"/>
        <v>0</v>
      </c>
      <c r="J1793" s="18">
        <f t="shared" si="2422"/>
        <v>0</v>
      </c>
      <c r="K1793" s="18">
        <f t="shared" si="2422"/>
        <v>0</v>
      </c>
      <c r="L1793" s="18">
        <f t="shared" si="2401"/>
        <v>506.8</v>
      </c>
      <c r="M1793" s="18">
        <f t="shared" si="2402"/>
        <v>506.8</v>
      </c>
      <c r="N1793" s="18">
        <f t="shared" si="2403"/>
        <v>506.8</v>
      </c>
      <c r="O1793" s="18">
        <f t="shared" si="2423"/>
        <v>0</v>
      </c>
      <c r="P1793" s="18">
        <f t="shared" si="2423"/>
        <v>0</v>
      </c>
      <c r="Q1793" s="18">
        <f t="shared" si="2423"/>
        <v>0</v>
      </c>
      <c r="R1793" s="18">
        <f t="shared" si="2336"/>
        <v>506.8</v>
      </c>
      <c r="S1793" s="18">
        <f t="shared" si="2337"/>
        <v>506.8</v>
      </c>
      <c r="T1793" s="18">
        <f t="shared" si="2338"/>
        <v>506.8</v>
      </c>
      <c r="U1793" s="18">
        <f t="shared" si="2424"/>
        <v>0</v>
      </c>
      <c r="V1793" s="18">
        <f t="shared" si="2339"/>
        <v>506.8</v>
      </c>
      <c r="W1793" s="18">
        <f t="shared" si="2340"/>
        <v>506.8</v>
      </c>
      <c r="X1793" s="18">
        <f t="shared" si="2341"/>
        <v>506.8</v>
      </c>
      <c r="Y1793" s="18">
        <f t="shared" si="2424"/>
        <v>0</v>
      </c>
      <c r="Z1793" s="18">
        <f t="shared" si="2424"/>
        <v>0</v>
      </c>
      <c r="AA1793" s="18">
        <f t="shared" si="2424"/>
        <v>0</v>
      </c>
      <c r="AB1793" s="18">
        <f t="shared" si="2355"/>
        <v>506.8</v>
      </c>
      <c r="AC1793" s="18">
        <f t="shared" si="2356"/>
        <v>506.8</v>
      </c>
      <c r="AD1793" s="18">
        <f t="shared" si="2357"/>
        <v>506.8</v>
      </c>
      <c r="AE1793" s="18">
        <f t="shared" si="2424"/>
        <v>0</v>
      </c>
      <c r="AF1793" s="31"/>
      <c r="AG1793" s="22"/>
      <c r="AH1793" s="2"/>
    </row>
    <row r="1794" spans="1:34" ht="47.25" x14ac:dyDescent="0.25">
      <c r="A1794" s="36" t="s">
        <v>372</v>
      </c>
      <c r="B1794" s="32">
        <v>240</v>
      </c>
      <c r="C1794" s="36"/>
      <c r="D1794" s="36"/>
      <c r="E1794" s="14" t="s">
        <v>586</v>
      </c>
      <c r="F1794" s="18">
        <f t="shared" si="2422"/>
        <v>506.8</v>
      </c>
      <c r="G1794" s="18">
        <f t="shared" si="2422"/>
        <v>506.8</v>
      </c>
      <c r="H1794" s="18">
        <f t="shared" si="2422"/>
        <v>506.8</v>
      </c>
      <c r="I1794" s="18">
        <f t="shared" si="2422"/>
        <v>0</v>
      </c>
      <c r="J1794" s="18">
        <f t="shared" si="2422"/>
        <v>0</v>
      </c>
      <c r="K1794" s="18">
        <f t="shared" si="2422"/>
        <v>0</v>
      </c>
      <c r="L1794" s="18">
        <f t="shared" si="2401"/>
        <v>506.8</v>
      </c>
      <c r="M1794" s="18">
        <f t="shared" si="2402"/>
        <v>506.8</v>
      </c>
      <c r="N1794" s="18">
        <f t="shared" si="2403"/>
        <v>506.8</v>
      </c>
      <c r="O1794" s="18">
        <f t="shared" si="2423"/>
        <v>0</v>
      </c>
      <c r="P1794" s="18">
        <f t="shared" si="2423"/>
        <v>0</v>
      </c>
      <c r="Q1794" s="18">
        <f t="shared" si="2423"/>
        <v>0</v>
      </c>
      <c r="R1794" s="18">
        <f t="shared" si="2336"/>
        <v>506.8</v>
      </c>
      <c r="S1794" s="18">
        <f t="shared" si="2337"/>
        <v>506.8</v>
      </c>
      <c r="T1794" s="18">
        <f t="shared" si="2338"/>
        <v>506.8</v>
      </c>
      <c r="U1794" s="18">
        <f t="shared" si="2424"/>
        <v>0</v>
      </c>
      <c r="V1794" s="18">
        <f t="shared" si="2339"/>
        <v>506.8</v>
      </c>
      <c r="W1794" s="18">
        <f t="shared" si="2340"/>
        <v>506.8</v>
      </c>
      <c r="X1794" s="18">
        <f t="shared" si="2341"/>
        <v>506.8</v>
      </c>
      <c r="Y1794" s="18">
        <f t="shared" si="2424"/>
        <v>0</v>
      </c>
      <c r="Z1794" s="18">
        <f t="shared" si="2424"/>
        <v>0</v>
      </c>
      <c r="AA1794" s="18">
        <f t="shared" si="2424"/>
        <v>0</v>
      </c>
      <c r="AB1794" s="18">
        <f t="shared" si="2355"/>
        <v>506.8</v>
      </c>
      <c r="AC1794" s="18">
        <f t="shared" si="2356"/>
        <v>506.8</v>
      </c>
      <c r="AD1794" s="18">
        <f t="shared" si="2357"/>
        <v>506.8</v>
      </c>
      <c r="AE1794" s="18">
        <f t="shared" si="2424"/>
        <v>0</v>
      </c>
      <c r="AF1794" s="31"/>
      <c r="AG1794" s="22"/>
      <c r="AH1794" s="2"/>
    </row>
    <row r="1795" spans="1:34" x14ac:dyDescent="0.25">
      <c r="A1795" s="36" t="s">
        <v>372</v>
      </c>
      <c r="B1795" s="32">
        <v>240</v>
      </c>
      <c r="C1795" s="36" t="s">
        <v>5</v>
      </c>
      <c r="D1795" s="36" t="s">
        <v>6</v>
      </c>
      <c r="E1795" s="14" t="s">
        <v>543</v>
      </c>
      <c r="F1795" s="18">
        <v>506.8</v>
      </c>
      <c r="G1795" s="18">
        <v>506.8</v>
      </c>
      <c r="H1795" s="18">
        <v>506.8</v>
      </c>
      <c r="I1795" s="18">
        <f>-230.37+230.37</f>
        <v>0</v>
      </c>
      <c r="J1795" s="18"/>
      <c r="K1795" s="18"/>
      <c r="L1795" s="18">
        <f t="shared" si="2401"/>
        <v>506.8</v>
      </c>
      <c r="M1795" s="18">
        <f t="shared" si="2402"/>
        <v>506.8</v>
      </c>
      <c r="N1795" s="18">
        <f t="shared" si="2403"/>
        <v>506.8</v>
      </c>
      <c r="O1795" s="18"/>
      <c r="P1795" s="18"/>
      <c r="Q1795" s="18"/>
      <c r="R1795" s="18">
        <f t="shared" si="2336"/>
        <v>506.8</v>
      </c>
      <c r="S1795" s="18">
        <f t="shared" si="2337"/>
        <v>506.8</v>
      </c>
      <c r="T1795" s="18">
        <f t="shared" si="2338"/>
        <v>506.8</v>
      </c>
      <c r="U1795" s="18"/>
      <c r="V1795" s="18">
        <f t="shared" si="2339"/>
        <v>506.8</v>
      </c>
      <c r="W1795" s="18">
        <f t="shared" si="2340"/>
        <v>506.8</v>
      </c>
      <c r="X1795" s="18">
        <f t="shared" si="2341"/>
        <v>506.8</v>
      </c>
      <c r="Y1795" s="18"/>
      <c r="Z1795" s="18"/>
      <c r="AA1795" s="18"/>
      <c r="AB1795" s="18">
        <f t="shared" si="2355"/>
        <v>506.8</v>
      </c>
      <c r="AC1795" s="18">
        <f t="shared" si="2356"/>
        <v>506.8</v>
      </c>
      <c r="AD1795" s="18">
        <f t="shared" si="2357"/>
        <v>506.8</v>
      </c>
      <c r="AE1795" s="18"/>
      <c r="AF1795" s="31"/>
      <c r="AG1795" s="22" t="s">
        <v>1274</v>
      </c>
      <c r="AH1795" s="2"/>
    </row>
    <row r="1796" spans="1:34" ht="63" x14ac:dyDescent="0.25">
      <c r="A1796" s="36" t="s">
        <v>373</v>
      </c>
      <c r="B1796" s="32"/>
      <c r="C1796" s="36"/>
      <c r="D1796" s="36"/>
      <c r="E1796" s="14" t="s">
        <v>761</v>
      </c>
      <c r="F1796" s="18">
        <f t="shared" ref="F1796:K1796" si="2425">F1797+F1800</f>
        <v>4120.6000000000004</v>
      </c>
      <c r="G1796" s="18">
        <f t="shared" si="2425"/>
        <v>3972.2</v>
      </c>
      <c r="H1796" s="18">
        <f t="shared" si="2425"/>
        <v>4153.1000000000004</v>
      </c>
      <c r="I1796" s="18">
        <f t="shared" si="2425"/>
        <v>0</v>
      </c>
      <c r="J1796" s="18">
        <f t="shared" si="2425"/>
        <v>0</v>
      </c>
      <c r="K1796" s="18">
        <f t="shared" si="2425"/>
        <v>0</v>
      </c>
      <c r="L1796" s="18">
        <f t="shared" si="2401"/>
        <v>4120.6000000000004</v>
      </c>
      <c r="M1796" s="18">
        <f t="shared" si="2402"/>
        <v>3972.2</v>
      </c>
      <c r="N1796" s="18">
        <f t="shared" si="2403"/>
        <v>4153.1000000000004</v>
      </c>
      <c r="O1796" s="18">
        <f t="shared" ref="O1796:Q1796" si="2426">O1797+O1800</f>
        <v>0</v>
      </c>
      <c r="P1796" s="18">
        <f t="shared" si="2426"/>
        <v>0</v>
      </c>
      <c r="Q1796" s="18">
        <f t="shared" si="2426"/>
        <v>0</v>
      </c>
      <c r="R1796" s="18">
        <f t="shared" si="2336"/>
        <v>4120.6000000000004</v>
      </c>
      <c r="S1796" s="18">
        <f t="shared" si="2337"/>
        <v>3972.2</v>
      </c>
      <c r="T1796" s="18">
        <f t="shared" si="2338"/>
        <v>4153.1000000000004</v>
      </c>
      <c r="U1796" s="18">
        <f t="shared" ref="U1796:AE1796" si="2427">U1797+U1800</f>
        <v>0</v>
      </c>
      <c r="V1796" s="18">
        <f t="shared" si="2339"/>
        <v>4120.6000000000004</v>
      </c>
      <c r="W1796" s="18">
        <f t="shared" si="2340"/>
        <v>3972.2</v>
      </c>
      <c r="X1796" s="18">
        <f t="shared" si="2341"/>
        <v>4153.1000000000004</v>
      </c>
      <c r="Y1796" s="18">
        <f t="shared" ref="Y1796:AA1796" si="2428">Y1797+Y1800</f>
        <v>0</v>
      </c>
      <c r="Z1796" s="18">
        <f t="shared" si="2428"/>
        <v>0</v>
      </c>
      <c r="AA1796" s="18">
        <f t="shared" si="2428"/>
        <v>0</v>
      </c>
      <c r="AB1796" s="18">
        <f t="shared" si="2355"/>
        <v>4120.6000000000004</v>
      </c>
      <c r="AC1796" s="18">
        <f t="shared" si="2356"/>
        <v>3972.2</v>
      </c>
      <c r="AD1796" s="18">
        <f t="shared" si="2357"/>
        <v>4153.1000000000004</v>
      </c>
      <c r="AE1796" s="18">
        <f t="shared" si="2427"/>
        <v>0</v>
      </c>
      <c r="AF1796" s="31"/>
      <c r="AG1796" s="22"/>
      <c r="AH1796" s="2"/>
    </row>
    <row r="1797" spans="1:34" ht="47.25" x14ac:dyDescent="0.25">
      <c r="A1797" s="36" t="s">
        <v>373</v>
      </c>
      <c r="B1797" s="32">
        <v>200</v>
      </c>
      <c r="C1797" s="36"/>
      <c r="D1797" s="36"/>
      <c r="E1797" s="14" t="s">
        <v>578</v>
      </c>
      <c r="F1797" s="18">
        <f t="shared" ref="F1797:K1798" si="2429">F1798</f>
        <v>3254.3</v>
      </c>
      <c r="G1797" s="18">
        <f t="shared" si="2429"/>
        <v>3105.9</v>
      </c>
      <c r="H1797" s="18">
        <f t="shared" si="2429"/>
        <v>3286.8</v>
      </c>
      <c r="I1797" s="18">
        <f t="shared" si="2429"/>
        <v>0</v>
      </c>
      <c r="J1797" s="18">
        <f t="shared" si="2429"/>
        <v>0</v>
      </c>
      <c r="K1797" s="18">
        <f t="shared" si="2429"/>
        <v>0</v>
      </c>
      <c r="L1797" s="18">
        <f t="shared" si="2401"/>
        <v>3254.3</v>
      </c>
      <c r="M1797" s="18">
        <f t="shared" si="2402"/>
        <v>3105.9</v>
      </c>
      <c r="N1797" s="18">
        <f t="shared" si="2403"/>
        <v>3286.8</v>
      </c>
      <c r="O1797" s="18">
        <f t="shared" ref="O1797:Q1798" si="2430">O1798</f>
        <v>0</v>
      </c>
      <c r="P1797" s="18">
        <f t="shared" si="2430"/>
        <v>0</v>
      </c>
      <c r="Q1797" s="18">
        <f t="shared" si="2430"/>
        <v>0</v>
      </c>
      <c r="R1797" s="18">
        <f t="shared" ref="R1797:R1865" si="2431">L1797+O1797</f>
        <v>3254.3</v>
      </c>
      <c r="S1797" s="18">
        <f t="shared" ref="S1797:S1865" si="2432">M1797+P1797</f>
        <v>3105.9</v>
      </c>
      <c r="T1797" s="18">
        <f t="shared" ref="T1797:T1865" si="2433">N1797+Q1797</f>
        <v>3286.8</v>
      </c>
      <c r="U1797" s="18">
        <f t="shared" ref="U1797:AE1798" si="2434">U1798</f>
        <v>0</v>
      </c>
      <c r="V1797" s="18">
        <f t="shared" ref="V1797:V1865" si="2435">R1797+U1797</f>
        <v>3254.3</v>
      </c>
      <c r="W1797" s="18">
        <f t="shared" ref="W1797:W1865" si="2436">S1797</f>
        <v>3105.9</v>
      </c>
      <c r="X1797" s="18">
        <f t="shared" ref="X1797:X1865" si="2437">T1797</f>
        <v>3286.8</v>
      </c>
      <c r="Y1797" s="18">
        <f t="shared" si="2434"/>
        <v>0</v>
      </c>
      <c r="Z1797" s="18">
        <f t="shared" si="2434"/>
        <v>0</v>
      </c>
      <c r="AA1797" s="18">
        <f t="shared" si="2434"/>
        <v>0</v>
      </c>
      <c r="AB1797" s="18">
        <f t="shared" si="2355"/>
        <v>3254.3</v>
      </c>
      <c r="AC1797" s="18">
        <f t="shared" si="2356"/>
        <v>3105.9</v>
      </c>
      <c r="AD1797" s="18">
        <f t="shared" si="2357"/>
        <v>3286.8</v>
      </c>
      <c r="AE1797" s="18">
        <f t="shared" si="2434"/>
        <v>0</v>
      </c>
      <c r="AF1797" s="31"/>
      <c r="AG1797" s="22"/>
      <c r="AH1797" s="2"/>
    </row>
    <row r="1798" spans="1:34" ht="47.25" x14ac:dyDescent="0.25">
      <c r="A1798" s="36" t="s">
        <v>373</v>
      </c>
      <c r="B1798" s="32">
        <v>240</v>
      </c>
      <c r="C1798" s="36"/>
      <c r="D1798" s="36"/>
      <c r="E1798" s="14" t="s">
        <v>586</v>
      </c>
      <c r="F1798" s="18">
        <f t="shared" si="2429"/>
        <v>3254.3</v>
      </c>
      <c r="G1798" s="18">
        <f t="shared" si="2429"/>
        <v>3105.9</v>
      </c>
      <c r="H1798" s="18">
        <f t="shared" si="2429"/>
        <v>3286.8</v>
      </c>
      <c r="I1798" s="18">
        <f t="shared" si="2429"/>
        <v>0</v>
      </c>
      <c r="J1798" s="18">
        <f t="shared" si="2429"/>
        <v>0</v>
      </c>
      <c r="K1798" s="18">
        <f t="shared" si="2429"/>
        <v>0</v>
      </c>
      <c r="L1798" s="18">
        <f t="shared" si="2401"/>
        <v>3254.3</v>
      </c>
      <c r="M1798" s="18">
        <f t="shared" si="2402"/>
        <v>3105.9</v>
      </c>
      <c r="N1798" s="18">
        <f t="shared" si="2403"/>
        <v>3286.8</v>
      </c>
      <c r="O1798" s="18">
        <f t="shared" si="2430"/>
        <v>0</v>
      </c>
      <c r="P1798" s="18">
        <f t="shared" si="2430"/>
        <v>0</v>
      </c>
      <c r="Q1798" s="18">
        <f t="shared" si="2430"/>
        <v>0</v>
      </c>
      <c r="R1798" s="18">
        <f t="shared" si="2431"/>
        <v>3254.3</v>
      </c>
      <c r="S1798" s="18">
        <f t="shared" si="2432"/>
        <v>3105.9</v>
      </c>
      <c r="T1798" s="18">
        <f t="shared" si="2433"/>
        <v>3286.8</v>
      </c>
      <c r="U1798" s="18">
        <f t="shared" si="2434"/>
        <v>0</v>
      </c>
      <c r="V1798" s="18">
        <f t="shared" si="2435"/>
        <v>3254.3</v>
      </c>
      <c r="W1798" s="18">
        <f t="shared" si="2436"/>
        <v>3105.9</v>
      </c>
      <c r="X1798" s="18">
        <f t="shared" si="2437"/>
        <v>3286.8</v>
      </c>
      <c r="Y1798" s="18">
        <f t="shared" si="2434"/>
        <v>0</v>
      </c>
      <c r="Z1798" s="18">
        <f t="shared" si="2434"/>
        <v>0</v>
      </c>
      <c r="AA1798" s="18">
        <f t="shared" si="2434"/>
        <v>0</v>
      </c>
      <c r="AB1798" s="18">
        <f t="shared" si="2355"/>
        <v>3254.3</v>
      </c>
      <c r="AC1798" s="18">
        <f t="shared" si="2356"/>
        <v>3105.9</v>
      </c>
      <c r="AD1798" s="18">
        <f t="shared" si="2357"/>
        <v>3286.8</v>
      </c>
      <c r="AE1798" s="18">
        <f t="shared" si="2434"/>
        <v>0</v>
      </c>
      <c r="AF1798" s="31"/>
      <c r="AG1798" s="22"/>
      <c r="AH1798" s="2"/>
    </row>
    <row r="1799" spans="1:34" x14ac:dyDescent="0.25">
      <c r="A1799" s="36" t="s">
        <v>373</v>
      </c>
      <c r="B1799" s="32">
        <v>240</v>
      </c>
      <c r="C1799" s="36" t="s">
        <v>5</v>
      </c>
      <c r="D1799" s="36" t="s">
        <v>6</v>
      </c>
      <c r="E1799" s="14" t="s">
        <v>543</v>
      </c>
      <c r="F1799" s="18">
        <v>3254.3</v>
      </c>
      <c r="G1799" s="18">
        <v>3105.9</v>
      </c>
      <c r="H1799" s="18">
        <v>3286.8</v>
      </c>
      <c r="I1799" s="18"/>
      <c r="J1799" s="18"/>
      <c r="K1799" s="18"/>
      <c r="L1799" s="18">
        <f t="shared" si="2401"/>
        <v>3254.3</v>
      </c>
      <c r="M1799" s="18">
        <f t="shared" si="2402"/>
        <v>3105.9</v>
      </c>
      <c r="N1799" s="18">
        <f t="shared" si="2403"/>
        <v>3286.8</v>
      </c>
      <c r="O1799" s="18"/>
      <c r="P1799" s="18"/>
      <c r="Q1799" s="18"/>
      <c r="R1799" s="18">
        <f t="shared" si="2431"/>
        <v>3254.3</v>
      </c>
      <c r="S1799" s="18">
        <f t="shared" si="2432"/>
        <v>3105.9</v>
      </c>
      <c r="T1799" s="18">
        <f t="shared" si="2433"/>
        <v>3286.8</v>
      </c>
      <c r="U1799" s="18"/>
      <c r="V1799" s="18">
        <f t="shared" si="2435"/>
        <v>3254.3</v>
      </c>
      <c r="W1799" s="18">
        <f t="shared" si="2436"/>
        <v>3105.9</v>
      </c>
      <c r="X1799" s="18">
        <f t="shared" si="2437"/>
        <v>3286.8</v>
      </c>
      <c r="Y1799" s="18"/>
      <c r="Z1799" s="18"/>
      <c r="AA1799" s="18"/>
      <c r="AB1799" s="18">
        <f t="shared" si="2355"/>
        <v>3254.3</v>
      </c>
      <c r="AC1799" s="18">
        <f t="shared" si="2356"/>
        <v>3105.9</v>
      </c>
      <c r="AD1799" s="18">
        <f t="shared" si="2357"/>
        <v>3286.8</v>
      </c>
      <c r="AE1799" s="18"/>
      <c r="AF1799" s="31"/>
      <c r="AG1799" s="22"/>
      <c r="AH1799" s="2"/>
    </row>
    <row r="1800" spans="1:34" x14ac:dyDescent="0.25">
      <c r="A1800" s="36" t="s">
        <v>373</v>
      </c>
      <c r="B1800" s="32">
        <v>800</v>
      </c>
      <c r="C1800" s="36"/>
      <c r="D1800" s="36"/>
      <c r="E1800" s="14" t="s">
        <v>583</v>
      </c>
      <c r="F1800" s="18">
        <f>F1801+F1803</f>
        <v>866.3</v>
      </c>
      <c r="G1800" s="18">
        <f t="shared" ref="G1800:AE1800" si="2438">G1801+G1803</f>
        <v>866.3</v>
      </c>
      <c r="H1800" s="18">
        <f t="shared" si="2438"/>
        <v>866.3</v>
      </c>
      <c r="I1800" s="18">
        <f t="shared" ref="I1800:K1800" si="2439">I1801+I1803</f>
        <v>0</v>
      </c>
      <c r="J1800" s="18">
        <f t="shared" si="2439"/>
        <v>0</v>
      </c>
      <c r="K1800" s="18">
        <f t="shared" si="2439"/>
        <v>0</v>
      </c>
      <c r="L1800" s="18">
        <f t="shared" si="2401"/>
        <v>866.3</v>
      </c>
      <c r="M1800" s="18">
        <f t="shared" si="2402"/>
        <v>866.3</v>
      </c>
      <c r="N1800" s="18">
        <f t="shared" si="2403"/>
        <v>866.3</v>
      </c>
      <c r="O1800" s="18">
        <f t="shared" ref="O1800:Q1800" si="2440">O1801+O1803</f>
        <v>0</v>
      </c>
      <c r="P1800" s="18">
        <f t="shared" si="2440"/>
        <v>0</v>
      </c>
      <c r="Q1800" s="18">
        <f t="shared" si="2440"/>
        <v>0</v>
      </c>
      <c r="R1800" s="18">
        <f t="shared" si="2431"/>
        <v>866.3</v>
      </c>
      <c r="S1800" s="18">
        <f t="shared" si="2432"/>
        <v>866.3</v>
      </c>
      <c r="T1800" s="18">
        <f t="shared" si="2433"/>
        <v>866.3</v>
      </c>
      <c r="U1800" s="18">
        <f t="shared" ref="U1800" si="2441">U1801+U1803</f>
        <v>0</v>
      </c>
      <c r="V1800" s="18">
        <f t="shared" si="2435"/>
        <v>866.3</v>
      </c>
      <c r="W1800" s="18">
        <f t="shared" si="2436"/>
        <v>866.3</v>
      </c>
      <c r="X1800" s="18">
        <f t="shared" si="2437"/>
        <v>866.3</v>
      </c>
      <c r="Y1800" s="18">
        <f t="shared" ref="Y1800:AA1800" si="2442">Y1801+Y1803</f>
        <v>0</v>
      </c>
      <c r="Z1800" s="18">
        <f t="shared" si="2442"/>
        <v>0</v>
      </c>
      <c r="AA1800" s="18">
        <f t="shared" si="2442"/>
        <v>0</v>
      </c>
      <c r="AB1800" s="18">
        <f t="shared" si="2355"/>
        <v>866.3</v>
      </c>
      <c r="AC1800" s="18">
        <f t="shared" si="2356"/>
        <v>866.3</v>
      </c>
      <c r="AD1800" s="18">
        <f t="shared" si="2357"/>
        <v>866.3</v>
      </c>
      <c r="AE1800" s="18">
        <f t="shared" si="2438"/>
        <v>0</v>
      </c>
      <c r="AF1800" s="31"/>
      <c r="AG1800" s="22"/>
      <c r="AH1800" s="2"/>
    </row>
    <row r="1801" spans="1:34" x14ac:dyDescent="0.25">
      <c r="A1801" s="36" t="s">
        <v>373</v>
      </c>
      <c r="B1801" s="32">
        <v>830</v>
      </c>
      <c r="C1801" s="36"/>
      <c r="D1801" s="36"/>
      <c r="E1801" s="14" t="s">
        <v>600</v>
      </c>
      <c r="F1801" s="18">
        <f t="shared" ref="F1801:K1801" si="2443">F1802</f>
        <v>850.8</v>
      </c>
      <c r="G1801" s="18">
        <f t="shared" si="2443"/>
        <v>850.8</v>
      </c>
      <c r="H1801" s="18">
        <f t="shared" si="2443"/>
        <v>850.8</v>
      </c>
      <c r="I1801" s="18">
        <f t="shared" si="2443"/>
        <v>0</v>
      </c>
      <c r="J1801" s="18">
        <f t="shared" si="2443"/>
        <v>0</v>
      </c>
      <c r="K1801" s="18">
        <f t="shared" si="2443"/>
        <v>0</v>
      </c>
      <c r="L1801" s="18">
        <f t="shared" si="2401"/>
        <v>850.8</v>
      </c>
      <c r="M1801" s="18">
        <f t="shared" si="2402"/>
        <v>850.8</v>
      </c>
      <c r="N1801" s="18">
        <f t="shared" si="2403"/>
        <v>850.8</v>
      </c>
      <c r="O1801" s="18">
        <f t="shared" ref="O1801:Q1801" si="2444">O1802</f>
        <v>0</v>
      </c>
      <c r="P1801" s="18">
        <f t="shared" si="2444"/>
        <v>0</v>
      </c>
      <c r="Q1801" s="18">
        <f t="shared" si="2444"/>
        <v>0</v>
      </c>
      <c r="R1801" s="18">
        <f t="shared" si="2431"/>
        <v>850.8</v>
      </c>
      <c r="S1801" s="18">
        <f t="shared" si="2432"/>
        <v>850.8</v>
      </c>
      <c r="T1801" s="18">
        <f t="shared" si="2433"/>
        <v>850.8</v>
      </c>
      <c r="U1801" s="18">
        <f t="shared" ref="U1801:AE1801" si="2445">U1802</f>
        <v>0</v>
      </c>
      <c r="V1801" s="18">
        <f t="shared" si="2435"/>
        <v>850.8</v>
      </c>
      <c r="W1801" s="18">
        <f t="shared" si="2436"/>
        <v>850.8</v>
      </c>
      <c r="X1801" s="18">
        <f t="shared" si="2437"/>
        <v>850.8</v>
      </c>
      <c r="Y1801" s="18">
        <f t="shared" si="2445"/>
        <v>0</v>
      </c>
      <c r="Z1801" s="18">
        <f t="shared" si="2445"/>
        <v>0</v>
      </c>
      <c r="AA1801" s="18">
        <f t="shared" si="2445"/>
        <v>0</v>
      </c>
      <c r="AB1801" s="18">
        <f t="shared" si="2355"/>
        <v>850.8</v>
      </c>
      <c r="AC1801" s="18">
        <f t="shared" si="2356"/>
        <v>850.8</v>
      </c>
      <c r="AD1801" s="18">
        <f t="shared" si="2357"/>
        <v>850.8</v>
      </c>
      <c r="AE1801" s="18">
        <f t="shared" si="2445"/>
        <v>0</v>
      </c>
      <c r="AF1801" s="31"/>
      <c r="AG1801" s="22"/>
      <c r="AH1801" s="2"/>
    </row>
    <row r="1802" spans="1:34" x14ac:dyDescent="0.25">
      <c r="A1802" s="36" t="s">
        <v>373</v>
      </c>
      <c r="B1802" s="32">
        <v>830</v>
      </c>
      <c r="C1802" s="36" t="s">
        <v>5</v>
      </c>
      <c r="D1802" s="36" t="s">
        <v>6</v>
      </c>
      <c r="E1802" s="14" t="s">
        <v>543</v>
      </c>
      <c r="F1802" s="18">
        <v>850.8</v>
      </c>
      <c r="G1802" s="18">
        <v>850.8</v>
      </c>
      <c r="H1802" s="18">
        <v>850.8</v>
      </c>
      <c r="I1802" s="18"/>
      <c r="J1802" s="18"/>
      <c r="K1802" s="18"/>
      <c r="L1802" s="18">
        <f t="shared" si="2401"/>
        <v>850.8</v>
      </c>
      <c r="M1802" s="18">
        <f t="shared" si="2402"/>
        <v>850.8</v>
      </c>
      <c r="N1802" s="18">
        <f t="shared" si="2403"/>
        <v>850.8</v>
      </c>
      <c r="O1802" s="18"/>
      <c r="P1802" s="18"/>
      <c r="Q1802" s="18"/>
      <c r="R1802" s="18">
        <f t="shared" si="2431"/>
        <v>850.8</v>
      </c>
      <c r="S1802" s="18">
        <f t="shared" si="2432"/>
        <v>850.8</v>
      </c>
      <c r="T1802" s="18">
        <f t="shared" si="2433"/>
        <v>850.8</v>
      </c>
      <c r="U1802" s="18"/>
      <c r="V1802" s="18">
        <f t="shared" si="2435"/>
        <v>850.8</v>
      </c>
      <c r="W1802" s="18">
        <f t="shared" si="2436"/>
        <v>850.8</v>
      </c>
      <c r="X1802" s="18">
        <f t="shared" si="2437"/>
        <v>850.8</v>
      </c>
      <c r="Y1802" s="18"/>
      <c r="Z1802" s="18"/>
      <c r="AA1802" s="18"/>
      <c r="AB1802" s="18">
        <f t="shared" si="2355"/>
        <v>850.8</v>
      </c>
      <c r="AC1802" s="18">
        <f t="shared" si="2356"/>
        <v>850.8</v>
      </c>
      <c r="AD1802" s="18">
        <f t="shared" si="2357"/>
        <v>850.8</v>
      </c>
      <c r="AE1802" s="18"/>
      <c r="AF1802" s="31"/>
      <c r="AG1802" s="22"/>
      <c r="AH1802" s="2"/>
    </row>
    <row r="1803" spans="1:34" x14ac:dyDescent="0.25">
      <c r="A1803" s="36" t="s">
        <v>373</v>
      </c>
      <c r="B1803" s="32">
        <v>850</v>
      </c>
      <c r="C1803" s="36"/>
      <c r="D1803" s="36"/>
      <c r="E1803" s="14" t="s">
        <v>601</v>
      </c>
      <c r="F1803" s="18">
        <f>F1804</f>
        <v>15.5</v>
      </c>
      <c r="G1803" s="18">
        <f t="shared" ref="G1803:AE1803" si="2446">G1804</f>
        <v>15.5</v>
      </c>
      <c r="H1803" s="18">
        <f t="shared" si="2446"/>
        <v>15.5</v>
      </c>
      <c r="I1803" s="18">
        <f t="shared" si="2446"/>
        <v>0</v>
      </c>
      <c r="J1803" s="18">
        <f t="shared" si="2446"/>
        <v>0</v>
      </c>
      <c r="K1803" s="18">
        <f t="shared" si="2446"/>
        <v>0</v>
      </c>
      <c r="L1803" s="18">
        <f t="shared" si="2401"/>
        <v>15.5</v>
      </c>
      <c r="M1803" s="18">
        <f t="shared" si="2402"/>
        <v>15.5</v>
      </c>
      <c r="N1803" s="18">
        <f t="shared" si="2403"/>
        <v>15.5</v>
      </c>
      <c r="O1803" s="18">
        <f t="shared" si="2446"/>
        <v>0</v>
      </c>
      <c r="P1803" s="18">
        <f t="shared" si="2446"/>
        <v>0</v>
      </c>
      <c r="Q1803" s="18">
        <f t="shared" si="2446"/>
        <v>0</v>
      </c>
      <c r="R1803" s="18">
        <f t="shared" si="2431"/>
        <v>15.5</v>
      </c>
      <c r="S1803" s="18">
        <f t="shared" si="2432"/>
        <v>15.5</v>
      </c>
      <c r="T1803" s="18">
        <f t="shared" si="2433"/>
        <v>15.5</v>
      </c>
      <c r="U1803" s="18">
        <f t="shared" si="2446"/>
        <v>0</v>
      </c>
      <c r="V1803" s="18">
        <f t="shared" si="2435"/>
        <v>15.5</v>
      </c>
      <c r="W1803" s="18">
        <f t="shared" si="2436"/>
        <v>15.5</v>
      </c>
      <c r="X1803" s="18">
        <f t="shared" si="2437"/>
        <v>15.5</v>
      </c>
      <c r="Y1803" s="18">
        <f t="shared" si="2446"/>
        <v>0</v>
      </c>
      <c r="Z1803" s="18">
        <f t="shared" si="2446"/>
        <v>0</v>
      </c>
      <c r="AA1803" s="18">
        <f t="shared" si="2446"/>
        <v>0</v>
      </c>
      <c r="AB1803" s="18">
        <f t="shared" si="2355"/>
        <v>15.5</v>
      </c>
      <c r="AC1803" s="18">
        <f t="shared" si="2356"/>
        <v>15.5</v>
      </c>
      <c r="AD1803" s="18">
        <f t="shared" si="2357"/>
        <v>15.5</v>
      </c>
      <c r="AE1803" s="18">
        <f t="shared" si="2446"/>
        <v>0</v>
      </c>
      <c r="AF1803" s="31"/>
      <c r="AG1803" s="22"/>
      <c r="AH1803" s="2"/>
    </row>
    <row r="1804" spans="1:34" x14ac:dyDescent="0.25">
      <c r="A1804" s="36" t="s">
        <v>373</v>
      </c>
      <c r="B1804" s="32">
        <v>850</v>
      </c>
      <c r="C1804" s="36" t="s">
        <v>5</v>
      </c>
      <c r="D1804" s="36" t="s">
        <v>6</v>
      </c>
      <c r="E1804" s="14" t="s">
        <v>543</v>
      </c>
      <c r="F1804" s="18">
        <v>15.5</v>
      </c>
      <c r="G1804" s="18">
        <v>15.5</v>
      </c>
      <c r="H1804" s="18">
        <v>15.5</v>
      </c>
      <c r="I1804" s="18"/>
      <c r="J1804" s="18"/>
      <c r="K1804" s="18"/>
      <c r="L1804" s="18">
        <f t="shared" si="2401"/>
        <v>15.5</v>
      </c>
      <c r="M1804" s="18">
        <f t="shared" si="2402"/>
        <v>15.5</v>
      </c>
      <c r="N1804" s="18">
        <f t="shared" si="2403"/>
        <v>15.5</v>
      </c>
      <c r="O1804" s="18"/>
      <c r="P1804" s="18"/>
      <c r="Q1804" s="18"/>
      <c r="R1804" s="18">
        <f t="shared" si="2431"/>
        <v>15.5</v>
      </c>
      <c r="S1804" s="18">
        <f t="shared" si="2432"/>
        <v>15.5</v>
      </c>
      <c r="T1804" s="18">
        <f t="shared" si="2433"/>
        <v>15.5</v>
      </c>
      <c r="U1804" s="18"/>
      <c r="V1804" s="18">
        <f t="shared" si="2435"/>
        <v>15.5</v>
      </c>
      <c r="W1804" s="18">
        <f t="shared" si="2436"/>
        <v>15.5</v>
      </c>
      <c r="X1804" s="18">
        <f t="shared" si="2437"/>
        <v>15.5</v>
      </c>
      <c r="Y1804" s="18"/>
      <c r="Z1804" s="18"/>
      <c r="AA1804" s="18"/>
      <c r="AB1804" s="18">
        <f t="shared" si="2355"/>
        <v>15.5</v>
      </c>
      <c r="AC1804" s="18">
        <f t="shared" si="2356"/>
        <v>15.5</v>
      </c>
      <c r="AD1804" s="18">
        <f t="shared" si="2357"/>
        <v>15.5</v>
      </c>
      <c r="AE1804" s="18"/>
      <c r="AF1804" s="31"/>
      <c r="AG1804" s="22"/>
      <c r="AH1804" s="2"/>
    </row>
    <row r="1805" spans="1:34" ht="31.5" x14ac:dyDescent="0.25">
      <c r="A1805" s="36" t="s">
        <v>1429</v>
      </c>
      <c r="B1805" s="32"/>
      <c r="C1805" s="36"/>
      <c r="D1805" s="36"/>
      <c r="E1805" s="14" t="s">
        <v>1431</v>
      </c>
      <c r="F1805" s="18"/>
      <c r="G1805" s="18"/>
      <c r="H1805" s="18"/>
      <c r="I1805" s="18"/>
      <c r="J1805" s="18"/>
      <c r="K1805" s="18"/>
      <c r="L1805" s="18"/>
      <c r="M1805" s="18"/>
      <c r="N1805" s="18"/>
      <c r="O1805" s="18"/>
      <c r="P1805" s="18"/>
      <c r="Q1805" s="18"/>
      <c r="R1805" s="18"/>
      <c r="S1805" s="18"/>
      <c r="T1805" s="18"/>
      <c r="U1805" s="18"/>
      <c r="V1805" s="18">
        <f>V1806</f>
        <v>0</v>
      </c>
      <c r="W1805" s="18">
        <f t="shared" ref="W1805:AE1808" si="2447">W1806</f>
        <v>0</v>
      </c>
      <c r="X1805" s="18">
        <f t="shared" si="2447"/>
        <v>0</v>
      </c>
      <c r="Y1805" s="18">
        <f t="shared" si="2447"/>
        <v>300000</v>
      </c>
      <c r="Z1805" s="18">
        <f t="shared" si="2447"/>
        <v>0</v>
      </c>
      <c r="AA1805" s="18">
        <f t="shared" si="2447"/>
        <v>0</v>
      </c>
      <c r="AB1805" s="18">
        <f t="shared" si="2355"/>
        <v>300000</v>
      </c>
      <c r="AC1805" s="18">
        <f t="shared" si="2356"/>
        <v>0</v>
      </c>
      <c r="AD1805" s="18">
        <f t="shared" si="2357"/>
        <v>0</v>
      </c>
      <c r="AE1805" s="18">
        <f t="shared" si="2447"/>
        <v>0</v>
      </c>
      <c r="AF1805" s="31"/>
      <c r="AG1805" s="22"/>
      <c r="AH1805" s="2"/>
    </row>
    <row r="1806" spans="1:34" ht="110.25" x14ac:dyDescent="0.25">
      <c r="A1806" s="19" t="s">
        <v>1430</v>
      </c>
      <c r="B1806" s="32"/>
      <c r="C1806" s="36"/>
      <c r="D1806" s="36"/>
      <c r="E1806" s="14" t="s">
        <v>1432</v>
      </c>
      <c r="F1806" s="18"/>
      <c r="G1806" s="18"/>
      <c r="H1806" s="18"/>
      <c r="I1806" s="18"/>
      <c r="J1806" s="18"/>
      <c r="K1806" s="18"/>
      <c r="L1806" s="18"/>
      <c r="M1806" s="18"/>
      <c r="N1806" s="18"/>
      <c r="O1806" s="18"/>
      <c r="P1806" s="18"/>
      <c r="Q1806" s="18"/>
      <c r="R1806" s="18"/>
      <c r="S1806" s="18"/>
      <c r="T1806" s="18"/>
      <c r="U1806" s="18"/>
      <c r="V1806" s="18">
        <f>V1807</f>
        <v>0</v>
      </c>
      <c r="W1806" s="18">
        <f t="shared" si="2447"/>
        <v>0</v>
      </c>
      <c r="X1806" s="18">
        <f t="shared" si="2447"/>
        <v>0</v>
      </c>
      <c r="Y1806" s="18">
        <f t="shared" si="2447"/>
        <v>300000</v>
      </c>
      <c r="Z1806" s="18">
        <f t="shared" si="2447"/>
        <v>0</v>
      </c>
      <c r="AA1806" s="18">
        <f t="shared" si="2447"/>
        <v>0</v>
      </c>
      <c r="AB1806" s="18">
        <f t="shared" si="2355"/>
        <v>300000</v>
      </c>
      <c r="AC1806" s="18">
        <f t="shared" si="2356"/>
        <v>0</v>
      </c>
      <c r="AD1806" s="18">
        <f t="shared" si="2357"/>
        <v>0</v>
      </c>
      <c r="AE1806" s="18">
        <f t="shared" si="2447"/>
        <v>0</v>
      </c>
      <c r="AF1806" s="31"/>
      <c r="AG1806" s="22"/>
      <c r="AH1806" s="2"/>
    </row>
    <row r="1807" spans="1:34" ht="47.25" x14ac:dyDescent="0.25">
      <c r="A1807" s="19" t="s">
        <v>1430</v>
      </c>
      <c r="B1807" s="32">
        <v>400</v>
      </c>
      <c r="C1807" s="36"/>
      <c r="D1807" s="36"/>
      <c r="E1807" s="14" t="s">
        <v>580</v>
      </c>
      <c r="F1807" s="18"/>
      <c r="G1807" s="18"/>
      <c r="H1807" s="18"/>
      <c r="I1807" s="18"/>
      <c r="J1807" s="18"/>
      <c r="K1807" s="18"/>
      <c r="L1807" s="18"/>
      <c r="M1807" s="18"/>
      <c r="N1807" s="18"/>
      <c r="O1807" s="18"/>
      <c r="P1807" s="18"/>
      <c r="Q1807" s="18"/>
      <c r="R1807" s="18"/>
      <c r="S1807" s="18"/>
      <c r="T1807" s="18"/>
      <c r="U1807" s="18"/>
      <c r="V1807" s="18">
        <f>V1808</f>
        <v>0</v>
      </c>
      <c r="W1807" s="18">
        <f t="shared" si="2447"/>
        <v>0</v>
      </c>
      <c r="X1807" s="18">
        <f t="shared" si="2447"/>
        <v>0</v>
      </c>
      <c r="Y1807" s="18">
        <f t="shared" si="2447"/>
        <v>300000</v>
      </c>
      <c r="Z1807" s="18">
        <f t="shared" si="2447"/>
        <v>0</v>
      </c>
      <c r="AA1807" s="18">
        <f t="shared" si="2447"/>
        <v>0</v>
      </c>
      <c r="AB1807" s="18">
        <f t="shared" si="2355"/>
        <v>300000</v>
      </c>
      <c r="AC1807" s="18">
        <f t="shared" si="2356"/>
        <v>0</v>
      </c>
      <c r="AD1807" s="18">
        <f t="shared" si="2357"/>
        <v>0</v>
      </c>
      <c r="AE1807" s="18">
        <f t="shared" si="2447"/>
        <v>0</v>
      </c>
      <c r="AF1807" s="31"/>
      <c r="AG1807" s="22"/>
      <c r="AH1807" s="2"/>
    </row>
    <row r="1808" spans="1:34" x14ac:dyDescent="0.25">
      <c r="A1808" s="19" t="s">
        <v>1430</v>
      </c>
      <c r="B1808" s="32">
        <v>410</v>
      </c>
      <c r="C1808" s="36"/>
      <c r="D1808" s="36"/>
      <c r="E1808" s="14" t="s">
        <v>593</v>
      </c>
      <c r="F1808" s="18"/>
      <c r="G1808" s="18"/>
      <c r="H1808" s="18"/>
      <c r="I1808" s="18"/>
      <c r="J1808" s="18"/>
      <c r="K1808" s="18"/>
      <c r="L1808" s="18"/>
      <c r="M1808" s="18"/>
      <c r="N1808" s="18"/>
      <c r="O1808" s="18"/>
      <c r="P1808" s="18"/>
      <c r="Q1808" s="18"/>
      <c r="R1808" s="18"/>
      <c r="S1808" s="18"/>
      <c r="T1808" s="18"/>
      <c r="U1808" s="18"/>
      <c r="V1808" s="18">
        <f>V1809</f>
        <v>0</v>
      </c>
      <c r="W1808" s="18">
        <f t="shared" si="2447"/>
        <v>0</v>
      </c>
      <c r="X1808" s="18">
        <f t="shared" si="2447"/>
        <v>0</v>
      </c>
      <c r="Y1808" s="18">
        <f t="shared" si="2447"/>
        <v>300000</v>
      </c>
      <c r="Z1808" s="18">
        <f t="shared" si="2447"/>
        <v>0</v>
      </c>
      <c r="AA1808" s="18">
        <f t="shared" si="2447"/>
        <v>0</v>
      </c>
      <c r="AB1808" s="18">
        <f t="shared" ref="AB1808:AB1871" si="2448">V1808+Y1808</f>
        <v>300000</v>
      </c>
      <c r="AC1808" s="18">
        <f t="shared" ref="AC1808:AC1871" si="2449">W1808+Z1808</f>
        <v>0</v>
      </c>
      <c r="AD1808" s="18">
        <f t="shared" ref="AD1808:AD1871" si="2450">X1808+AA1808</f>
        <v>0</v>
      </c>
      <c r="AE1808" s="18">
        <f t="shared" si="2447"/>
        <v>0</v>
      </c>
      <c r="AF1808" s="31"/>
      <c r="AG1808" s="22"/>
      <c r="AH1808" s="2"/>
    </row>
    <row r="1809" spans="1:34" x14ac:dyDescent="0.25">
      <c r="A1809" s="19" t="s">
        <v>1430</v>
      </c>
      <c r="B1809" s="32">
        <v>410</v>
      </c>
      <c r="C1809" s="36" t="s">
        <v>5</v>
      </c>
      <c r="D1809" s="36" t="s">
        <v>6</v>
      </c>
      <c r="E1809" s="14" t="s">
        <v>543</v>
      </c>
      <c r="F1809" s="18"/>
      <c r="G1809" s="18"/>
      <c r="H1809" s="18"/>
      <c r="I1809" s="18"/>
      <c r="J1809" s="18"/>
      <c r="K1809" s="18"/>
      <c r="L1809" s="18"/>
      <c r="M1809" s="18"/>
      <c r="N1809" s="18"/>
      <c r="O1809" s="18"/>
      <c r="P1809" s="18"/>
      <c r="Q1809" s="18"/>
      <c r="R1809" s="18"/>
      <c r="S1809" s="18"/>
      <c r="T1809" s="18"/>
      <c r="U1809" s="18"/>
      <c r="V1809" s="18">
        <v>0</v>
      </c>
      <c r="W1809" s="18">
        <v>0</v>
      </c>
      <c r="X1809" s="18">
        <v>0</v>
      </c>
      <c r="Y1809" s="18">
        <f>285000+15000</f>
        <v>300000</v>
      </c>
      <c r="Z1809" s="18"/>
      <c r="AA1809" s="18"/>
      <c r="AB1809" s="18">
        <f t="shared" si="2448"/>
        <v>300000</v>
      </c>
      <c r="AC1809" s="18">
        <f t="shared" si="2449"/>
        <v>0</v>
      </c>
      <c r="AD1809" s="18">
        <f t="shared" si="2450"/>
        <v>0</v>
      </c>
      <c r="AE1809" s="18"/>
      <c r="AF1809" s="31"/>
      <c r="AG1809" s="22"/>
      <c r="AH1809" s="2"/>
    </row>
    <row r="1810" spans="1:34" s="10" customFormat="1" ht="31.5" x14ac:dyDescent="0.25">
      <c r="A1810" s="9" t="s">
        <v>379</v>
      </c>
      <c r="B1810" s="16"/>
      <c r="C1810" s="9"/>
      <c r="D1810" s="9"/>
      <c r="E1810" s="15" t="s">
        <v>1214</v>
      </c>
      <c r="F1810" s="17">
        <f t="shared" ref="F1810:K1810" si="2451">F1811</f>
        <v>94720.1</v>
      </c>
      <c r="G1810" s="17">
        <f t="shared" si="2451"/>
        <v>89586.9</v>
      </c>
      <c r="H1810" s="17">
        <f t="shared" si="2451"/>
        <v>89586.9</v>
      </c>
      <c r="I1810" s="17">
        <f t="shared" si="2451"/>
        <v>0</v>
      </c>
      <c r="J1810" s="17">
        <f t="shared" si="2451"/>
        <v>0</v>
      </c>
      <c r="K1810" s="17">
        <f t="shared" si="2451"/>
        <v>0</v>
      </c>
      <c r="L1810" s="17">
        <f t="shared" si="2401"/>
        <v>94720.1</v>
      </c>
      <c r="M1810" s="17">
        <f t="shared" si="2402"/>
        <v>89586.9</v>
      </c>
      <c r="N1810" s="17">
        <f t="shared" si="2403"/>
        <v>89586.9</v>
      </c>
      <c r="O1810" s="17">
        <f t="shared" ref="O1810:Q1810" si="2452">O1811</f>
        <v>5167.3969999999999</v>
      </c>
      <c r="P1810" s="17">
        <f t="shared" si="2452"/>
        <v>0</v>
      </c>
      <c r="Q1810" s="17">
        <f t="shared" si="2452"/>
        <v>0</v>
      </c>
      <c r="R1810" s="17">
        <f t="shared" si="2431"/>
        <v>99887.497000000003</v>
      </c>
      <c r="S1810" s="17">
        <f t="shared" si="2432"/>
        <v>89586.9</v>
      </c>
      <c r="T1810" s="17">
        <f t="shared" si="2433"/>
        <v>89586.9</v>
      </c>
      <c r="U1810" s="17">
        <f t="shared" ref="U1810:AE1810" si="2453">U1811</f>
        <v>0</v>
      </c>
      <c r="V1810" s="17">
        <f t="shared" si="2435"/>
        <v>99887.497000000003</v>
      </c>
      <c r="W1810" s="17">
        <f t="shared" si="2436"/>
        <v>89586.9</v>
      </c>
      <c r="X1810" s="17">
        <f t="shared" si="2437"/>
        <v>89586.9</v>
      </c>
      <c r="Y1810" s="17">
        <f t="shared" si="2453"/>
        <v>0</v>
      </c>
      <c r="Z1810" s="17">
        <f t="shared" si="2453"/>
        <v>0</v>
      </c>
      <c r="AA1810" s="17">
        <f t="shared" si="2453"/>
        <v>0</v>
      </c>
      <c r="AB1810" s="17">
        <f t="shared" si="2448"/>
        <v>99887.497000000003</v>
      </c>
      <c r="AC1810" s="17">
        <f t="shared" si="2449"/>
        <v>89586.9</v>
      </c>
      <c r="AD1810" s="17">
        <f t="shared" si="2450"/>
        <v>89586.9</v>
      </c>
      <c r="AE1810" s="17">
        <f t="shared" si="2453"/>
        <v>0</v>
      </c>
      <c r="AF1810" s="30"/>
      <c r="AG1810" s="25"/>
    </row>
    <row r="1811" spans="1:34" ht="47.25" x14ac:dyDescent="0.25">
      <c r="A1811" s="36" t="s">
        <v>380</v>
      </c>
      <c r="B1811" s="32"/>
      <c r="C1811" s="36"/>
      <c r="D1811" s="36"/>
      <c r="E1811" s="14" t="s">
        <v>1215</v>
      </c>
      <c r="F1811" s="18">
        <f t="shared" ref="F1811:K1811" si="2454">F1812+F1822</f>
        <v>94720.1</v>
      </c>
      <c r="G1811" s="18">
        <f t="shared" si="2454"/>
        <v>89586.9</v>
      </c>
      <c r="H1811" s="18">
        <f t="shared" si="2454"/>
        <v>89586.9</v>
      </c>
      <c r="I1811" s="18">
        <f t="shared" si="2454"/>
        <v>0</v>
      </c>
      <c r="J1811" s="18">
        <f t="shared" si="2454"/>
        <v>0</v>
      </c>
      <c r="K1811" s="18">
        <f t="shared" si="2454"/>
        <v>0</v>
      </c>
      <c r="L1811" s="18">
        <f t="shared" si="2401"/>
        <v>94720.1</v>
      </c>
      <c r="M1811" s="18">
        <f t="shared" si="2402"/>
        <v>89586.9</v>
      </c>
      <c r="N1811" s="18">
        <f t="shared" si="2403"/>
        <v>89586.9</v>
      </c>
      <c r="O1811" s="18">
        <f>O1812+O1822+O1826</f>
        <v>5167.3969999999999</v>
      </c>
      <c r="P1811" s="18">
        <f t="shared" ref="P1811:AE1811" si="2455">P1812+P1822+P1826</f>
        <v>0</v>
      </c>
      <c r="Q1811" s="18">
        <f t="shared" si="2455"/>
        <v>0</v>
      </c>
      <c r="R1811" s="18">
        <f t="shared" si="2431"/>
        <v>99887.497000000003</v>
      </c>
      <c r="S1811" s="18">
        <f t="shared" si="2432"/>
        <v>89586.9</v>
      </c>
      <c r="T1811" s="18">
        <f t="shared" si="2433"/>
        <v>89586.9</v>
      </c>
      <c r="U1811" s="18">
        <f t="shared" ref="U1811" si="2456">U1812+U1822+U1826</f>
        <v>0</v>
      </c>
      <c r="V1811" s="18">
        <f t="shared" si="2435"/>
        <v>99887.497000000003</v>
      </c>
      <c r="W1811" s="18">
        <f t="shared" si="2436"/>
        <v>89586.9</v>
      </c>
      <c r="X1811" s="18">
        <f t="shared" si="2437"/>
        <v>89586.9</v>
      </c>
      <c r="Y1811" s="18">
        <f t="shared" ref="Y1811:AA1811" si="2457">Y1812+Y1822+Y1826</f>
        <v>0</v>
      </c>
      <c r="Z1811" s="18">
        <f t="shared" si="2457"/>
        <v>0</v>
      </c>
      <c r="AA1811" s="18">
        <f t="shared" si="2457"/>
        <v>0</v>
      </c>
      <c r="AB1811" s="18">
        <f t="shared" si="2448"/>
        <v>99887.497000000003</v>
      </c>
      <c r="AC1811" s="18">
        <f t="shared" si="2449"/>
        <v>89586.9</v>
      </c>
      <c r="AD1811" s="18">
        <f t="shared" si="2450"/>
        <v>89586.9</v>
      </c>
      <c r="AE1811" s="18">
        <f t="shared" si="2455"/>
        <v>0</v>
      </c>
      <c r="AF1811" s="31"/>
      <c r="AG1811" s="22"/>
      <c r="AH1811" s="2"/>
    </row>
    <row r="1812" spans="1:34" ht="47.25" x14ac:dyDescent="0.25">
      <c r="A1812" s="36" t="s">
        <v>377</v>
      </c>
      <c r="B1812" s="32"/>
      <c r="C1812" s="36"/>
      <c r="D1812" s="36"/>
      <c r="E1812" s="14" t="s">
        <v>627</v>
      </c>
      <c r="F1812" s="18">
        <f t="shared" ref="F1812:K1812" si="2458">F1813+F1816+F1819</f>
        <v>33720.9</v>
      </c>
      <c r="G1812" s="18">
        <f t="shared" si="2458"/>
        <v>30677.899999999998</v>
      </c>
      <c r="H1812" s="18">
        <f t="shared" si="2458"/>
        <v>30677.899999999998</v>
      </c>
      <c r="I1812" s="18">
        <f t="shared" si="2458"/>
        <v>0</v>
      </c>
      <c r="J1812" s="18">
        <f t="shared" si="2458"/>
        <v>0</v>
      </c>
      <c r="K1812" s="18">
        <f t="shared" si="2458"/>
        <v>0</v>
      </c>
      <c r="L1812" s="18">
        <f t="shared" si="2401"/>
        <v>33720.9</v>
      </c>
      <c r="M1812" s="18">
        <f t="shared" si="2402"/>
        <v>30677.899999999998</v>
      </c>
      <c r="N1812" s="18">
        <f t="shared" si="2403"/>
        <v>30677.899999999998</v>
      </c>
      <c r="O1812" s="18">
        <f t="shared" ref="O1812:Q1812" si="2459">O1813+O1816+O1819</f>
        <v>2068</v>
      </c>
      <c r="P1812" s="18">
        <f t="shared" si="2459"/>
        <v>0</v>
      </c>
      <c r="Q1812" s="18">
        <f t="shared" si="2459"/>
        <v>0</v>
      </c>
      <c r="R1812" s="18">
        <f t="shared" si="2431"/>
        <v>35788.9</v>
      </c>
      <c r="S1812" s="18">
        <f t="shared" si="2432"/>
        <v>30677.899999999998</v>
      </c>
      <c r="T1812" s="18">
        <f t="shared" si="2433"/>
        <v>30677.899999999998</v>
      </c>
      <c r="U1812" s="18">
        <f t="shared" ref="U1812:AE1812" si="2460">U1813+U1816+U1819</f>
        <v>0</v>
      </c>
      <c r="V1812" s="18">
        <f t="shared" si="2435"/>
        <v>35788.9</v>
      </c>
      <c r="W1812" s="18">
        <f t="shared" si="2436"/>
        <v>30677.899999999998</v>
      </c>
      <c r="X1812" s="18">
        <f t="shared" si="2437"/>
        <v>30677.899999999998</v>
      </c>
      <c r="Y1812" s="18">
        <f t="shared" ref="Y1812:AA1812" si="2461">Y1813+Y1816+Y1819</f>
        <v>0</v>
      </c>
      <c r="Z1812" s="18">
        <f t="shared" si="2461"/>
        <v>0</v>
      </c>
      <c r="AA1812" s="18">
        <f t="shared" si="2461"/>
        <v>0</v>
      </c>
      <c r="AB1812" s="18">
        <f t="shared" si="2448"/>
        <v>35788.9</v>
      </c>
      <c r="AC1812" s="18">
        <f t="shared" si="2449"/>
        <v>30677.899999999998</v>
      </c>
      <c r="AD1812" s="18">
        <f t="shared" si="2450"/>
        <v>30677.899999999998</v>
      </c>
      <c r="AE1812" s="18">
        <f t="shared" si="2460"/>
        <v>0</v>
      </c>
      <c r="AF1812" s="31"/>
      <c r="AG1812" s="22"/>
      <c r="AH1812" s="2"/>
    </row>
    <row r="1813" spans="1:34" ht="94.5" x14ac:dyDescent="0.25">
      <c r="A1813" s="36" t="s">
        <v>377</v>
      </c>
      <c r="B1813" s="32">
        <v>100</v>
      </c>
      <c r="C1813" s="36"/>
      <c r="D1813" s="36"/>
      <c r="E1813" s="14" t="s">
        <v>577</v>
      </c>
      <c r="F1813" s="18">
        <f t="shared" ref="F1813:K1814" si="2462">F1814</f>
        <v>26801.800000000003</v>
      </c>
      <c r="G1813" s="18">
        <f t="shared" si="2462"/>
        <v>23826.699999999997</v>
      </c>
      <c r="H1813" s="18">
        <f t="shared" si="2462"/>
        <v>23826.699999999997</v>
      </c>
      <c r="I1813" s="18">
        <f t="shared" si="2462"/>
        <v>0</v>
      </c>
      <c r="J1813" s="18">
        <f t="shared" si="2462"/>
        <v>0</v>
      </c>
      <c r="K1813" s="18">
        <f t="shared" si="2462"/>
        <v>0</v>
      </c>
      <c r="L1813" s="18">
        <f t="shared" si="2401"/>
        <v>26801.800000000003</v>
      </c>
      <c r="M1813" s="18">
        <f t="shared" si="2402"/>
        <v>23826.699999999997</v>
      </c>
      <c r="N1813" s="18">
        <f t="shared" si="2403"/>
        <v>23826.699999999997</v>
      </c>
      <c r="O1813" s="18">
        <f t="shared" ref="O1813:Q1814" si="2463">O1814</f>
        <v>1931.3</v>
      </c>
      <c r="P1813" s="18">
        <f t="shared" si="2463"/>
        <v>0</v>
      </c>
      <c r="Q1813" s="18">
        <f t="shared" si="2463"/>
        <v>0</v>
      </c>
      <c r="R1813" s="18">
        <f t="shared" si="2431"/>
        <v>28733.100000000002</v>
      </c>
      <c r="S1813" s="18">
        <f t="shared" si="2432"/>
        <v>23826.699999999997</v>
      </c>
      <c r="T1813" s="18">
        <f t="shared" si="2433"/>
        <v>23826.699999999997</v>
      </c>
      <c r="U1813" s="18">
        <f t="shared" ref="U1813:AE1814" si="2464">U1814</f>
        <v>0</v>
      </c>
      <c r="V1813" s="18">
        <f t="shared" si="2435"/>
        <v>28733.100000000002</v>
      </c>
      <c r="W1813" s="18">
        <f t="shared" si="2436"/>
        <v>23826.699999999997</v>
      </c>
      <c r="X1813" s="18">
        <f t="shared" si="2437"/>
        <v>23826.699999999997</v>
      </c>
      <c r="Y1813" s="18">
        <f t="shared" si="2464"/>
        <v>0</v>
      </c>
      <c r="Z1813" s="18">
        <f t="shared" si="2464"/>
        <v>0</v>
      </c>
      <c r="AA1813" s="18">
        <f t="shared" si="2464"/>
        <v>0</v>
      </c>
      <c r="AB1813" s="18">
        <f t="shared" si="2448"/>
        <v>28733.100000000002</v>
      </c>
      <c r="AC1813" s="18">
        <f t="shared" si="2449"/>
        <v>23826.699999999997</v>
      </c>
      <c r="AD1813" s="18">
        <f t="shared" si="2450"/>
        <v>23826.699999999997</v>
      </c>
      <c r="AE1813" s="18">
        <f t="shared" si="2464"/>
        <v>0</v>
      </c>
      <c r="AF1813" s="31"/>
      <c r="AG1813" s="22"/>
      <c r="AH1813" s="2"/>
    </row>
    <row r="1814" spans="1:34" ht="31.5" x14ac:dyDescent="0.25">
      <c r="A1814" s="36" t="s">
        <v>377</v>
      </c>
      <c r="B1814" s="32">
        <v>110</v>
      </c>
      <c r="C1814" s="36"/>
      <c r="D1814" s="36"/>
      <c r="E1814" s="14" t="s">
        <v>584</v>
      </c>
      <c r="F1814" s="18">
        <f t="shared" si="2462"/>
        <v>26801.800000000003</v>
      </c>
      <c r="G1814" s="18">
        <f t="shared" si="2462"/>
        <v>23826.699999999997</v>
      </c>
      <c r="H1814" s="18">
        <f t="shared" si="2462"/>
        <v>23826.699999999997</v>
      </c>
      <c r="I1814" s="18">
        <f t="shared" si="2462"/>
        <v>0</v>
      </c>
      <c r="J1814" s="18">
        <f t="shared" si="2462"/>
        <v>0</v>
      </c>
      <c r="K1814" s="18">
        <f t="shared" si="2462"/>
        <v>0</v>
      </c>
      <c r="L1814" s="18">
        <f t="shared" si="2401"/>
        <v>26801.800000000003</v>
      </c>
      <c r="M1814" s="18">
        <f t="shared" si="2402"/>
        <v>23826.699999999997</v>
      </c>
      <c r="N1814" s="18">
        <f t="shared" si="2403"/>
        <v>23826.699999999997</v>
      </c>
      <c r="O1814" s="18">
        <f t="shared" si="2463"/>
        <v>1931.3</v>
      </c>
      <c r="P1814" s="18">
        <f t="shared" si="2463"/>
        <v>0</v>
      </c>
      <c r="Q1814" s="18">
        <f t="shared" si="2463"/>
        <v>0</v>
      </c>
      <c r="R1814" s="18">
        <f t="shared" si="2431"/>
        <v>28733.100000000002</v>
      </c>
      <c r="S1814" s="18">
        <f t="shared" si="2432"/>
        <v>23826.699999999997</v>
      </c>
      <c r="T1814" s="18">
        <f t="shared" si="2433"/>
        <v>23826.699999999997</v>
      </c>
      <c r="U1814" s="18">
        <f t="shared" si="2464"/>
        <v>0</v>
      </c>
      <c r="V1814" s="18">
        <f t="shared" si="2435"/>
        <v>28733.100000000002</v>
      </c>
      <c r="W1814" s="18">
        <f t="shared" si="2436"/>
        <v>23826.699999999997</v>
      </c>
      <c r="X1814" s="18">
        <f t="shared" si="2437"/>
        <v>23826.699999999997</v>
      </c>
      <c r="Y1814" s="18">
        <f t="shared" si="2464"/>
        <v>0</v>
      </c>
      <c r="Z1814" s="18">
        <f t="shared" si="2464"/>
        <v>0</v>
      </c>
      <c r="AA1814" s="18">
        <f t="shared" si="2464"/>
        <v>0</v>
      </c>
      <c r="AB1814" s="18">
        <f t="shared" si="2448"/>
        <v>28733.100000000002</v>
      </c>
      <c r="AC1814" s="18">
        <f t="shared" si="2449"/>
        <v>23826.699999999997</v>
      </c>
      <c r="AD1814" s="18">
        <f t="shared" si="2450"/>
        <v>23826.699999999997</v>
      </c>
      <c r="AE1814" s="18">
        <f t="shared" si="2464"/>
        <v>0</v>
      </c>
      <c r="AF1814" s="31"/>
      <c r="AG1814" s="22"/>
      <c r="AH1814" s="2"/>
    </row>
    <row r="1815" spans="1:34" x14ac:dyDescent="0.25">
      <c r="A1815" s="36" t="s">
        <v>377</v>
      </c>
      <c r="B1815" s="32">
        <v>110</v>
      </c>
      <c r="C1815" s="36" t="s">
        <v>5</v>
      </c>
      <c r="D1815" s="36" t="s">
        <v>6</v>
      </c>
      <c r="E1815" s="14" t="s">
        <v>543</v>
      </c>
      <c r="F1815" s="18">
        <v>26801.800000000003</v>
      </c>
      <c r="G1815" s="18">
        <v>23826.699999999997</v>
      </c>
      <c r="H1815" s="18">
        <v>23826.699999999997</v>
      </c>
      <c r="I1815" s="18"/>
      <c r="J1815" s="18"/>
      <c r="K1815" s="18"/>
      <c r="L1815" s="18">
        <f t="shared" si="2401"/>
        <v>26801.800000000003</v>
      </c>
      <c r="M1815" s="18">
        <f t="shared" si="2402"/>
        <v>23826.699999999997</v>
      </c>
      <c r="N1815" s="18">
        <f t="shared" si="2403"/>
        <v>23826.699999999997</v>
      </c>
      <c r="O1815" s="18">
        <v>1931.3</v>
      </c>
      <c r="P1815" s="18"/>
      <c r="Q1815" s="18"/>
      <c r="R1815" s="18">
        <f t="shared" si="2431"/>
        <v>28733.100000000002</v>
      </c>
      <c r="S1815" s="18">
        <f t="shared" si="2432"/>
        <v>23826.699999999997</v>
      </c>
      <c r="T1815" s="18">
        <f t="shared" si="2433"/>
        <v>23826.699999999997</v>
      </c>
      <c r="U1815" s="18"/>
      <c r="V1815" s="18">
        <f t="shared" si="2435"/>
        <v>28733.100000000002</v>
      </c>
      <c r="W1815" s="18">
        <f t="shared" si="2436"/>
        <v>23826.699999999997</v>
      </c>
      <c r="X1815" s="18">
        <f t="shared" si="2437"/>
        <v>23826.699999999997</v>
      </c>
      <c r="Y1815" s="18"/>
      <c r="Z1815" s="18"/>
      <c r="AA1815" s="18"/>
      <c r="AB1815" s="18">
        <f t="shared" si="2448"/>
        <v>28733.100000000002</v>
      </c>
      <c r="AC1815" s="18">
        <f t="shared" si="2449"/>
        <v>23826.699999999997</v>
      </c>
      <c r="AD1815" s="18">
        <f t="shared" si="2450"/>
        <v>23826.699999999997</v>
      </c>
      <c r="AE1815" s="18"/>
      <c r="AF1815" s="31"/>
      <c r="AG1815" s="22"/>
      <c r="AH1815" s="2"/>
    </row>
    <row r="1816" spans="1:34" ht="47.25" x14ac:dyDescent="0.25">
      <c r="A1816" s="36" t="s">
        <v>377</v>
      </c>
      <c r="B1816" s="32">
        <v>200</v>
      </c>
      <c r="C1816" s="36"/>
      <c r="D1816" s="36"/>
      <c r="E1816" s="14" t="s">
        <v>578</v>
      </c>
      <c r="F1816" s="18">
        <f t="shared" ref="F1816:K1817" si="2465">F1817</f>
        <v>6590.6</v>
      </c>
      <c r="G1816" s="18">
        <f t="shared" si="2465"/>
        <v>6523.8</v>
      </c>
      <c r="H1816" s="18">
        <f t="shared" si="2465"/>
        <v>6525</v>
      </c>
      <c r="I1816" s="18">
        <f t="shared" si="2465"/>
        <v>0</v>
      </c>
      <c r="J1816" s="18">
        <f t="shared" si="2465"/>
        <v>0</v>
      </c>
      <c r="K1816" s="18">
        <f t="shared" si="2465"/>
        <v>0</v>
      </c>
      <c r="L1816" s="18">
        <f t="shared" si="2401"/>
        <v>6590.6</v>
      </c>
      <c r="M1816" s="18">
        <f t="shared" si="2402"/>
        <v>6523.8</v>
      </c>
      <c r="N1816" s="18">
        <f t="shared" si="2403"/>
        <v>6525</v>
      </c>
      <c r="O1816" s="18">
        <f t="shared" ref="O1816:Q1817" si="2466">O1817</f>
        <v>136.69999999999999</v>
      </c>
      <c r="P1816" s="18">
        <f t="shared" si="2466"/>
        <v>0</v>
      </c>
      <c r="Q1816" s="18">
        <f t="shared" si="2466"/>
        <v>0</v>
      </c>
      <c r="R1816" s="18">
        <f t="shared" si="2431"/>
        <v>6727.3</v>
      </c>
      <c r="S1816" s="18">
        <f t="shared" si="2432"/>
        <v>6523.8</v>
      </c>
      <c r="T1816" s="18">
        <f t="shared" si="2433"/>
        <v>6525</v>
      </c>
      <c r="U1816" s="18">
        <f t="shared" ref="U1816:AE1817" si="2467">U1817</f>
        <v>0</v>
      </c>
      <c r="V1816" s="18">
        <f t="shared" si="2435"/>
        <v>6727.3</v>
      </c>
      <c r="W1816" s="18">
        <f t="shared" si="2436"/>
        <v>6523.8</v>
      </c>
      <c r="X1816" s="18">
        <f t="shared" si="2437"/>
        <v>6525</v>
      </c>
      <c r="Y1816" s="18">
        <f t="shared" si="2467"/>
        <v>0</v>
      </c>
      <c r="Z1816" s="18">
        <f t="shared" si="2467"/>
        <v>0</v>
      </c>
      <c r="AA1816" s="18">
        <f t="shared" si="2467"/>
        <v>0</v>
      </c>
      <c r="AB1816" s="18">
        <f t="shared" si="2448"/>
        <v>6727.3</v>
      </c>
      <c r="AC1816" s="18">
        <f t="shared" si="2449"/>
        <v>6523.8</v>
      </c>
      <c r="AD1816" s="18">
        <f t="shared" si="2450"/>
        <v>6525</v>
      </c>
      <c r="AE1816" s="18">
        <f t="shared" si="2467"/>
        <v>0</v>
      </c>
      <c r="AF1816" s="31"/>
      <c r="AG1816" s="22"/>
      <c r="AH1816" s="2"/>
    </row>
    <row r="1817" spans="1:34" ht="47.25" x14ac:dyDescent="0.25">
      <c r="A1817" s="36" t="s">
        <v>377</v>
      </c>
      <c r="B1817" s="32">
        <v>240</v>
      </c>
      <c r="C1817" s="36"/>
      <c r="D1817" s="36"/>
      <c r="E1817" s="14" t="s">
        <v>586</v>
      </c>
      <c r="F1817" s="18">
        <f t="shared" si="2465"/>
        <v>6590.6</v>
      </c>
      <c r="G1817" s="18">
        <f t="shared" si="2465"/>
        <v>6523.8</v>
      </c>
      <c r="H1817" s="18">
        <f t="shared" si="2465"/>
        <v>6525</v>
      </c>
      <c r="I1817" s="18">
        <f t="shared" si="2465"/>
        <v>0</v>
      </c>
      <c r="J1817" s="18">
        <f t="shared" si="2465"/>
        <v>0</v>
      </c>
      <c r="K1817" s="18">
        <f t="shared" si="2465"/>
        <v>0</v>
      </c>
      <c r="L1817" s="18">
        <f t="shared" si="2401"/>
        <v>6590.6</v>
      </c>
      <c r="M1817" s="18">
        <f t="shared" si="2402"/>
        <v>6523.8</v>
      </c>
      <c r="N1817" s="18">
        <f t="shared" si="2403"/>
        <v>6525</v>
      </c>
      <c r="O1817" s="18">
        <f t="shared" si="2466"/>
        <v>136.69999999999999</v>
      </c>
      <c r="P1817" s="18">
        <f t="shared" si="2466"/>
        <v>0</v>
      </c>
      <c r="Q1817" s="18">
        <f t="shared" si="2466"/>
        <v>0</v>
      </c>
      <c r="R1817" s="18">
        <f t="shared" si="2431"/>
        <v>6727.3</v>
      </c>
      <c r="S1817" s="18">
        <f t="shared" si="2432"/>
        <v>6523.8</v>
      </c>
      <c r="T1817" s="18">
        <f t="shared" si="2433"/>
        <v>6525</v>
      </c>
      <c r="U1817" s="18">
        <f t="shared" si="2467"/>
        <v>0</v>
      </c>
      <c r="V1817" s="18">
        <f t="shared" si="2435"/>
        <v>6727.3</v>
      </c>
      <c r="W1817" s="18">
        <f t="shared" si="2436"/>
        <v>6523.8</v>
      </c>
      <c r="X1817" s="18">
        <f t="shared" si="2437"/>
        <v>6525</v>
      </c>
      <c r="Y1817" s="18">
        <f t="shared" si="2467"/>
        <v>0</v>
      </c>
      <c r="Z1817" s="18">
        <f t="shared" si="2467"/>
        <v>0</v>
      </c>
      <c r="AA1817" s="18">
        <f t="shared" si="2467"/>
        <v>0</v>
      </c>
      <c r="AB1817" s="18">
        <f t="shared" si="2448"/>
        <v>6727.3</v>
      </c>
      <c r="AC1817" s="18">
        <f t="shared" si="2449"/>
        <v>6523.8</v>
      </c>
      <c r="AD1817" s="18">
        <f t="shared" si="2450"/>
        <v>6525</v>
      </c>
      <c r="AE1817" s="18">
        <f t="shared" si="2467"/>
        <v>0</v>
      </c>
      <c r="AF1817" s="31"/>
      <c r="AG1817" s="22"/>
      <c r="AH1817" s="2"/>
    </row>
    <row r="1818" spans="1:34" x14ac:dyDescent="0.25">
      <c r="A1818" s="36" t="s">
        <v>377</v>
      </c>
      <c r="B1818" s="32">
        <v>240</v>
      </c>
      <c r="C1818" s="36" t="s">
        <v>5</v>
      </c>
      <c r="D1818" s="36" t="s">
        <v>6</v>
      </c>
      <c r="E1818" s="14" t="s">
        <v>543</v>
      </c>
      <c r="F1818" s="18">
        <v>6590.6</v>
      </c>
      <c r="G1818" s="18">
        <v>6523.8</v>
      </c>
      <c r="H1818" s="18">
        <v>6525</v>
      </c>
      <c r="I1818" s="18"/>
      <c r="J1818" s="18"/>
      <c r="K1818" s="18"/>
      <c r="L1818" s="18">
        <f t="shared" si="2401"/>
        <v>6590.6</v>
      </c>
      <c r="M1818" s="18">
        <f t="shared" si="2402"/>
        <v>6523.8</v>
      </c>
      <c r="N1818" s="18">
        <f t="shared" si="2403"/>
        <v>6525</v>
      </c>
      <c r="O1818" s="18">
        <v>136.69999999999999</v>
      </c>
      <c r="P1818" s="18"/>
      <c r="Q1818" s="18"/>
      <c r="R1818" s="18">
        <f t="shared" si="2431"/>
        <v>6727.3</v>
      </c>
      <c r="S1818" s="18">
        <f t="shared" si="2432"/>
        <v>6523.8</v>
      </c>
      <c r="T1818" s="18">
        <f t="shared" si="2433"/>
        <v>6525</v>
      </c>
      <c r="U1818" s="18"/>
      <c r="V1818" s="18">
        <f t="shared" si="2435"/>
        <v>6727.3</v>
      </c>
      <c r="W1818" s="18">
        <f t="shared" si="2436"/>
        <v>6523.8</v>
      </c>
      <c r="X1818" s="18">
        <f t="shared" si="2437"/>
        <v>6525</v>
      </c>
      <c r="Y1818" s="18"/>
      <c r="Z1818" s="18"/>
      <c r="AA1818" s="18"/>
      <c r="AB1818" s="18">
        <f t="shared" si="2448"/>
        <v>6727.3</v>
      </c>
      <c r="AC1818" s="18">
        <f t="shared" si="2449"/>
        <v>6523.8</v>
      </c>
      <c r="AD1818" s="18">
        <f t="shared" si="2450"/>
        <v>6525</v>
      </c>
      <c r="AE1818" s="18"/>
      <c r="AF1818" s="31"/>
      <c r="AG1818" s="22"/>
      <c r="AH1818" s="2"/>
    </row>
    <row r="1819" spans="1:34" x14ac:dyDescent="0.25">
      <c r="A1819" s="36" t="s">
        <v>377</v>
      </c>
      <c r="B1819" s="32">
        <v>800</v>
      </c>
      <c r="C1819" s="36"/>
      <c r="D1819" s="36"/>
      <c r="E1819" s="14" t="s">
        <v>583</v>
      </c>
      <c r="F1819" s="18">
        <f t="shared" ref="F1819:K1820" si="2468">F1820</f>
        <v>328.5</v>
      </c>
      <c r="G1819" s="18">
        <f t="shared" si="2468"/>
        <v>327.39999999999998</v>
      </c>
      <c r="H1819" s="18">
        <f t="shared" si="2468"/>
        <v>326.2</v>
      </c>
      <c r="I1819" s="18">
        <f t="shared" si="2468"/>
        <v>0</v>
      </c>
      <c r="J1819" s="18">
        <f t="shared" si="2468"/>
        <v>0</v>
      </c>
      <c r="K1819" s="18">
        <f t="shared" si="2468"/>
        <v>0</v>
      </c>
      <c r="L1819" s="18">
        <f t="shared" si="2401"/>
        <v>328.5</v>
      </c>
      <c r="M1819" s="18">
        <f t="shared" si="2402"/>
        <v>327.39999999999998</v>
      </c>
      <c r="N1819" s="18">
        <f t="shared" si="2403"/>
        <v>326.2</v>
      </c>
      <c r="O1819" s="18">
        <f t="shared" ref="O1819:Q1820" si="2469">O1820</f>
        <v>0</v>
      </c>
      <c r="P1819" s="18">
        <f t="shared" si="2469"/>
        <v>0</v>
      </c>
      <c r="Q1819" s="18">
        <f t="shared" si="2469"/>
        <v>0</v>
      </c>
      <c r="R1819" s="18">
        <f t="shared" si="2431"/>
        <v>328.5</v>
      </c>
      <c r="S1819" s="18">
        <f t="shared" si="2432"/>
        <v>327.39999999999998</v>
      </c>
      <c r="T1819" s="18">
        <f t="shared" si="2433"/>
        <v>326.2</v>
      </c>
      <c r="U1819" s="18">
        <f t="shared" ref="U1819:AE1820" si="2470">U1820</f>
        <v>0</v>
      </c>
      <c r="V1819" s="18">
        <f t="shared" si="2435"/>
        <v>328.5</v>
      </c>
      <c r="W1819" s="18">
        <f t="shared" si="2436"/>
        <v>327.39999999999998</v>
      </c>
      <c r="X1819" s="18">
        <f t="shared" si="2437"/>
        <v>326.2</v>
      </c>
      <c r="Y1819" s="18">
        <f t="shared" si="2470"/>
        <v>0</v>
      </c>
      <c r="Z1819" s="18">
        <f t="shared" si="2470"/>
        <v>0</v>
      </c>
      <c r="AA1819" s="18">
        <f t="shared" si="2470"/>
        <v>0</v>
      </c>
      <c r="AB1819" s="18">
        <f t="shared" si="2448"/>
        <v>328.5</v>
      </c>
      <c r="AC1819" s="18">
        <f t="shared" si="2449"/>
        <v>327.39999999999998</v>
      </c>
      <c r="AD1819" s="18">
        <f t="shared" si="2450"/>
        <v>326.2</v>
      </c>
      <c r="AE1819" s="18">
        <f t="shared" si="2470"/>
        <v>0</v>
      </c>
      <c r="AF1819" s="31"/>
      <c r="AG1819" s="22"/>
      <c r="AH1819" s="2"/>
    </row>
    <row r="1820" spans="1:34" x14ac:dyDescent="0.25">
      <c r="A1820" s="36" t="s">
        <v>377</v>
      </c>
      <c r="B1820" s="32">
        <v>850</v>
      </c>
      <c r="C1820" s="36"/>
      <c r="D1820" s="36"/>
      <c r="E1820" s="14" t="s">
        <v>601</v>
      </c>
      <c r="F1820" s="18">
        <f t="shared" si="2468"/>
        <v>328.5</v>
      </c>
      <c r="G1820" s="18">
        <f t="shared" si="2468"/>
        <v>327.39999999999998</v>
      </c>
      <c r="H1820" s="18">
        <f t="shared" si="2468"/>
        <v>326.2</v>
      </c>
      <c r="I1820" s="18">
        <f t="shared" si="2468"/>
        <v>0</v>
      </c>
      <c r="J1820" s="18">
        <f t="shared" si="2468"/>
        <v>0</v>
      </c>
      <c r="K1820" s="18">
        <f t="shared" si="2468"/>
        <v>0</v>
      </c>
      <c r="L1820" s="18">
        <f t="shared" si="2401"/>
        <v>328.5</v>
      </c>
      <c r="M1820" s="18">
        <f t="shared" si="2402"/>
        <v>327.39999999999998</v>
      </c>
      <c r="N1820" s="18">
        <f t="shared" si="2403"/>
        <v>326.2</v>
      </c>
      <c r="O1820" s="18">
        <f t="shared" si="2469"/>
        <v>0</v>
      </c>
      <c r="P1820" s="18">
        <f t="shared" si="2469"/>
        <v>0</v>
      </c>
      <c r="Q1820" s="18">
        <f t="shared" si="2469"/>
        <v>0</v>
      </c>
      <c r="R1820" s="18">
        <f t="shared" si="2431"/>
        <v>328.5</v>
      </c>
      <c r="S1820" s="18">
        <f t="shared" si="2432"/>
        <v>327.39999999999998</v>
      </c>
      <c r="T1820" s="18">
        <f t="shared" si="2433"/>
        <v>326.2</v>
      </c>
      <c r="U1820" s="18">
        <f t="shared" si="2470"/>
        <v>0</v>
      </c>
      <c r="V1820" s="18">
        <f t="shared" si="2435"/>
        <v>328.5</v>
      </c>
      <c r="W1820" s="18">
        <f t="shared" si="2436"/>
        <v>327.39999999999998</v>
      </c>
      <c r="X1820" s="18">
        <f t="shared" si="2437"/>
        <v>326.2</v>
      </c>
      <c r="Y1820" s="18">
        <f t="shared" si="2470"/>
        <v>0</v>
      </c>
      <c r="Z1820" s="18">
        <f t="shared" si="2470"/>
        <v>0</v>
      </c>
      <c r="AA1820" s="18">
        <f t="shared" si="2470"/>
        <v>0</v>
      </c>
      <c r="AB1820" s="18">
        <f t="shared" si="2448"/>
        <v>328.5</v>
      </c>
      <c r="AC1820" s="18">
        <f t="shared" si="2449"/>
        <v>327.39999999999998</v>
      </c>
      <c r="AD1820" s="18">
        <f t="shared" si="2450"/>
        <v>326.2</v>
      </c>
      <c r="AE1820" s="18">
        <f t="shared" si="2470"/>
        <v>0</v>
      </c>
      <c r="AF1820" s="31"/>
      <c r="AG1820" s="22"/>
      <c r="AH1820" s="2"/>
    </row>
    <row r="1821" spans="1:34" x14ac:dyDescent="0.25">
      <c r="A1821" s="36" t="s">
        <v>377</v>
      </c>
      <c r="B1821" s="32">
        <v>850</v>
      </c>
      <c r="C1821" s="36" t="s">
        <v>5</v>
      </c>
      <c r="D1821" s="36" t="s">
        <v>6</v>
      </c>
      <c r="E1821" s="14" t="s">
        <v>543</v>
      </c>
      <c r="F1821" s="18">
        <v>328.5</v>
      </c>
      <c r="G1821" s="18">
        <v>327.39999999999998</v>
      </c>
      <c r="H1821" s="18">
        <v>326.2</v>
      </c>
      <c r="I1821" s="18"/>
      <c r="J1821" s="18"/>
      <c r="K1821" s="18"/>
      <c r="L1821" s="18">
        <f t="shared" si="2401"/>
        <v>328.5</v>
      </c>
      <c r="M1821" s="18">
        <f t="shared" si="2402"/>
        <v>327.39999999999998</v>
      </c>
      <c r="N1821" s="18">
        <f t="shared" si="2403"/>
        <v>326.2</v>
      </c>
      <c r="O1821" s="18"/>
      <c r="P1821" s="18"/>
      <c r="Q1821" s="18"/>
      <c r="R1821" s="18">
        <f t="shared" si="2431"/>
        <v>328.5</v>
      </c>
      <c r="S1821" s="18">
        <f t="shared" si="2432"/>
        <v>327.39999999999998</v>
      </c>
      <c r="T1821" s="18">
        <f t="shared" si="2433"/>
        <v>326.2</v>
      </c>
      <c r="U1821" s="18"/>
      <c r="V1821" s="18">
        <f t="shared" si="2435"/>
        <v>328.5</v>
      </c>
      <c r="W1821" s="18">
        <f t="shared" si="2436"/>
        <v>327.39999999999998</v>
      </c>
      <c r="X1821" s="18">
        <f t="shared" si="2437"/>
        <v>326.2</v>
      </c>
      <c r="Y1821" s="18"/>
      <c r="Z1821" s="18"/>
      <c r="AA1821" s="18"/>
      <c r="AB1821" s="18">
        <f t="shared" si="2448"/>
        <v>328.5</v>
      </c>
      <c r="AC1821" s="18">
        <f t="shared" si="2449"/>
        <v>327.39999999999998</v>
      </c>
      <c r="AD1821" s="18">
        <f t="shared" si="2450"/>
        <v>326.2</v>
      </c>
      <c r="AE1821" s="18"/>
      <c r="AF1821" s="31"/>
      <c r="AG1821" s="22"/>
      <c r="AH1821" s="2"/>
    </row>
    <row r="1822" spans="1:34" ht="47.25" x14ac:dyDescent="0.25">
      <c r="A1822" s="36" t="s">
        <v>378</v>
      </c>
      <c r="B1822" s="32"/>
      <c r="C1822" s="36"/>
      <c r="D1822" s="36"/>
      <c r="E1822" s="14" t="s">
        <v>762</v>
      </c>
      <c r="F1822" s="18">
        <f>F1823</f>
        <v>60999.199999999997</v>
      </c>
      <c r="G1822" s="18">
        <f t="shared" ref="G1822:AE1824" si="2471">G1823</f>
        <v>58909</v>
      </c>
      <c r="H1822" s="18">
        <f t="shared" si="2471"/>
        <v>58909</v>
      </c>
      <c r="I1822" s="18">
        <f t="shared" si="2471"/>
        <v>0</v>
      </c>
      <c r="J1822" s="18">
        <f t="shared" si="2471"/>
        <v>0</v>
      </c>
      <c r="K1822" s="18">
        <f t="shared" si="2471"/>
        <v>0</v>
      </c>
      <c r="L1822" s="18">
        <f t="shared" si="2401"/>
        <v>60999.199999999997</v>
      </c>
      <c r="M1822" s="18">
        <f t="shared" si="2402"/>
        <v>58909</v>
      </c>
      <c r="N1822" s="18">
        <f t="shared" si="2403"/>
        <v>58909</v>
      </c>
      <c r="O1822" s="18">
        <f t="shared" si="2471"/>
        <v>1308.5860000000002</v>
      </c>
      <c r="P1822" s="18">
        <f t="shared" si="2471"/>
        <v>0</v>
      </c>
      <c r="Q1822" s="18">
        <f t="shared" si="2471"/>
        <v>0</v>
      </c>
      <c r="R1822" s="18">
        <f t="shared" si="2431"/>
        <v>62307.786</v>
      </c>
      <c r="S1822" s="18">
        <f t="shared" si="2432"/>
        <v>58909</v>
      </c>
      <c r="T1822" s="18">
        <f t="shared" si="2433"/>
        <v>58909</v>
      </c>
      <c r="U1822" s="18">
        <f t="shared" si="2471"/>
        <v>0</v>
      </c>
      <c r="V1822" s="18">
        <f t="shared" si="2435"/>
        <v>62307.786</v>
      </c>
      <c r="W1822" s="18">
        <f t="shared" si="2436"/>
        <v>58909</v>
      </c>
      <c r="X1822" s="18">
        <f t="shared" si="2437"/>
        <v>58909</v>
      </c>
      <c r="Y1822" s="18">
        <f t="shared" si="2471"/>
        <v>0</v>
      </c>
      <c r="Z1822" s="18">
        <f t="shared" si="2471"/>
        <v>0</v>
      </c>
      <c r="AA1822" s="18">
        <f t="shared" si="2471"/>
        <v>0</v>
      </c>
      <c r="AB1822" s="18">
        <f t="shared" si="2448"/>
        <v>62307.786</v>
      </c>
      <c r="AC1822" s="18">
        <f t="shared" si="2449"/>
        <v>58909</v>
      </c>
      <c r="AD1822" s="18">
        <f t="shared" si="2450"/>
        <v>58909</v>
      </c>
      <c r="AE1822" s="18">
        <f t="shared" si="2471"/>
        <v>0</v>
      </c>
      <c r="AF1822" s="31"/>
      <c r="AG1822" s="22"/>
      <c r="AH1822" s="2"/>
    </row>
    <row r="1823" spans="1:34" ht="47.25" x14ac:dyDescent="0.25">
      <c r="A1823" s="36" t="s">
        <v>378</v>
      </c>
      <c r="B1823" s="32">
        <v>200</v>
      </c>
      <c r="C1823" s="36"/>
      <c r="D1823" s="36"/>
      <c r="E1823" s="14" t="s">
        <v>578</v>
      </c>
      <c r="F1823" s="18">
        <f t="shared" ref="F1823:H1824" si="2472">F1824</f>
        <v>60999.199999999997</v>
      </c>
      <c r="G1823" s="18">
        <f t="shared" si="2472"/>
        <v>58909</v>
      </c>
      <c r="H1823" s="18">
        <f t="shared" si="2472"/>
        <v>58909</v>
      </c>
      <c r="I1823" s="18">
        <f t="shared" si="2471"/>
        <v>0</v>
      </c>
      <c r="J1823" s="18">
        <f t="shared" si="2471"/>
        <v>0</v>
      </c>
      <c r="K1823" s="18">
        <f t="shared" si="2471"/>
        <v>0</v>
      </c>
      <c r="L1823" s="18">
        <f t="shared" si="2401"/>
        <v>60999.199999999997</v>
      </c>
      <c r="M1823" s="18">
        <f t="shared" si="2402"/>
        <v>58909</v>
      </c>
      <c r="N1823" s="18">
        <f t="shared" si="2403"/>
        <v>58909</v>
      </c>
      <c r="O1823" s="18">
        <f t="shared" si="2471"/>
        <v>1308.5860000000002</v>
      </c>
      <c r="P1823" s="18">
        <f t="shared" si="2471"/>
        <v>0</v>
      </c>
      <c r="Q1823" s="18">
        <f t="shared" si="2471"/>
        <v>0</v>
      </c>
      <c r="R1823" s="18">
        <f t="shared" si="2431"/>
        <v>62307.786</v>
      </c>
      <c r="S1823" s="18">
        <f t="shared" si="2432"/>
        <v>58909</v>
      </c>
      <c r="T1823" s="18">
        <f t="shared" si="2433"/>
        <v>58909</v>
      </c>
      <c r="U1823" s="18">
        <f t="shared" ref="U1823:AE1824" si="2473">U1824</f>
        <v>0</v>
      </c>
      <c r="V1823" s="18">
        <f t="shared" si="2435"/>
        <v>62307.786</v>
      </c>
      <c r="W1823" s="18">
        <f t="shared" si="2436"/>
        <v>58909</v>
      </c>
      <c r="X1823" s="18">
        <f t="shared" si="2437"/>
        <v>58909</v>
      </c>
      <c r="Y1823" s="18">
        <f t="shared" si="2473"/>
        <v>0</v>
      </c>
      <c r="Z1823" s="18">
        <f t="shared" si="2473"/>
        <v>0</v>
      </c>
      <c r="AA1823" s="18">
        <f t="shared" si="2473"/>
        <v>0</v>
      </c>
      <c r="AB1823" s="18">
        <f t="shared" si="2448"/>
        <v>62307.786</v>
      </c>
      <c r="AC1823" s="18">
        <f t="shared" si="2449"/>
        <v>58909</v>
      </c>
      <c r="AD1823" s="18">
        <f t="shared" si="2450"/>
        <v>58909</v>
      </c>
      <c r="AE1823" s="18">
        <f t="shared" si="2473"/>
        <v>0</v>
      </c>
      <c r="AF1823" s="31"/>
      <c r="AG1823" s="22"/>
      <c r="AH1823" s="2"/>
    </row>
    <row r="1824" spans="1:34" ht="47.25" x14ac:dyDescent="0.25">
      <c r="A1824" s="36" t="s">
        <v>378</v>
      </c>
      <c r="B1824" s="32">
        <v>240</v>
      </c>
      <c r="C1824" s="36"/>
      <c r="D1824" s="36"/>
      <c r="E1824" s="14" t="s">
        <v>586</v>
      </c>
      <c r="F1824" s="18">
        <f t="shared" si="2472"/>
        <v>60999.199999999997</v>
      </c>
      <c r="G1824" s="18">
        <f t="shared" si="2472"/>
        <v>58909</v>
      </c>
      <c r="H1824" s="18">
        <f t="shared" si="2472"/>
        <v>58909</v>
      </c>
      <c r="I1824" s="18">
        <f t="shared" si="2471"/>
        <v>0</v>
      </c>
      <c r="J1824" s="18">
        <f t="shared" si="2471"/>
        <v>0</v>
      </c>
      <c r="K1824" s="18">
        <f t="shared" si="2471"/>
        <v>0</v>
      </c>
      <c r="L1824" s="18">
        <f t="shared" si="2401"/>
        <v>60999.199999999997</v>
      </c>
      <c r="M1824" s="18">
        <f t="shared" si="2402"/>
        <v>58909</v>
      </c>
      <c r="N1824" s="18">
        <f t="shared" si="2403"/>
        <v>58909</v>
      </c>
      <c r="O1824" s="18">
        <f t="shared" si="2471"/>
        <v>1308.5860000000002</v>
      </c>
      <c r="P1824" s="18">
        <f t="shared" si="2471"/>
        <v>0</v>
      </c>
      <c r="Q1824" s="18">
        <f t="shared" si="2471"/>
        <v>0</v>
      </c>
      <c r="R1824" s="18">
        <f t="shared" si="2431"/>
        <v>62307.786</v>
      </c>
      <c r="S1824" s="18">
        <f t="shared" si="2432"/>
        <v>58909</v>
      </c>
      <c r="T1824" s="18">
        <f t="shared" si="2433"/>
        <v>58909</v>
      </c>
      <c r="U1824" s="18">
        <f t="shared" si="2473"/>
        <v>0</v>
      </c>
      <c r="V1824" s="18">
        <f t="shared" si="2435"/>
        <v>62307.786</v>
      </c>
      <c r="W1824" s="18">
        <f t="shared" si="2436"/>
        <v>58909</v>
      </c>
      <c r="X1824" s="18">
        <f t="shared" si="2437"/>
        <v>58909</v>
      </c>
      <c r="Y1824" s="18">
        <f t="shared" si="2473"/>
        <v>0</v>
      </c>
      <c r="Z1824" s="18">
        <f t="shared" si="2473"/>
        <v>0</v>
      </c>
      <c r="AA1824" s="18">
        <f t="shared" si="2473"/>
        <v>0</v>
      </c>
      <c r="AB1824" s="18">
        <f t="shared" si="2448"/>
        <v>62307.786</v>
      </c>
      <c r="AC1824" s="18">
        <f t="shared" si="2449"/>
        <v>58909</v>
      </c>
      <c r="AD1824" s="18">
        <f t="shared" si="2450"/>
        <v>58909</v>
      </c>
      <c r="AE1824" s="18">
        <f t="shared" si="2473"/>
        <v>0</v>
      </c>
      <c r="AF1824" s="31"/>
      <c r="AG1824" s="22"/>
      <c r="AH1824" s="2"/>
    </row>
    <row r="1825" spans="1:34" x14ac:dyDescent="0.25">
      <c r="A1825" s="36" t="s">
        <v>378</v>
      </c>
      <c r="B1825" s="32">
        <v>240</v>
      </c>
      <c r="C1825" s="36" t="s">
        <v>5</v>
      </c>
      <c r="D1825" s="36" t="s">
        <v>6</v>
      </c>
      <c r="E1825" s="14" t="s">
        <v>543</v>
      </c>
      <c r="F1825" s="18">
        <v>60999.199999999997</v>
      </c>
      <c r="G1825" s="18">
        <v>58909</v>
      </c>
      <c r="H1825" s="18">
        <v>58909</v>
      </c>
      <c r="I1825" s="18"/>
      <c r="J1825" s="18"/>
      <c r="K1825" s="18"/>
      <c r="L1825" s="18">
        <f t="shared" si="2401"/>
        <v>60999.199999999997</v>
      </c>
      <c r="M1825" s="18">
        <f t="shared" si="2402"/>
        <v>58909</v>
      </c>
      <c r="N1825" s="18">
        <f t="shared" si="2403"/>
        <v>58909</v>
      </c>
      <c r="O1825" s="18">
        <f>1985.034-676.448</f>
        <v>1308.5860000000002</v>
      </c>
      <c r="P1825" s="18"/>
      <c r="Q1825" s="18"/>
      <c r="R1825" s="18">
        <f t="shared" si="2431"/>
        <v>62307.786</v>
      </c>
      <c r="S1825" s="18">
        <f t="shared" si="2432"/>
        <v>58909</v>
      </c>
      <c r="T1825" s="18">
        <f t="shared" si="2433"/>
        <v>58909</v>
      </c>
      <c r="U1825" s="18"/>
      <c r="V1825" s="18">
        <f t="shared" si="2435"/>
        <v>62307.786</v>
      </c>
      <c r="W1825" s="18">
        <f t="shared" si="2436"/>
        <v>58909</v>
      </c>
      <c r="X1825" s="18">
        <f t="shared" si="2437"/>
        <v>58909</v>
      </c>
      <c r="Y1825" s="18"/>
      <c r="Z1825" s="18"/>
      <c r="AA1825" s="18"/>
      <c r="AB1825" s="18">
        <f t="shared" si="2448"/>
        <v>62307.786</v>
      </c>
      <c r="AC1825" s="18">
        <f t="shared" si="2449"/>
        <v>58909</v>
      </c>
      <c r="AD1825" s="18">
        <f t="shared" si="2450"/>
        <v>58909</v>
      </c>
      <c r="AE1825" s="18"/>
      <c r="AF1825" s="31"/>
      <c r="AG1825" s="22"/>
      <c r="AH1825" s="2"/>
    </row>
    <row r="1826" spans="1:34" ht="47.25" x14ac:dyDescent="0.25">
      <c r="A1826" s="19" t="s">
        <v>1417</v>
      </c>
      <c r="B1826" s="32"/>
      <c r="C1826" s="36"/>
      <c r="D1826" s="36"/>
      <c r="E1826" s="14" t="s">
        <v>1418</v>
      </c>
      <c r="F1826" s="18"/>
      <c r="G1826" s="18"/>
      <c r="H1826" s="18"/>
      <c r="I1826" s="18"/>
      <c r="J1826" s="18"/>
      <c r="K1826" s="18"/>
      <c r="L1826" s="18"/>
      <c r="M1826" s="18"/>
      <c r="N1826" s="18"/>
      <c r="O1826" s="18">
        <f>O1827</f>
        <v>1790.8109999999999</v>
      </c>
      <c r="P1826" s="18">
        <f t="shared" ref="P1826:AE1828" si="2474">P1827</f>
        <v>0</v>
      </c>
      <c r="Q1826" s="18">
        <f t="shared" si="2474"/>
        <v>0</v>
      </c>
      <c r="R1826" s="18">
        <f t="shared" si="2431"/>
        <v>1790.8109999999999</v>
      </c>
      <c r="S1826" s="18">
        <f t="shared" si="2432"/>
        <v>0</v>
      </c>
      <c r="T1826" s="18">
        <f t="shared" si="2433"/>
        <v>0</v>
      </c>
      <c r="U1826" s="18">
        <f t="shared" si="2474"/>
        <v>0</v>
      </c>
      <c r="V1826" s="18">
        <f t="shared" si="2435"/>
        <v>1790.8109999999999</v>
      </c>
      <c r="W1826" s="18">
        <f t="shared" si="2436"/>
        <v>0</v>
      </c>
      <c r="X1826" s="18">
        <f t="shared" si="2437"/>
        <v>0</v>
      </c>
      <c r="Y1826" s="18">
        <f t="shared" si="2474"/>
        <v>0</v>
      </c>
      <c r="Z1826" s="18">
        <f t="shared" si="2474"/>
        <v>0</v>
      </c>
      <c r="AA1826" s="18">
        <f t="shared" si="2474"/>
        <v>0</v>
      </c>
      <c r="AB1826" s="18">
        <f t="shared" si="2448"/>
        <v>1790.8109999999999</v>
      </c>
      <c r="AC1826" s="18">
        <f t="shared" si="2449"/>
        <v>0</v>
      </c>
      <c r="AD1826" s="18">
        <f t="shared" si="2450"/>
        <v>0</v>
      </c>
      <c r="AE1826" s="18">
        <f t="shared" si="2474"/>
        <v>0</v>
      </c>
      <c r="AF1826" s="31"/>
      <c r="AG1826" s="22"/>
      <c r="AH1826" s="2"/>
    </row>
    <row r="1827" spans="1:34" ht="47.25" x14ac:dyDescent="0.25">
      <c r="A1827" s="19" t="s">
        <v>1417</v>
      </c>
      <c r="B1827" s="32">
        <v>200</v>
      </c>
      <c r="C1827" s="36"/>
      <c r="D1827" s="36"/>
      <c r="E1827" s="14" t="s">
        <v>578</v>
      </c>
      <c r="F1827" s="18"/>
      <c r="G1827" s="18"/>
      <c r="H1827" s="18"/>
      <c r="I1827" s="18"/>
      <c r="J1827" s="18"/>
      <c r="K1827" s="18"/>
      <c r="L1827" s="18"/>
      <c r="M1827" s="18"/>
      <c r="N1827" s="18"/>
      <c r="O1827" s="18">
        <f>O1828</f>
        <v>1790.8109999999999</v>
      </c>
      <c r="P1827" s="18">
        <f t="shared" si="2474"/>
        <v>0</v>
      </c>
      <c r="Q1827" s="18">
        <f t="shared" si="2474"/>
        <v>0</v>
      </c>
      <c r="R1827" s="18">
        <f t="shared" si="2431"/>
        <v>1790.8109999999999</v>
      </c>
      <c r="S1827" s="18">
        <f t="shared" si="2432"/>
        <v>0</v>
      </c>
      <c r="T1827" s="18">
        <f t="shared" si="2433"/>
        <v>0</v>
      </c>
      <c r="U1827" s="18">
        <f t="shared" si="2474"/>
        <v>0</v>
      </c>
      <c r="V1827" s="18">
        <f t="shared" si="2435"/>
        <v>1790.8109999999999</v>
      </c>
      <c r="W1827" s="18">
        <f t="shared" si="2436"/>
        <v>0</v>
      </c>
      <c r="X1827" s="18">
        <f t="shared" si="2437"/>
        <v>0</v>
      </c>
      <c r="Y1827" s="18">
        <f t="shared" si="2474"/>
        <v>0</v>
      </c>
      <c r="Z1827" s="18">
        <f t="shared" si="2474"/>
        <v>0</v>
      </c>
      <c r="AA1827" s="18">
        <f t="shared" si="2474"/>
        <v>0</v>
      </c>
      <c r="AB1827" s="18">
        <f t="shared" si="2448"/>
        <v>1790.8109999999999</v>
      </c>
      <c r="AC1827" s="18">
        <f t="shared" si="2449"/>
        <v>0</v>
      </c>
      <c r="AD1827" s="18">
        <f t="shared" si="2450"/>
        <v>0</v>
      </c>
      <c r="AE1827" s="18">
        <f t="shared" si="2474"/>
        <v>0</v>
      </c>
      <c r="AF1827" s="31"/>
      <c r="AG1827" s="22"/>
      <c r="AH1827" s="2"/>
    </row>
    <row r="1828" spans="1:34" ht="47.25" x14ac:dyDescent="0.25">
      <c r="A1828" s="19" t="s">
        <v>1417</v>
      </c>
      <c r="B1828" s="32">
        <v>240</v>
      </c>
      <c r="C1828" s="36"/>
      <c r="D1828" s="36"/>
      <c r="E1828" s="14" t="s">
        <v>586</v>
      </c>
      <c r="F1828" s="18"/>
      <c r="G1828" s="18"/>
      <c r="H1828" s="18"/>
      <c r="I1828" s="18"/>
      <c r="J1828" s="18"/>
      <c r="K1828" s="18"/>
      <c r="L1828" s="18"/>
      <c r="M1828" s="18"/>
      <c r="N1828" s="18"/>
      <c r="O1828" s="18">
        <f>O1829</f>
        <v>1790.8109999999999</v>
      </c>
      <c r="P1828" s="18">
        <f t="shared" si="2474"/>
        <v>0</v>
      </c>
      <c r="Q1828" s="18">
        <f t="shared" si="2474"/>
        <v>0</v>
      </c>
      <c r="R1828" s="18">
        <f t="shared" si="2431"/>
        <v>1790.8109999999999</v>
      </c>
      <c r="S1828" s="18">
        <f t="shared" si="2432"/>
        <v>0</v>
      </c>
      <c r="T1828" s="18">
        <f t="shared" si="2433"/>
        <v>0</v>
      </c>
      <c r="U1828" s="18">
        <f t="shared" si="2474"/>
        <v>0</v>
      </c>
      <c r="V1828" s="18">
        <f t="shared" si="2435"/>
        <v>1790.8109999999999</v>
      </c>
      <c r="W1828" s="18">
        <f t="shared" si="2436"/>
        <v>0</v>
      </c>
      <c r="X1828" s="18">
        <f t="shared" si="2437"/>
        <v>0</v>
      </c>
      <c r="Y1828" s="18">
        <f t="shared" si="2474"/>
        <v>0</v>
      </c>
      <c r="Z1828" s="18">
        <f t="shared" si="2474"/>
        <v>0</v>
      </c>
      <c r="AA1828" s="18">
        <f t="shared" si="2474"/>
        <v>0</v>
      </c>
      <c r="AB1828" s="18">
        <f t="shared" si="2448"/>
        <v>1790.8109999999999</v>
      </c>
      <c r="AC1828" s="18">
        <f t="shared" si="2449"/>
        <v>0</v>
      </c>
      <c r="AD1828" s="18">
        <f t="shared" si="2450"/>
        <v>0</v>
      </c>
      <c r="AE1828" s="18">
        <f t="shared" si="2474"/>
        <v>0</v>
      </c>
      <c r="AF1828" s="31"/>
      <c r="AG1828" s="22"/>
      <c r="AH1828" s="2"/>
    </row>
    <row r="1829" spans="1:34" ht="47.25" x14ac:dyDescent="0.25">
      <c r="A1829" s="19" t="s">
        <v>1417</v>
      </c>
      <c r="B1829" s="32">
        <v>240</v>
      </c>
      <c r="C1829" s="36" t="s">
        <v>20</v>
      </c>
      <c r="D1829" s="36" t="s">
        <v>35</v>
      </c>
      <c r="E1829" s="14" t="s">
        <v>546</v>
      </c>
      <c r="F1829" s="18"/>
      <c r="G1829" s="18"/>
      <c r="H1829" s="18"/>
      <c r="I1829" s="18"/>
      <c r="J1829" s="18"/>
      <c r="K1829" s="18"/>
      <c r="L1829" s="18"/>
      <c r="M1829" s="18"/>
      <c r="N1829" s="18"/>
      <c r="O1829" s="18">
        <v>1790.8109999999999</v>
      </c>
      <c r="P1829" s="18"/>
      <c r="Q1829" s="18"/>
      <c r="R1829" s="18">
        <f t="shared" si="2431"/>
        <v>1790.8109999999999</v>
      </c>
      <c r="S1829" s="18">
        <f t="shared" si="2432"/>
        <v>0</v>
      </c>
      <c r="T1829" s="18">
        <f t="shared" si="2433"/>
        <v>0</v>
      </c>
      <c r="U1829" s="18"/>
      <c r="V1829" s="18">
        <f t="shared" si="2435"/>
        <v>1790.8109999999999</v>
      </c>
      <c r="W1829" s="18">
        <f t="shared" si="2436"/>
        <v>0</v>
      </c>
      <c r="X1829" s="18">
        <f t="shared" si="2437"/>
        <v>0</v>
      </c>
      <c r="Y1829" s="18"/>
      <c r="Z1829" s="18"/>
      <c r="AA1829" s="18"/>
      <c r="AB1829" s="18">
        <f t="shared" si="2448"/>
        <v>1790.8109999999999</v>
      </c>
      <c r="AC1829" s="18">
        <f t="shared" si="2449"/>
        <v>0</v>
      </c>
      <c r="AD1829" s="18">
        <f t="shared" si="2450"/>
        <v>0</v>
      </c>
      <c r="AE1829" s="18"/>
      <c r="AF1829" s="31"/>
      <c r="AG1829" s="22"/>
      <c r="AH1829" s="2"/>
    </row>
    <row r="1830" spans="1:34" s="8" customFormat="1" ht="47.25" x14ac:dyDescent="0.25">
      <c r="A1830" s="7" t="s">
        <v>393</v>
      </c>
      <c r="B1830" s="13"/>
      <c r="C1830" s="7"/>
      <c r="D1830" s="7"/>
      <c r="E1830" s="33" t="s">
        <v>1216</v>
      </c>
      <c r="F1830" s="11">
        <f>F1831+F1904+F1915+F1940+F1960+F1978</f>
        <v>816063.4</v>
      </c>
      <c r="G1830" s="11">
        <f>G1831+G1904+G1915+G1940+G1960+G1978</f>
        <v>706520.89999999991</v>
      </c>
      <c r="H1830" s="11">
        <f>H1831+H1904+H1915+H1940+H1960+H1978</f>
        <v>623476.30000000005</v>
      </c>
      <c r="I1830" s="11">
        <f t="shared" ref="I1830:K1830" si="2475">I1831+I1904+I1915+I1940+I1960+I1978</f>
        <v>494.84000000000378</v>
      </c>
      <c r="J1830" s="11">
        <f t="shared" si="2475"/>
        <v>22000</v>
      </c>
      <c r="K1830" s="11">
        <f t="shared" si="2475"/>
        <v>59871.701999999997</v>
      </c>
      <c r="L1830" s="11">
        <f t="shared" si="2401"/>
        <v>816558.24</v>
      </c>
      <c r="M1830" s="11">
        <f t="shared" si="2402"/>
        <v>728520.89999999991</v>
      </c>
      <c r="N1830" s="11">
        <f t="shared" si="2403"/>
        <v>683348.00200000009</v>
      </c>
      <c r="O1830" s="11">
        <f t="shared" ref="O1830:Q1830" si="2476">O1831+O1904+O1915+O1940+O1960+O1978</f>
        <v>63542.066999999995</v>
      </c>
      <c r="P1830" s="11">
        <f t="shared" si="2476"/>
        <v>0</v>
      </c>
      <c r="Q1830" s="11">
        <f t="shared" si="2476"/>
        <v>0</v>
      </c>
      <c r="R1830" s="11">
        <f t="shared" si="2431"/>
        <v>880100.30700000003</v>
      </c>
      <c r="S1830" s="11">
        <f t="shared" si="2432"/>
        <v>728520.89999999991</v>
      </c>
      <c r="T1830" s="11">
        <f t="shared" si="2433"/>
        <v>683348.00200000009</v>
      </c>
      <c r="U1830" s="11">
        <f>U1831+U1904+U1915+U1940+U1960+U1978</f>
        <v>0</v>
      </c>
      <c r="V1830" s="11">
        <f t="shared" si="2435"/>
        <v>880100.30700000003</v>
      </c>
      <c r="W1830" s="11">
        <f t="shared" si="2436"/>
        <v>728520.89999999991</v>
      </c>
      <c r="X1830" s="11">
        <f t="shared" si="2437"/>
        <v>683348.00200000009</v>
      </c>
      <c r="Y1830" s="11">
        <f t="shared" ref="Y1830:AA1830" si="2477">Y1831+Y1904+Y1915+Y1940+Y1960+Y1978</f>
        <v>-25935.095999999998</v>
      </c>
      <c r="Z1830" s="11">
        <f t="shared" si="2477"/>
        <v>166488.98300000001</v>
      </c>
      <c r="AA1830" s="11">
        <f t="shared" si="2477"/>
        <v>387626.679</v>
      </c>
      <c r="AB1830" s="11">
        <f t="shared" si="2448"/>
        <v>854165.21100000001</v>
      </c>
      <c r="AC1830" s="11">
        <f t="shared" si="2449"/>
        <v>895009.88299999991</v>
      </c>
      <c r="AD1830" s="11">
        <f t="shared" si="2450"/>
        <v>1070974.6810000001</v>
      </c>
      <c r="AE1830" s="11">
        <f>AE1831+AE1904+AE1915+AE1940+AE1960+AE1978</f>
        <v>0</v>
      </c>
      <c r="AF1830" s="21"/>
      <c r="AG1830" s="24"/>
    </row>
    <row r="1831" spans="1:34" s="10" customFormat="1" ht="47.25" x14ac:dyDescent="0.25">
      <c r="A1831" s="9" t="s">
        <v>394</v>
      </c>
      <c r="B1831" s="16"/>
      <c r="C1831" s="9"/>
      <c r="D1831" s="9"/>
      <c r="E1831" s="15" t="s">
        <v>1217</v>
      </c>
      <c r="F1831" s="17">
        <f>F1832+F1881+F1886+F1895</f>
        <v>357722.70000000007</v>
      </c>
      <c r="G1831" s="17">
        <f t="shared" ref="G1831:AE1831" si="2478">G1832+G1881+G1886+G1895</f>
        <v>271782</v>
      </c>
      <c r="H1831" s="17">
        <f t="shared" si="2478"/>
        <v>188737.4</v>
      </c>
      <c r="I1831" s="17">
        <f t="shared" ref="I1831:K1831" si="2479">I1832+I1881+I1886+I1895</f>
        <v>-37871.701999999997</v>
      </c>
      <c r="J1831" s="17">
        <f t="shared" si="2479"/>
        <v>0</v>
      </c>
      <c r="K1831" s="17">
        <f t="shared" si="2479"/>
        <v>37871.701999999997</v>
      </c>
      <c r="L1831" s="17">
        <f t="shared" si="2401"/>
        <v>319850.99800000008</v>
      </c>
      <c r="M1831" s="17">
        <f t="shared" si="2402"/>
        <v>271782</v>
      </c>
      <c r="N1831" s="17">
        <f t="shared" si="2403"/>
        <v>226609.10199999998</v>
      </c>
      <c r="O1831" s="17">
        <f t="shared" ref="O1831:Q1831" si="2480">O1832+O1881+O1886+O1895</f>
        <v>22134.936999999998</v>
      </c>
      <c r="P1831" s="17">
        <f t="shared" si="2480"/>
        <v>0</v>
      </c>
      <c r="Q1831" s="17">
        <f t="shared" si="2480"/>
        <v>0</v>
      </c>
      <c r="R1831" s="17">
        <f t="shared" si="2431"/>
        <v>341985.93500000006</v>
      </c>
      <c r="S1831" s="17">
        <f t="shared" si="2432"/>
        <v>271782</v>
      </c>
      <c r="T1831" s="17">
        <f t="shared" si="2433"/>
        <v>226609.10199999998</v>
      </c>
      <c r="U1831" s="17">
        <f t="shared" ref="U1831" si="2481">U1832+U1881+U1886+U1895</f>
        <v>0</v>
      </c>
      <c r="V1831" s="17">
        <f t="shared" si="2435"/>
        <v>341985.93500000006</v>
      </c>
      <c r="W1831" s="17">
        <f t="shared" si="2436"/>
        <v>271782</v>
      </c>
      <c r="X1831" s="17">
        <f t="shared" si="2437"/>
        <v>226609.10199999998</v>
      </c>
      <c r="Y1831" s="17">
        <f t="shared" ref="Y1831:AA1831" si="2482">Y1832+Y1881+Y1886+Y1895</f>
        <v>-32469</v>
      </c>
      <c r="Z1831" s="17">
        <f t="shared" si="2482"/>
        <v>0</v>
      </c>
      <c r="AA1831" s="17">
        <f t="shared" si="2482"/>
        <v>161550.97</v>
      </c>
      <c r="AB1831" s="17">
        <f t="shared" si="2448"/>
        <v>309516.93500000006</v>
      </c>
      <c r="AC1831" s="17">
        <f t="shared" si="2449"/>
        <v>271782</v>
      </c>
      <c r="AD1831" s="17">
        <f t="shared" si="2450"/>
        <v>388160.07199999999</v>
      </c>
      <c r="AE1831" s="17">
        <f t="shared" si="2478"/>
        <v>0</v>
      </c>
      <c r="AF1831" s="30"/>
      <c r="AG1831" s="25"/>
    </row>
    <row r="1832" spans="1:34" ht="63" x14ac:dyDescent="0.25">
      <c r="A1832" s="36" t="s">
        <v>395</v>
      </c>
      <c r="B1832" s="32"/>
      <c r="C1832" s="36"/>
      <c r="D1832" s="36"/>
      <c r="E1832" s="14" t="s">
        <v>1218</v>
      </c>
      <c r="F1832" s="18">
        <f>F1833+F1837+F1841+F1845+F1849+F1853+F1857+F1861+F1865+F1869+F1873+F1877</f>
        <v>304495.80000000005</v>
      </c>
      <c r="G1832" s="18">
        <f t="shared" ref="G1832:AE1832" si="2483">G1833+G1837+G1841+G1845+G1849+G1853+G1857+G1861+G1865+G1869+G1873+G1877</f>
        <v>260225.5</v>
      </c>
      <c r="H1832" s="18">
        <f t="shared" si="2483"/>
        <v>185560.6</v>
      </c>
      <c r="I1832" s="18">
        <f t="shared" ref="I1832:K1832" si="2484">I1833+I1837+I1841+I1845+I1849+I1853+I1857+I1861+I1865+I1869+I1873+I1877</f>
        <v>-37871.701999999997</v>
      </c>
      <c r="J1832" s="18">
        <f t="shared" si="2484"/>
        <v>0</v>
      </c>
      <c r="K1832" s="18">
        <f t="shared" si="2484"/>
        <v>37871.701999999997</v>
      </c>
      <c r="L1832" s="18">
        <f t="shared" si="2401"/>
        <v>266624.09800000006</v>
      </c>
      <c r="M1832" s="18">
        <f t="shared" si="2402"/>
        <v>260225.5</v>
      </c>
      <c r="N1832" s="18">
        <f t="shared" si="2403"/>
        <v>223432.302</v>
      </c>
      <c r="O1832" s="18">
        <f t="shared" ref="O1832:Q1832" si="2485">O1833+O1837+O1841+O1845+O1849+O1853+O1857+O1861+O1865+O1869+O1873+O1877</f>
        <v>2284.5</v>
      </c>
      <c r="P1832" s="18">
        <f t="shared" si="2485"/>
        <v>0</v>
      </c>
      <c r="Q1832" s="18">
        <f t="shared" si="2485"/>
        <v>0</v>
      </c>
      <c r="R1832" s="18">
        <f t="shared" si="2431"/>
        <v>268908.59800000006</v>
      </c>
      <c r="S1832" s="18">
        <f t="shared" si="2432"/>
        <v>260225.5</v>
      </c>
      <c r="T1832" s="18">
        <f t="shared" si="2433"/>
        <v>223432.302</v>
      </c>
      <c r="U1832" s="18">
        <f t="shared" ref="U1832" si="2486">U1833+U1837+U1841+U1845+U1849+U1853+U1857+U1861+U1865+U1869+U1873+U1877</f>
        <v>0</v>
      </c>
      <c r="V1832" s="18">
        <f t="shared" si="2435"/>
        <v>268908.59800000006</v>
      </c>
      <c r="W1832" s="18">
        <f t="shared" si="2436"/>
        <v>260225.5</v>
      </c>
      <c r="X1832" s="18">
        <f t="shared" si="2437"/>
        <v>223432.302</v>
      </c>
      <c r="Y1832" s="18">
        <f t="shared" ref="Y1832:AA1832" si="2487">Y1833+Y1837+Y1841+Y1845+Y1849+Y1853+Y1857+Y1861+Y1865+Y1869+Y1873+Y1877</f>
        <v>-32469</v>
      </c>
      <c r="Z1832" s="18">
        <f t="shared" si="2487"/>
        <v>0</v>
      </c>
      <c r="AA1832" s="18">
        <f t="shared" si="2487"/>
        <v>161550.97</v>
      </c>
      <c r="AB1832" s="18">
        <f t="shared" si="2448"/>
        <v>236439.59800000006</v>
      </c>
      <c r="AC1832" s="18">
        <f t="shared" si="2449"/>
        <v>260225.5</v>
      </c>
      <c r="AD1832" s="18">
        <f t="shared" si="2450"/>
        <v>384983.272</v>
      </c>
      <c r="AE1832" s="18">
        <f t="shared" si="2483"/>
        <v>0</v>
      </c>
      <c r="AF1832" s="31"/>
      <c r="AG1832" s="22"/>
      <c r="AH1832" s="2"/>
    </row>
    <row r="1833" spans="1:34" ht="47.25" x14ac:dyDescent="0.25">
      <c r="A1833" s="36" t="s">
        <v>381</v>
      </c>
      <c r="B1833" s="32"/>
      <c r="C1833" s="36"/>
      <c r="D1833" s="36"/>
      <c r="E1833" s="14" t="s">
        <v>1219</v>
      </c>
      <c r="F1833" s="18">
        <f t="shared" ref="F1833:K1835" si="2488">F1834</f>
        <v>34448</v>
      </c>
      <c r="G1833" s="18">
        <f t="shared" si="2488"/>
        <v>0</v>
      </c>
      <c r="H1833" s="18">
        <f t="shared" si="2488"/>
        <v>0</v>
      </c>
      <c r="I1833" s="18">
        <f t="shared" si="2488"/>
        <v>0</v>
      </c>
      <c r="J1833" s="18">
        <f t="shared" si="2488"/>
        <v>0</v>
      </c>
      <c r="K1833" s="18">
        <f t="shared" si="2488"/>
        <v>0</v>
      </c>
      <c r="L1833" s="18">
        <f t="shared" si="2401"/>
        <v>34448</v>
      </c>
      <c r="M1833" s="18">
        <f t="shared" si="2402"/>
        <v>0</v>
      </c>
      <c r="N1833" s="18">
        <f t="shared" si="2403"/>
        <v>0</v>
      </c>
      <c r="O1833" s="18">
        <f t="shared" ref="O1833:Q1835" si="2489">O1834</f>
        <v>0</v>
      </c>
      <c r="P1833" s="18">
        <f t="shared" si="2489"/>
        <v>0</v>
      </c>
      <c r="Q1833" s="18">
        <f t="shared" si="2489"/>
        <v>0</v>
      </c>
      <c r="R1833" s="18">
        <f t="shared" si="2431"/>
        <v>34448</v>
      </c>
      <c r="S1833" s="18">
        <f t="shared" si="2432"/>
        <v>0</v>
      </c>
      <c r="T1833" s="18">
        <f t="shared" si="2433"/>
        <v>0</v>
      </c>
      <c r="U1833" s="18">
        <f t="shared" ref="U1833:AE1835" si="2490">U1834</f>
        <v>0</v>
      </c>
      <c r="V1833" s="18">
        <f t="shared" si="2435"/>
        <v>34448</v>
      </c>
      <c r="W1833" s="18">
        <f t="shared" si="2436"/>
        <v>0</v>
      </c>
      <c r="X1833" s="18">
        <f t="shared" si="2437"/>
        <v>0</v>
      </c>
      <c r="Y1833" s="18">
        <f t="shared" si="2490"/>
        <v>0</v>
      </c>
      <c r="Z1833" s="18">
        <f t="shared" si="2490"/>
        <v>0</v>
      </c>
      <c r="AA1833" s="18">
        <f t="shared" si="2490"/>
        <v>0</v>
      </c>
      <c r="AB1833" s="18">
        <f t="shared" si="2448"/>
        <v>34448</v>
      </c>
      <c r="AC1833" s="18">
        <f t="shared" si="2449"/>
        <v>0</v>
      </c>
      <c r="AD1833" s="18">
        <f t="shared" si="2450"/>
        <v>0</v>
      </c>
      <c r="AE1833" s="18">
        <f t="shared" si="2490"/>
        <v>0</v>
      </c>
      <c r="AF1833" s="31"/>
      <c r="AG1833" s="22"/>
      <c r="AH1833" s="2"/>
    </row>
    <row r="1834" spans="1:34" ht="47.25" x14ac:dyDescent="0.25">
      <c r="A1834" s="36" t="s">
        <v>381</v>
      </c>
      <c r="B1834" s="32">
        <v>400</v>
      </c>
      <c r="C1834" s="36"/>
      <c r="D1834" s="36"/>
      <c r="E1834" s="14" t="s">
        <v>580</v>
      </c>
      <c r="F1834" s="18">
        <f t="shared" si="2488"/>
        <v>34448</v>
      </c>
      <c r="G1834" s="18">
        <f t="shared" si="2488"/>
        <v>0</v>
      </c>
      <c r="H1834" s="18">
        <f t="shared" si="2488"/>
        <v>0</v>
      </c>
      <c r="I1834" s="18">
        <f t="shared" si="2488"/>
        <v>0</v>
      </c>
      <c r="J1834" s="18">
        <f t="shared" si="2488"/>
        <v>0</v>
      </c>
      <c r="K1834" s="18">
        <f t="shared" si="2488"/>
        <v>0</v>
      </c>
      <c r="L1834" s="18">
        <f t="shared" si="2401"/>
        <v>34448</v>
      </c>
      <c r="M1834" s="18">
        <f t="shared" si="2402"/>
        <v>0</v>
      </c>
      <c r="N1834" s="18">
        <f t="shared" si="2403"/>
        <v>0</v>
      </c>
      <c r="O1834" s="18">
        <f t="shared" si="2489"/>
        <v>0</v>
      </c>
      <c r="P1834" s="18">
        <f t="shared" si="2489"/>
        <v>0</v>
      </c>
      <c r="Q1834" s="18">
        <f t="shared" si="2489"/>
        <v>0</v>
      </c>
      <c r="R1834" s="18">
        <f t="shared" si="2431"/>
        <v>34448</v>
      </c>
      <c r="S1834" s="18">
        <f t="shared" si="2432"/>
        <v>0</v>
      </c>
      <c r="T1834" s="18">
        <f t="shared" si="2433"/>
        <v>0</v>
      </c>
      <c r="U1834" s="18">
        <f t="shared" si="2490"/>
        <v>0</v>
      </c>
      <c r="V1834" s="18">
        <f t="shared" si="2435"/>
        <v>34448</v>
      </c>
      <c r="W1834" s="18">
        <f t="shared" si="2436"/>
        <v>0</v>
      </c>
      <c r="X1834" s="18">
        <f t="shared" si="2437"/>
        <v>0</v>
      </c>
      <c r="Y1834" s="18">
        <f t="shared" si="2490"/>
        <v>0</v>
      </c>
      <c r="Z1834" s="18">
        <f t="shared" si="2490"/>
        <v>0</v>
      </c>
      <c r="AA1834" s="18">
        <f t="shared" si="2490"/>
        <v>0</v>
      </c>
      <c r="AB1834" s="18">
        <f t="shared" si="2448"/>
        <v>34448</v>
      </c>
      <c r="AC1834" s="18">
        <f t="shared" si="2449"/>
        <v>0</v>
      </c>
      <c r="AD1834" s="18">
        <f t="shared" si="2450"/>
        <v>0</v>
      </c>
      <c r="AE1834" s="18">
        <f t="shared" si="2490"/>
        <v>0</v>
      </c>
      <c r="AF1834" s="31"/>
      <c r="AG1834" s="22"/>
      <c r="AH1834" s="2"/>
    </row>
    <row r="1835" spans="1:34" x14ac:dyDescent="0.25">
      <c r="A1835" s="36" t="s">
        <v>381</v>
      </c>
      <c r="B1835" s="32">
        <v>410</v>
      </c>
      <c r="C1835" s="36"/>
      <c r="D1835" s="36"/>
      <c r="E1835" s="14" t="s">
        <v>593</v>
      </c>
      <c r="F1835" s="18">
        <f t="shared" si="2488"/>
        <v>34448</v>
      </c>
      <c r="G1835" s="18">
        <f t="shared" si="2488"/>
        <v>0</v>
      </c>
      <c r="H1835" s="18">
        <f t="shared" si="2488"/>
        <v>0</v>
      </c>
      <c r="I1835" s="18">
        <f t="shared" si="2488"/>
        <v>0</v>
      </c>
      <c r="J1835" s="18">
        <f t="shared" si="2488"/>
        <v>0</v>
      </c>
      <c r="K1835" s="18">
        <f t="shared" si="2488"/>
        <v>0</v>
      </c>
      <c r="L1835" s="18">
        <f t="shared" si="2401"/>
        <v>34448</v>
      </c>
      <c r="M1835" s="18">
        <f t="shared" si="2402"/>
        <v>0</v>
      </c>
      <c r="N1835" s="18">
        <f t="shared" si="2403"/>
        <v>0</v>
      </c>
      <c r="O1835" s="18">
        <f t="shared" si="2489"/>
        <v>0</v>
      </c>
      <c r="P1835" s="18">
        <f t="shared" si="2489"/>
        <v>0</v>
      </c>
      <c r="Q1835" s="18">
        <f t="shared" si="2489"/>
        <v>0</v>
      </c>
      <c r="R1835" s="18">
        <f t="shared" si="2431"/>
        <v>34448</v>
      </c>
      <c r="S1835" s="18">
        <f t="shared" si="2432"/>
        <v>0</v>
      </c>
      <c r="T1835" s="18">
        <f t="shared" si="2433"/>
        <v>0</v>
      </c>
      <c r="U1835" s="18">
        <f t="shared" si="2490"/>
        <v>0</v>
      </c>
      <c r="V1835" s="18">
        <f t="shared" si="2435"/>
        <v>34448</v>
      </c>
      <c r="W1835" s="18">
        <f t="shared" si="2436"/>
        <v>0</v>
      </c>
      <c r="X1835" s="18">
        <f t="shared" si="2437"/>
        <v>0</v>
      </c>
      <c r="Y1835" s="18">
        <f t="shared" si="2490"/>
        <v>0</v>
      </c>
      <c r="Z1835" s="18">
        <f t="shared" si="2490"/>
        <v>0</v>
      </c>
      <c r="AA1835" s="18">
        <f t="shared" si="2490"/>
        <v>0</v>
      </c>
      <c r="AB1835" s="18">
        <f t="shared" si="2448"/>
        <v>34448</v>
      </c>
      <c r="AC1835" s="18">
        <f t="shared" si="2449"/>
        <v>0</v>
      </c>
      <c r="AD1835" s="18">
        <f t="shared" si="2450"/>
        <v>0</v>
      </c>
      <c r="AE1835" s="18">
        <f t="shared" si="2490"/>
        <v>0</v>
      </c>
      <c r="AF1835" s="31"/>
      <c r="AG1835" s="22"/>
      <c r="AH1835" s="2"/>
    </row>
    <row r="1836" spans="1:34" x14ac:dyDescent="0.25">
      <c r="A1836" s="36" t="s">
        <v>381</v>
      </c>
      <c r="B1836" s="32">
        <v>410</v>
      </c>
      <c r="C1836" s="36" t="s">
        <v>200</v>
      </c>
      <c r="D1836" s="36" t="s">
        <v>112</v>
      </c>
      <c r="E1836" s="14" t="s">
        <v>552</v>
      </c>
      <c r="F1836" s="18">
        <v>34448</v>
      </c>
      <c r="G1836" s="18">
        <v>0</v>
      </c>
      <c r="H1836" s="18">
        <v>0</v>
      </c>
      <c r="I1836" s="18"/>
      <c r="J1836" s="18"/>
      <c r="K1836" s="18"/>
      <c r="L1836" s="18">
        <f t="shared" si="2401"/>
        <v>34448</v>
      </c>
      <c r="M1836" s="18">
        <f t="shared" si="2402"/>
        <v>0</v>
      </c>
      <c r="N1836" s="18">
        <f t="shared" si="2403"/>
        <v>0</v>
      </c>
      <c r="O1836" s="18"/>
      <c r="P1836" s="18"/>
      <c r="Q1836" s="18"/>
      <c r="R1836" s="18">
        <f t="shared" si="2431"/>
        <v>34448</v>
      </c>
      <c r="S1836" s="18">
        <f t="shared" si="2432"/>
        <v>0</v>
      </c>
      <c r="T1836" s="18">
        <f t="shared" si="2433"/>
        <v>0</v>
      </c>
      <c r="U1836" s="18"/>
      <c r="V1836" s="18">
        <f t="shared" si="2435"/>
        <v>34448</v>
      </c>
      <c r="W1836" s="18">
        <f t="shared" si="2436"/>
        <v>0</v>
      </c>
      <c r="X1836" s="18">
        <f t="shared" si="2437"/>
        <v>0</v>
      </c>
      <c r="Y1836" s="18"/>
      <c r="Z1836" s="18"/>
      <c r="AA1836" s="18"/>
      <c r="AB1836" s="18">
        <f t="shared" si="2448"/>
        <v>34448</v>
      </c>
      <c r="AC1836" s="18">
        <f t="shared" si="2449"/>
        <v>0</v>
      </c>
      <c r="AD1836" s="18">
        <f t="shared" si="2450"/>
        <v>0</v>
      </c>
      <c r="AE1836" s="18"/>
      <c r="AF1836" s="31"/>
      <c r="AG1836" s="22"/>
      <c r="AH1836" s="2"/>
    </row>
    <row r="1837" spans="1:34" ht="31.5" x14ac:dyDescent="0.25">
      <c r="A1837" s="36" t="s">
        <v>382</v>
      </c>
      <c r="B1837" s="32"/>
      <c r="C1837" s="36"/>
      <c r="D1837" s="36"/>
      <c r="E1837" s="14" t="s">
        <v>763</v>
      </c>
      <c r="F1837" s="18">
        <f t="shared" ref="F1837:K1839" si="2491">F1838</f>
        <v>99853.1</v>
      </c>
      <c r="G1837" s="18">
        <f t="shared" si="2491"/>
        <v>99000</v>
      </c>
      <c r="H1837" s="18">
        <f t="shared" si="2491"/>
        <v>185560.6</v>
      </c>
      <c r="I1837" s="18">
        <f t="shared" si="2491"/>
        <v>-37871.701999999997</v>
      </c>
      <c r="J1837" s="18">
        <f t="shared" si="2491"/>
        <v>0</v>
      </c>
      <c r="K1837" s="18">
        <f t="shared" si="2491"/>
        <v>37871.701999999997</v>
      </c>
      <c r="L1837" s="18">
        <f t="shared" si="2401"/>
        <v>61981.398000000008</v>
      </c>
      <c r="M1837" s="18">
        <f t="shared" si="2402"/>
        <v>99000</v>
      </c>
      <c r="N1837" s="18">
        <f t="shared" si="2403"/>
        <v>223432.302</v>
      </c>
      <c r="O1837" s="18">
        <f t="shared" ref="O1837:Q1839" si="2492">O1838</f>
        <v>0</v>
      </c>
      <c r="P1837" s="18">
        <f t="shared" si="2492"/>
        <v>0</v>
      </c>
      <c r="Q1837" s="18">
        <f t="shared" si="2492"/>
        <v>0</v>
      </c>
      <c r="R1837" s="18">
        <f t="shared" si="2431"/>
        <v>61981.398000000008</v>
      </c>
      <c r="S1837" s="18">
        <f t="shared" si="2432"/>
        <v>99000</v>
      </c>
      <c r="T1837" s="18">
        <f t="shared" si="2433"/>
        <v>223432.302</v>
      </c>
      <c r="U1837" s="18">
        <f t="shared" ref="U1837:AE1839" si="2493">U1838</f>
        <v>0</v>
      </c>
      <c r="V1837" s="18">
        <f t="shared" si="2435"/>
        <v>61981.398000000008</v>
      </c>
      <c r="W1837" s="18">
        <f t="shared" si="2436"/>
        <v>99000</v>
      </c>
      <c r="X1837" s="18">
        <f t="shared" si="2437"/>
        <v>223432.302</v>
      </c>
      <c r="Y1837" s="18">
        <f t="shared" si="2493"/>
        <v>0</v>
      </c>
      <c r="Z1837" s="18">
        <f t="shared" si="2493"/>
        <v>0</v>
      </c>
      <c r="AA1837" s="18">
        <f t="shared" si="2493"/>
        <v>161550.97</v>
      </c>
      <c r="AB1837" s="18">
        <f t="shared" si="2448"/>
        <v>61981.398000000008</v>
      </c>
      <c r="AC1837" s="18">
        <f t="shared" si="2449"/>
        <v>99000</v>
      </c>
      <c r="AD1837" s="18">
        <f t="shared" si="2450"/>
        <v>384983.272</v>
      </c>
      <c r="AE1837" s="18">
        <f t="shared" si="2493"/>
        <v>0</v>
      </c>
      <c r="AF1837" s="31"/>
      <c r="AG1837" s="22"/>
      <c r="AH1837" s="2"/>
    </row>
    <row r="1838" spans="1:34" ht="47.25" x14ac:dyDescent="0.25">
      <c r="A1838" s="36" t="s">
        <v>382</v>
      </c>
      <c r="B1838" s="32">
        <v>400</v>
      </c>
      <c r="C1838" s="36"/>
      <c r="D1838" s="36"/>
      <c r="E1838" s="14" t="s">
        <v>580</v>
      </c>
      <c r="F1838" s="18">
        <f t="shared" si="2491"/>
        <v>99853.1</v>
      </c>
      <c r="G1838" s="18">
        <f t="shared" si="2491"/>
        <v>99000</v>
      </c>
      <c r="H1838" s="18">
        <f t="shared" si="2491"/>
        <v>185560.6</v>
      </c>
      <c r="I1838" s="18">
        <f t="shared" si="2491"/>
        <v>-37871.701999999997</v>
      </c>
      <c r="J1838" s="18">
        <f t="shared" si="2491"/>
        <v>0</v>
      </c>
      <c r="K1838" s="18">
        <f t="shared" si="2491"/>
        <v>37871.701999999997</v>
      </c>
      <c r="L1838" s="18">
        <f t="shared" si="2401"/>
        <v>61981.398000000008</v>
      </c>
      <c r="M1838" s="18">
        <f t="shared" si="2402"/>
        <v>99000</v>
      </c>
      <c r="N1838" s="18">
        <f t="shared" si="2403"/>
        <v>223432.302</v>
      </c>
      <c r="O1838" s="18">
        <f t="shared" si="2492"/>
        <v>0</v>
      </c>
      <c r="P1838" s="18">
        <f t="shared" si="2492"/>
        <v>0</v>
      </c>
      <c r="Q1838" s="18">
        <f t="shared" si="2492"/>
        <v>0</v>
      </c>
      <c r="R1838" s="18">
        <f t="shared" si="2431"/>
        <v>61981.398000000008</v>
      </c>
      <c r="S1838" s="18">
        <f t="shared" si="2432"/>
        <v>99000</v>
      </c>
      <c r="T1838" s="18">
        <f t="shared" si="2433"/>
        <v>223432.302</v>
      </c>
      <c r="U1838" s="18">
        <f t="shared" si="2493"/>
        <v>0</v>
      </c>
      <c r="V1838" s="18">
        <f t="shared" si="2435"/>
        <v>61981.398000000008</v>
      </c>
      <c r="W1838" s="18">
        <f t="shared" si="2436"/>
        <v>99000</v>
      </c>
      <c r="X1838" s="18">
        <f t="shared" si="2437"/>
        <v>223432.302</v>
      </c>
      <c r="Y1838" s="18">
        <f t="shared" si="2493"/>
        <v>0</v>
      </c>
      <c r="Z1838" s="18">
        <f t="shared" si="2493"/>
        <v>0</v>
      </c>
      <c r="AA1838" s="18">
        <f t="shared" si="2493"/>
        <v>161550.97</v>
      </c>
      <c r="AB1838" s="18">
        <f t="shared" si="2448"/>
        <v>61981.398000000008</v>
      </c>
      <c r="AC1838" s="18">
        <f t="shared" si="2449"/>
        <v>99000</v>
      </c>
      <c r="AD1838" s="18">
        <f t="shared" si="2450"/>
        <v>384983.272</v>
      </c>
      <c r="AE1838" s="18">
        <f t="shared" si="2493"/>
        <v>0</v>
      </c>
      <c r="AF1838" s="31"/>
      <c r="AG1838" s="22"/>
      <c r="AH1838" s="2"/>
    </row>
    <row r="1839" spans="1:34" x14ac:dyDescent="0.25">
      <c r="A1839" s="36" t="s">
        <v>382</v>
      </c>
      <c r="B1839" s="32">
        <v>410</v>
      </c>
      <c r="C1839" s="36"/>
      <c r="D1839" s="36"/>
      <c r="E1839" s="14" t="s">
        <v>593</v>
      </c>
      <c r="F1839" s="18">
        <f t="shared" si="2491"/>
        <v>99853.1</v>
      </c>
      <c r="G1839" s="18">
        <f t="shared" si="2491"/>
        <v>99000</v>
      </c>
      <c r="H1839" s="18">
        <f t="shared" si="2491"/>
        <v>185560.6</v>
      </c>
      <c r="I1839" s="18">
        <f t="shared" si="2491"/>
        <v>-37871.701999999997</v>
      </c>
      <c r="J1839" s="18">
        <f t="shared" si="2491"/>
        <v>0</v>
      </c>
      <c r="K1839" s="18">
        <f t="shared" si="2491"/>
        <v>37871.701999999997</v>
      </c>
      <c r="L1839" s="18">
        <f t="shared" si="2401"/>
        <v>61981.398000000008</v>
      </c>
      <c r="M1839" s="18">
        <f t="shared" si="2402"/>
        <v>99000</v>
      </c>
      <c r="N1839" s="18">
        <f t="shared" si="2403"/>
        <v>223432.302</v>
      </c>
      <c r="O1839" s="18">
        <f t="shared" si="2492"/>
        <v>0</v>
      </c>
      <c r="P1839" s="18">
        <f t="shared" si="2492"/>
        <v>0</v>
      </c>
      <c r="Q1839" s="18">
        <f t="shared" si="2492"/>
        <v>0</v>
      </c>
      <c r="R1839" s="18">
        <f t="shared" si="2431"/>
        <v>61981.398000000008</v>
      </c>
      <c r="S1839" s="18">
        <f t="shared" si="2432"/>
        <v>99000</v>
      </c>
      <c r="T1839" s="18">
        <f t="shared" si="2433"/>
        <v>223432.302</v>
      </c>
      <c r="U1839" s="18">
        <f t="shared" si="2493"/>
        <v>0</v>
      </c>
      <c r="V1839" s="18">
        <f t="shared" si="2435"/>
        <v>61981.398000000008</v>
      </c>
      <c r="W1839" s="18">
        <f t="shared" si="2436"/>
        <v>99000</v>
      </c>
      <c r="X1839" s="18">
        <f t="shared" si="2437"/>
        <v>223432.302</v>
      </c>
      <c r="Y1839" s="18">
        <f t="shared" si="2493"/>
        <v>0</v>
      </c>
      <c r="Z1839" s="18">
        <f t="shared" si="2493"/>
        <v>0</v>
      </c>
      <c r="AA1839" s="18">
        <f t="shared" si="2493"/>
        <v>161550.97</v>
      </c>
      <c r="AB1839" s="18">
        <f t="shared" si="2448"/>
        <v>61981.398000000008</v>
      </c>
      <c r="AC1839" s="18">
        <f t="shared" si="2449"/>
        <v>99000</v>
      </c>
      <c r="AD1839" s="18">
        <f t="shared" si="2450"/>
        <v>384983.272</v>
      </c>
      <c r="AE1839" s="18">
        <f t="shared" si="2493"/>
        <v>0</v>
      </c>
      <c r="AF1839" s="31"/>
      <c r="AG1839" s="22"/>
      <c r="AH1839" s="2"/>
    </row>
    <row r="1840" spans="1:34" x14ac:dyDescent="0.25">
      <c r="A1840" s="36" t="s">
        <v>382</v>
      </c>
      <c r="B1840" s="32">
        <v>410</v>
      </c>
      <c r="C1840" s="36" t="s">
        <v>200</v>
      </c>
      <c r="D1840" s="36" t="s">
        <v>112</v>
      </c>
      <c r="E1840" s="14" t="s">
        <v>552</v>
      </c>
      <c r="F1840" s="18">
        <v>99853.1</v>
      </c>
      <c r="G1840" s="18">
        <v>99000</v>
      </c>
      <c r="H1840" s="18">
        <v>185560.6</v>
      </c>
      <c r="I1840" s="23">
        <v>-37871.701999999997</v>
      </c>
      <c r="J1840" s="23"/>
      <c r="K1840" s="23">
        <v>37871.701999999997</v>
      </c>
      <c r="L1840" s="18">
        <f t="shared" si="2401"/>
        <v>61981.398000000008</v>
      </c>
      <c r="M1840" s="18">
        <f t="shared" si="2402"/>
        <v>99000</v>
      </c>
      <c r="N1840" s="18">
        <f t="shared" si="2403"/>
        <v>223432.302</v>
      </c>
      <c r="O1840" s="18"/>
      <c r="P1840" s="18"/>
      <c r="Q1840" s="18"/>
      <c r="R1840" s="18">
        <f t="shared" si="2431"/>
        <v>61981.398000000008</v>
      </c>
      <c r="S1840" s="18">
        <f t="shared" si="2432"/>
        <v>99000</v>
      </c>
      <c r="T1840" s="18">
        <f t="shared" si="2433"/>
        <v>223432.302</v>
      </c>
      <c r="U1840" s="18"/>
      <c r="V1840" s="18">
        <f t="shared" si="2435"/>
        <v>61981.398000000008</v>
      </c>
      <c r="W1840" s="18">
        <f t="shared" si="2436"/>
        <v>99000</v>
      </c>
      <c r="X1840" s="18">
        <f t="shared" si="2437"/>
        <v>223432.302</v>
      </c>
      <c r="Y1840" s="18"/>
      <c r="Z1840" s="18"/>
      <c r="AA1840" s="18">
        <v>161550.97</v>
      </c>
      <c r="AB1840" s="18">
        <f t="shared" si="2448"/>
        <v>61981.398000000008</v>
      </c>
      <c r="AC1840" s="18">
        <f t="shared" si="2449"/>
        <v>99000</v>
      </c>
      <c r="AD1840" s="18">
        <f t="shared" si="2450"/>
        <v>384983.272</v>
      </c>
      <c r="AE1840" s="18"/>
      <c r="AF1840" s="31"/>
      <c r="AG1840" s="22" t="s">
        <v>1293</v>
      </c>
      <c r="AH1840" s="2"/>
    </row>
    <row r="1841" spans="1:34" ht="47.25" x14ac:dyDescent="0.25">
      <c r="A1841" s="36" t="s">
        <v>383</v>
      </c>
      <c r="B1841" s="32"/>
      <c r="C1841" s="36"/>
      <c r="D1841" s="36"/>
      <c r="E1841" s="14" t="s">
        <v>1220</v>
      </c>
      <c r="F1841" s="18">
        <f t="shared" ref="F1841:K1843" si="2494">F1842</f>
        <v>12463.8</v>
      </c>
      <c r="G1841" s="18">
        <f t="shared" si="2494"/>
        <v>17955.900000000001</v>
      </c>
      <c r="H1841" s="18">
        <f t="shared" si="2494"/>
        <v>0</v>
      </c>
      <c r="I1841" s="18">
        <f t="shared" si="2494"/>
        <v>0</v>
      </c>
      <c r="J1841" s="18">
        <f t="shared" si="2494"/>
        <v>0</v>
      </c>
      <c r="K1841" s="18">
        <f t="shared" si="2494"/>
        <v>0</v>
      </c>
      <c r="L1841" s="18">
        <f t="shared" si="2401"/>
        <v>12463.8</v>
      </c>
      <c r="M1841" s="18">
        <f t="shared" si="2402"/>
        <v>17955.900000000001</v>
      </c>
      <c r="N1841" s="18">
        <f t="shared" si="2403"/>
        <v>0</v>
      </c>
      <c r="O1841" s="18">
        <f t="shared" ref="O1841:Q1843" si="2495">O1842</f>
        <v>2284.5</v>
      </c>
      <c r="P1841" s="18">
        <f t="shared" si="2495"/>
        <v>0</v>
      </c>
      <c r="Q1841" s="18">
        <f t="shared" si="2495"/>
        <v>0</v>
      </c>
      <c r="R1841" s="18">
        <f t="shared" si="2431"/>
        <v>14748.3</v>
      </c>
      <c r="S1841" s="18">
        <f t="shared" si="2432"/>
        <v>17955.900000000001</v>
      </c>
      <c r="T1841" s="18">
        <f t="shared" si="2433"/>
        <v>0</v>
      </c>
      <c r="U1841" s="18">
        <f t="shared" ref="U1841:AE1843" si="2496">U1842</f>
        <v>0</v>
      </c>
      <c r="V1841" s="18">
        <f t="shared" si="2435"/>
        <v>14748.3</v>
      </c>
      <c r="W1841" s="18">
        <f t="shared" si="2436"/>
        <v>17955.900000000001</v>
      </c>
      <c r="X1841" s="18">
        <f t="shared" si="2437"/>
        <v>0</v>
      </c>
      <c r="Y1841" s="18">
        <f t="shared" si="2496"/>
        <v>0</v>
      </c>
      <c r="Z1841" s="18">
        <f t="shared" si="2496"/>
        <v>0</v>
      </c>
      <c r="AA1841" s="18">
        <f t="shared" si="2496"/>
        <v>0</v>
      </c>
      <c r="AB1841" s="18">
        <f t="shared" si="2448"/>
        <v>14748.3</v>
      </c>
      <c r="AC1841" s="18">
        <f t="shared" si="2449"/>
        <v>17955.900000000001</v>
      </c>
      <c r="AD1841" s="18">
        <f t="shared" si="2450"/>
        <v>0</v>
      </c>
      <c r="AE1841" s="18">
        <f t="shared" si="2496"/>
        <v>0</v>
      </c>
      <c r="AF1841" s="31"/>
      <c r="AG1841" s="22"/>
      <c r="AH1841" s="2"/>
    </row>
    <row r="1842" spans="1:34" ht="47.25" x14ac:dyDescent="0.25">
      <c r="A1842" s="36" t="s">
        <v>383</v>
      </c>
      <c r="B1842" s="32">
        <v>400</v>
      </c>
      <c r="C1842" s="36"/>
      <c r="D1842" s="36"/>
      <c r="E1842" s="14" t="s">
        <v>580</v>
      </c>
      <c r="F1842" s="18">
        <f t="shared" si="2494"/>
        <v>12463.8</v>
      </c>
      <c r="G1842" s="18">
        <f t="shared" si="2494"/>
        <v>17955.900000000001</v>
      </c>
      <c r="H1842" s="18">
        <f t="shared" si="2494"/>
        <v>0</v>
      </c>
      <c r="I1842" s="18">
        <f t="shared" si="2494"/>
        <v>0</v>
      </c>
      <c r="J1842" s="18">
        <f t="shared" si="2494"/>
        <v>0</v>
      </c>
      <c r="K1842" s="18">
        <f t="shared" si="2494"/>
        <v>0</v>
      </c>
      <c r="L1842" s="18">
        <f t="shared" si="2401"/>
        <v>12463.8</v>
      </c>
      <c r="M1842" s="18">
        <f t="shared" si="2402"/>
        <v>17955.900000000001</v>
      </c>
      <c r="N1842" s="18">
        <f t="shared" si="2403"/>
        <v>0</v>
      </c>
      <c r="O1842" s="18">
        <f t="shared" si="2495"/>
        <v>2284.5</v>
      </c>
      <c r="P1842" s="18">
        <f t="shared" si="2495"/>
        <v>0</v>
      </c>
      <c r="Q1842" s="18">
        <f t="shared" si="2495"/>
        <v>0</v>
      </c>
      <c r="R1842" s="18">
        <f t="shared" si="2431"/>
        <v>14748.3</v>
      </c>
      <c r="S1842" s="18">
        <f t="shared" si="2432"/>
        <v>17955.900000000001</v>
      </c>
      <c r="T1842" s="18">
        <f t="shared" si="2433"/>
        <v>0</v>
      </c>
      <c r="U1842" s="18">
        <f t="shared" si="2496"/>
        <v>0</v>
      </c>
      <c r="V1842" s="18">
        <f t="shared" si="2435"/>
        <v>14748.3</v>
      </c>
      <c r="W1842" s="18">
        <f t="shared" si="2436"/>
        <v>17955.900000000001</v>
      </c>
      <c r="X1842" s="18">
        <f t="shared" si="2437"/>
        <v>0</v>
      </c>
      <c r="Y1842" s="18">
        <f t="shared" si="2496"/>
        <v>0</v>
      </c>
      <c r="Z1842" s="18">
        <f t="shared" si="2496"/>
        <v>0</v>
      </c>
      <c r="AA1842" s="18">
        <f t="shared" si="2496"/>
        <v>0</v>
      </c>
      <c r="AB1842" s="18">
        <f t="shared" si="2448"/>
        <v>14748.3</v>
      </c>
      <c r="AC1842" s="18">
        <f t="shared" si="2449"/>
        <v>17955.900000000001</v>
      </c>
      <c r="AD1842" s="18">
        <f t="shared" si="2450"/>
        <v>0</v>
      </c>
      <c r="AE1842" s="18">
        <f t="shared" si="2496"/>
        <v>0</v>
      </c>
      <c r="AF1842" s="31"/>
      <c r="AG1842" s="22"/>
      <c r="AH1842" s="2"/>
    </row>
    <row r="1843" spans="1:34" x14ac:dyDescent="0.25">
      <c r="A1843" s="36" t="s">
        <v>383</v>
      </c>
      <c r="B1843" s="32">
        <v>410</v>
      </c>
      <c r="C1843" s="36"/>
      <c r="D1843" s="36"/>
      <c r="E1843" s="14" t="s">
        <v>593</v>
      </c>
      <c r="F1843" s="18">
        <f t="shared" si="2494"/>
        <v>12463.8</v>
      </c>
      <c r="G1843" s="18">
        <f t="shared" si="2494"/>
        <v>17955.900000000001</v>
      </c>
      <c r="H1843" s="18">
        <f t="shared" si="2494"/>
        <v>0</v>
      </c>
      <c r="I1843" s="18">
        <f t="shared" si="2494"/>
        <v>0</v>
      </c>
      <c r="J1843" s="18">
        <f t="shared" si="2494"/>
        <v>0</v>
      </c>
      <c r="K1843" s="18">
        <f t="shared" si="2494"/>
        <v>0</v>
      </c>
      <c r="L1843" s="18">
        <f t="shared" si="2401"/>
        <v>12463.8</v>
      </c>
      <c r="M1843" s="18">
        <f t="shared" si="2402"/>
        <v>17955.900000000001</v>
      </c>
      <c r="N1843" s="18">
        <f t="shared" si="2403"/>
        <v>0</v>
      </c>
      <c r="O1843" s="18">
        <f t="shared" si="2495"/>
        <v>2284.5</v>
      </c>
      <c r="P1843" s="18">
        <f t="shared" si="2495"/>
        <v>0</v>
      </c>
      <c r="Q1843" s="18">
        <f t="shared" si="2495"/>
        <v>0</v>
      </c>
      <c r="R1843" s="18">
        <f t="shared" si="2431"/>
        <v>14748.3</v>
      </c>
      <c r="S1843" s="18">
        <f t="shared" si="2432"/>
        <v>17955.900000000001</v>
      </c>
      <c r="T1843" s="18">
        <f t="shared" si="2433"/>
        <v>0</v>
      </c>
      <c r="U1843" s="18">
        <f t="shared" si="2496"/>
        <v>0</v>
      </c>
      <c r="V1843" s="18">
        <f t="shared" si="2435"/>
        <v>14748.3</v>
      </c>
      <c r="W1843" s="18">
        <f t="shared" si="2436"/>
        <v>17955.900000000001</v>
      </c>
      <c r="X1843" s="18">
        <f t="shared" si="2437"/>
        <v>0</v>
      </c>
      <c r="Y1843" s="18">
        <f t="shared" si="2496"/>
        <v>0</v>
      </c>
      <c r="Z1843" s="18">
        <f t="shared" si="2496"/>
        <v>0</v>
      </c>
      <c r="AA1843" s="18">
        <f t="shared" si="2496"/>
        <v>0</v>
      </c>
      <c r="AB1843" s="18">
        <f t="shared" si="2448"/>
        <v>14748.3</v>
      </c>
      <c r="AC1843" s="18">
        <f t="shared" si="2449"/>
        <v>17955.900000000001</v>
      </c>
      <c r="AD1843" s="18">
        <f t="shared" si="2450"/>
        <v>0</v>
      </c>
      <c r="AE1843" s="18">
        <f t="shared" si="2496"/>
        <v>0</v>
      </c>
      <c r="AF1843" s="31"/>
      <c r="AG1843" s="22"/>
      <c r="AH1843" s="2"/>
    </row>
    <row r="1844" spans="1:34" x14ac:dyDescent="0.25">
      <c r="A1844" s="36" t="s">
        <v>383</v>
      </c>
      <c r="B1844" s="32">
        <v>410</v>
      </c>
      <c r="C1844" s="36" t="s">
        <v>200</v>
      </c>
      <c r="D1844" s="36" t="s">
        <v>112</v>
      </c>
      <c r="E1844" s="14" t="s">
        <v>552</v>
      </c>
      <c r="F1844" s="18">
        <v>12463.8</v>
      </c>
      <c r="G1844" s="18">
        <v>17955.900000000001</v>
      </c>
      <c r="H1844" s="18">
        <v>0</v>
      </c>
      <c r="I1844" s="18"/>
      <c r="J1844" s="18"/>
      <c r="K1844" s="18"/>
      <c r="L1844" s="18">
        <f t="shared" si="2401"/>
        <v>12463.8</v>
      </c>
      <c r="M1844" s="18">
        <f t="shared" si="2402"/>
        <v>17955.900000000001</v>
      </c>
      <c r="N1844" s="18">
        <f t="shared" si="2403"/>
        <v>0</v>
      </c>
      <c r="O1844" s="18">
        <v>2284.5</v>
      </c>
      <c r="P1844" s="18"/>
      <c r="Q1844" s="18"/>
      <c r="R1844" s="18">
        <f t="shared" si="2431"/>
        <v>14748.3</v>
      </c>
      <c r="S1844" s="18">
        <f t="shared" si="2432"/>
        <v>17955.900000000001</v>
      </c>
      <c r="T1844" s="18">
        <f t="shared" si="2433"/>
        <v>0</v>
      </c>
      <c r="U1844" s="18"/>
      <c r="V1844" s="18">
        <f t="shared" si="2435"/>
        <v>14748.3</v>
      </c>
      <c r="W1844" s="18">
        <f t="shared" si="2436"/>
        <v>17955.900000000001</v>
      </c>
      <c r="X1844" s="18">
        <f t="shared" si="2437"/>
        <v>0</v>
      </c>
      <c r="Y1844" s="18"/>
      <c r="Z1844" s="18"/>
      <c r="AA1844" s="18"/>
      <c r="AB1844" s="18">
        <f t="shared" si="2448"/>
        <v>14748.3</v>
      </c>
      <c r="AC1844" s="18">
        <f t="shared" si="2449"/>
        <v>17955.900000000001</v>
      </c>
      <c r="AD1844" s="18">
        <f t="shared" si="2450"/>
        <v>0</v>
      </c>
      <c r="AE1844" s="18"/>
      <c r="AF1844" s="31"/>
      <c r="AG1844" s="22"/>
      <c r="AH1844" s="2"/>
    </row>
    <row r="1845" spans="1:34" ht="47.25" x14ac:dyDescent="0.25">
      <c r="A1845" s="36" t="s">
        <v>384</v>
      </c>
      <c r="B1845" s="32"/>
      <c r="C1845" s="36"/>
      <c r="D1845" s="36"/>
      <c r="E1845" s="14" t="s">
        <v>1221</v>
      </c>
      <c r="F1845" s="18">
        <f t="shared" ref="F1845:K1847" si="2497">F1846</f>
        <v>13479.7</v>
      </c>
      <c r="G1845" s="18">
        <f t="shared" si="2497"/>
        <v>0</v>
      </c>
      <c r="H1845" s="18">
        <f t="shared" si="2497"/>
        <v>0</v>
      </c>
      <c r="I1845" s="18">
        <f t="shared" si="2497"/>
        <v>0</v>
      </c>
      <c r="J1845" s="18">
        <f t="shared" si="2497"/>
        <v>0</v>
      </c>
      <c r="K1845" s="18">
        <f t="shared" si="2497"/>
        <v>0</v>
      </c>
      <c r="L1845" s="18">
        <f t="shared" si="2401"/>
        <v>13479.7</v>
      </c>
      <c r="M1845" s="18">
        <f t="shared" si="2402"/>
        <v>0</v>
      </c>
      <c r="N1845" s="18">
        <f t="shared" si="2403"/>
        <v>0</v>
      </c>
      <c r="O1845" s="18">
        <f t="shared" ref="O1845:Q1847" si="2498">O1846</f>
        <v>0</v>
      </c>
      <c r="P1845" s="18">
        <f t="shared" si="2498"/>
        <v>0</v>
      </c>
      <c r="Q1845" s="18">
        <f t="shared" si="2498"/>
        <v>0</v>
      </c>
      <c r="R1845" s="18">
        <f t="shared" si="2431"/>
        <v>13479.7</v>
      </c>
      <c r="S1845" s="18">
        <f t="shared" si="2432"/>
        <v>0</v>
      </c>
      <c r="T1845" s="18">
        <f t="shared" si="2433"/>
        <v>0</v>
      </c>
      <c r="U1845" s="18">
        <f t="shared" ref="U1845:AE1847" si="2499">U1846</f>
        <v>0</v>
      </c>
      <c r="V1845" s="18">
        <f t="shared" si="2435"/>
        <v>13479.7</v>
      </c>
      <c r="W1845" s="18">
        <f t="shared" si="2436"/>
        <v>0</v>
      </c>
      <c r="X1845" s="18">
        <f t="shared" si="2437"/>
        <v>0</v>
      </c>
      <c r="Y1845" s="18">
        <f t="shared" si="2499"/>
        <v>0</v>
      </c>
      <c r="Z1845" s="18">
        <f t="shared" si="2499"/>
        <v>0</v>
      </c>
      <c r="AA1845" s="18">
        <f t="shared" si="2499"/>
        <v>0</v>
      </c>
      <c r="AB1845" s="18">
        <f t="shared" si="2448"/>
        <v>13479.7</v>
      </c>
      <c r="AC1845" s="18">
        <f t="shared" si="2449"/>
        <v>0</v>
      </c>
      <c r="AD1845" s="18">
        <f t="shared" si="2450"/>
        <v>0</v>
      </c>
      <c r="AE1845" s="18">
        <f t="shared" si="2499"/>
        <v>0</v>
      </c>
      <c r="AF1845" s="31"/>
      <c r="AG1845" s="22"/>
      <c r="AH1845" s="2"/>
    </row>
    <row r="1846" spans="1:34" ht="47.25" x14ac:dyDescent="0.25">
      <c r="A1846" s="36" t="s">
        <v>384</v>
      </c>
      <c r="B1846" s="32">
        <v>400</v>
      </c>
      <c r="C1846" s="36"/>
      <c r="D1846" s="36"/>
      <c r="E1846" s="14" t="s">
        <v>580</v>
      </c>
      <c r="F1846" s="18">
        <f t="shared" si="2497"/>
        <v>13479.7</v>
      </c>
      <c r="G1846" s="18">
        <f t="shared" si="2497"/>
        <v>0</v>
      </c>
      <c r="H1846" s="18">
        <f t="shared" si="2497"/>
        <v>0</v>
      </c>
      <c r="I1846" s="18">
        <f t="shared" si="2497"/>
        <v>0</v>
      </c>
      <c r="J1846" s="18">
        <f t="shared" si="2497"/>
        <v>0</v>
      </c>
      <c r="K1846" s="18">
        <f t="shared" si="2497"/>
        <v>0</v>
      </c>
      <c r="L1846" s="18">
        <f t="shared" si="2401"/>
        <v>13479.7</v>
      </c>
      <c r="M1846" s="18">
        <f t="shared" si="2402"/>
        <v>0</v>
      </c>
      <c r="N1846" s="18">
        <f t="shared" si="2403"/>
        <v>0</v>
      </c>
      <c r="O1846" s="18">
        <f t="shared" si="2498"/>
        <v>0</v>
      </c>
      <c r="P1846" s="18">
        <f t="shared" si="2498"/>
        <v>0</v>
      </c>
      <c r="Q1846" s="18">
        <f t="shared" si="2498"/>
        <v>0</v>
      </c>
      <c r="R1846" s="18">
        <f t="shared" si="2431"/>
        <v>13479.7</v>
      </c>
      <c r="S1846" s="18">
        <f t="shared" si="2432"/>
        <v>0</v>
      </c>
      <c r="T1846" s="18">
        <f t="shared" si="2433"/>
        <v>0</v>
      </c>
      <c r="U1846" s="18">
        <f t="shared" si="2499"/>
        <v>0</v>
      </c>
      <c r="V1846" s="18">
        <f t="shared" si="2435"/>
        <v>13479.7</v>
      </c>
      <c r="W1846" s="18">
        <f t="shared" si="2436"/>
        <v>0</v>
      </c>
      <c r="X1846" s="18">
        <f t="shared" si="2437"/>
        <v>0</v>
      </c>
      <c r="Y1846" s="18">
        <f t="shared" si="2499"/>
        <v>0</v>
      </c>
      <c r="Z1846" s="18">
        <f t="shared" si="2499"/>
        <v>0</v>
      </c>
      <c r="AA1846" s="18">
        <f t="shared" si="2499"/>
        <v>0</v>
      </c>
      <c r="AB1846" s="18">
        <f t="shared" si="2448"/>
        <v>13479.7</v>
      </c>
      <c r="AC1846" s="18">
        <f t="shared" si="2449"/>
        <v>0</v>
      </c>
      <c r="AD1846" s="18">
        <f t="shared" si="2450"/>
        <v>0</v>
      </c>
      <c r="AE1846" s="18">
        <f t="shared" si="2499"/>
        <v>0</v>
      </c>
      <c r="AF1846" s="31"/>
      <c r="AG1846" s="22"/>
      <c r="AH1846" s="2"/>
    </row>
    <row r="1847" spans="1:34" x14ac:dyDescent="0.25">
      <c r="A1847" s="36" t="s">
        <v>384</v>
      </c>
      <c r="B1847" s="32">
        <v>410</v>
      </c>
      <c r="C1847" s="36"/>
      <c r="D1847" s="36"/>
      <c r="E1847" s="14" t="s">
        <v>593</v>
      </c>
      <c r="F1847" s="18">
        <f t="shared" si="2497"/>
        <v>13479.7</v>
      </c>
      <c r="G1847" s="18">
        <f t="shared" si="2497"/>
        <v>0</v>
      </c>
      <c r="H1847" s="18">
        <f t="shared" si="2497"/>
        <v>0</v>
      </c>
      <c r="I1847" s="18">
        <f t="shared" si="2497"/>
        <v>0</v>
      </c>
      <c r="J1847" s="18">
        <f t="shared" si="2497"/>
        <v>0</v>
      </c>
      <c r="K1847" s="18">
        <f t="shared" si="2497"/>
        <v>0</v>
      </c>
      <c r="L1847" s="18">
        <f t="shared" si="2401"/>
        <v>13479.7</v>
      </c>
      <c r="M1847" s="18">
        <f t="shared" si="2402"/>
        <v>0</v>
      </c>
      <c r="N1847" s="18">
        <f t="shared" si="2403"/>
        <v>0</v>
      </c>
      <c r="O1847" s="18">
        <f t="shared" si="2498"/>
        <v>0</v>
      </c>
      <c r="P1847" s="18">
        <f t="shared" si="2498"/>
        <v>0</v>
      </c>
      <c r="Q1847" s="18">
        <f t="shared" si="2498"/>
        <v>0</v>
      </c>
      <c r="R1847" s="18">
        <f t="shared" si="2431"/>
        <v>13479.7</v>
      </c>
      <c r="S1847" s="18">
        <f t="shared" si="2432"/>
        <v>0</v>
      </c>
      <c r="T1847" s="18">
        <f t="shared" si="2433"/>
        <v>0</v>
      </c>
      <c r="U1847" s="18">
        <f t="shared" si="2499"/>
        <v>0</v>
      </c>
      <c r="V1847" s="18">
        <f t="shared" si="2435"/>
        <v>13479.7</v>
      </c>
      <c r="W1847" s="18">
        <f t="shared" si="2436"/>
        <v>0</v>
      </c>
      <c r="X1847" s="18">
        <f t="shared" si="2437"/>
        <v>0</v>
      </c>
      <c r="Y1847" s="18">
        <f t="shared" si="2499"/>
        <v>0</v>
      </c>
      <c r="Z1847" s="18">
        <f t="shared" si="2499"/>
        <v>0</v>
      </c>
      <c r="AA1847" s="18">
        <f t="shared" si="2499"/>
        <v>0</v>
      </c>
      <c r="AB1847" s="18">
        <f t="shared" si="2448"/>
        <v>13479.7</v>
      </c>
      <c r="AC1847" s="18">
        <f t="shared" si="2449"/>
        <v>0</v>
      </c>
      <c r="AD1847" s="18">
        <f t="shared" si="2450"/>
        <v>0</v>
      </c>
      <c r="AE1847" s="18">
        <f t="shared" si="2499"/>
        <v>0</v>
      </c>
      <c r="AF1847" s="31"/>
      <c r="AG1847" s="22"/>
      <c r="AH1847" s="2"/>
    </row>
    <row r="1848" spans="1:34" x14ac:dyDescent="0.25">
      <c r="A1848" s="36" t="s">
        <v>384</v>
      </c>
      <c r="B1848" s="32">
        <v>410</v>
      </c>
      <c r="C1848" s="36" t="s">
        <v>200</v>
      </c>
      <c r="D1848" s="36" t="s">
        <v>112</v>
      </c>
      <c r="E1848" s="14" t="s">
        <v>552</v>
      </c>
      <c r="F1848" s="18">
        <v>13479.7</v>
      </c>
      <c r="G1848" s="18">
        <v>0</v>
      </c>
      <c r="H1848" s="18">
        <v>0</v>
      </c>
      <c r="I1848" s="18"/>
      <c r="J1848" s="18"/>
      <c r="K1848" s="18"/>
      <c r="L1848" s="18">
        <f t="shared" si="2401"/>
        <v>13479.7</v>
      </c>
      <c r="M1848" s="18">
        <f t="shared" si="2402"/>
        <v>0</v>
      </c>
      <c r="N1848" s="18">
        <f t="shared" si="2403"/>
        <v>0</v>
      </c>
      <c r="O1848" s="18"/>
      <c r="P1848" s="18"/>
      <c r="Q1848" s="18"/>
      <c r="R1848" s="18">
        <f t="shared" si="2431"/>
        <v>13479.7</v>
      </c>
      <c r="S1848" s="18">
        <f t="shared" si="2432"/>
        <v>0</v>
      </c>
      <c r="T1848" s="18">
        <f t="shared" si="2433"/>
        <v>0</v>
      </c>
      <c r="U1848" s="18"/>
      <c r="V1848" s="18">
        <f t="shared" si="2435"/>
        <v>13479.7</v>
      </c>
      <c r="W1848" s="18">
        <f t="shared" si="2436"/>
        <v>0</v>
      </c>
      <c r="X1848" s="18">
        <f t="shared" si="2437"/>
        <v>0</v>
      </c>
      <c r="Y1848" s="18"/>
      <c r="Z1848" s="18"/>
      <c r="AA1848" s="18"/>
      <c r="AB1848" s="18">
        <f t="shared" si="2448"/>
        <v>13479.7</v>
      </c>
      <c r="AC1848" s="18">
        <f t="shared" si="2449"/>
        <v>0</v>
      </c>
      <c r="AD1848" s="18">
        <f t="shared" si="2450"/>
        <v>0</v>
      </c>
      <c r="AE1848" s="18"/>
      <c r="AF1848" s="31"/>
      <c r="AG1848" s="22"/>
      <c r="AH1848" s="2"/>
    </row>
    <row r="1849" spans="1:34" ht="63" x14ac:dyDescent="0.25">
      <c r="A1849" s="36" t="s">
        <v>385</v>
      </c>
      <c r="B1849" s="32"/>
      <c r="C1849" s="36"/>
      <c r="D1849" s="36"/>
      <c r="E1849" s="14" t="s">
        <v>764</v>
      </c>
      <c r="F1849" s="18">
        <f t="shared" ref="F1849:K1851" si="2500">F1850</f>
        <v>9847.7000000000007</v>
      </c>
      <c r="G1849" s="18">
        <f t="shared" si="2500"/>
        <v>0</v>
      </c>
      <c r="H1849" s="18">
        <f t="shared" si="2500"/>
        <v>0</v>
      </c>
      <c r="I1849" s="18">
        <f t="shared" si="2500"/>
        <v>0</v>
      </c>
      <c r="J1849" s="18">
        <f t="shared" si="2500"/>
        <v>0</v>
      </c>
      <c r="K1849" s="18">
        <f t="shared" si="2500"/>
        <v>0</v>
      </c>
      <c r="L1849" s="18">
        <f t="shared" si="2401"/>
        <v>9847.7000000000007</v>
      </c>
      <c r="M1849" s="18">
        <f t="shared" si="2402"/>
        <v>0</v>
      </c>
      <c r="N1849" s="18">
        <f t="shared" si="2403"/>
        <v>0</v>
      </c>
      <c r="O1849" s="18">
        <f t="shared" ref="O1849:Q1851" si="2501">O1850</f>
        <v>0</v>
      </c>
      <c r="P1849" s="18">
        <f t="shared" si="2501"/>
        <v>0</v>
      </c>
      <c r="Q1849" s="18">
        <f t="shared" si="2501"/>
        <v>0</v>
      </c>
      <c r="R1849" s="18">
        <f t="shared" si="2431"/>
        <v>9847.7000000000007</v>
      </c>
      <c r="S1849" s="18">
        <f t="shared" si="2432"/>
        <v>0</v>
      </c>
      <c r="T1849" s="18">
        <f t="shared" si="2433"/>
        <v>0</v>
      </c>
      <c r="U1849" s="18">
        <f t="shared" ref="U1849:AE1851" si="2502">U1850</f>
        <v>0</v>
      </c>
      <c r="V1849" s="18">
        <f t="shared" si="2435"/>
        <v>9847.7000000000007</v>
      </c>
      <c r="W1849" s="18">
        <f t="shared" si="2436"/>
        <v>0</v>
      </c>
      <c r="X1849" s="18">
        <f t="shared" si="2437"/>
        <v>0</v>
      </c>
      <c r="Y1849" s="18">
        <f t="shared" si="2502"/>
        <v>0</v>
      </c>
      <c r="Z1849" s="18">
        <f t="shared" si="2502"/>
        <v>0</v>
      </c>
      <c r="AA1849" s="18">
        <f t="shared" si="2502"/>
        <v>0</v>
      </c>
      <c r="AB1849" s="18">
        <f t="shared" si="2448"/>
        <v>9847.7000000000007</v>
      </c>
      <c r="AC1849" s="18">
        <f t="shared" si="2449"/>
        <v>0</v>
      </c>
      <c r="AD1849" s="18">
        <f t="shared" si="2450"/>
        <v>0</v>
      </c>
      <c r="AE1849" s="18">
        <f t="shared" si="2502"/>
        <v>0</v>
      </c>
      <c r="AF1849" s="31"/>
      <c r="AG1849" s="22"/>
      <c r="AH1849" s="2"/>
    </row>
    <row r="1850" spans="1:34" ht="47.25" x14ac:dyDescent="0.25">
      <c r="A1850" s="36" t="s">
        <v>385</v>
      </c>
      <c r="B1850" s="32">
        <v>400</v>
      </c>
      <c r="C1850" s="36"/>
      <c r="D1850" s="36"/>
      <c r="E1850" s="14" t="s">
        <v>580</v>
      </c>
      <c r="F1850" s="18">
        <f t="shared" si="2500"/>
        <v>9847.7000000000007</v>
      </c>
      <c r="G1850" s="18">
        <f t="shared" si="2500"/>
        <v>0</v>
      </c>
      <c r="H1850" s="18">
        <f t="shared" si="2500"/>
        <v>0</v>
      </c>
      <c r="I1850" s="18">
        <f t="shared" si="2500"/>
        <v>0</v>
      </c>
      <c r="J1850" s="18">
        <f t="shared" si="2500"/>
        <v>0</v>
      </c>
      <c r="K1850" s="18">
        <f t="shared" si="2500"/>
        <v>0</v>
      </c>
      <c r="L1850" s="18">
        <f t="shared" si="2401"/>
        <v>9847.7000000000007</v>
      </c>
      <c r="M1850" s="18">
        <f t="shared" si="2402"/>
        <v>0</v>
      </c>
      <c r="N1850" s="18">
        <f t="shared" si="2403"/>
        <v>0</v>
      </c>
      <c r="O1850" s="18">
        <f t="shared" si="2501"/>
        <v>0</v>
      </c>
      <c r="P1850" s="18">
        <f t="shared" si="2501"/>
        <v>0</v>
      </c>
      <c r="Q1850" s="18">
        <f t="shared" si="2501"/>
        <v>0</v>
      </c>
      <c r="R1850" s="18">
        <f t="shared" si="2431"/>
        <v>9847.7000000000007</v>
      </c>
      <c r="S1850" s="18">
        <f t="shared" si="2432"/>
        <v>0</v>
      </c>
      <c r="T1850" s="18">
        <f t="shared" si="2433"/>
        <v>0</v>
      </c>
      <c r="U1850" s="18">
        <f t="shared" si="2502"/>
        <v>0</v>
      </c>
      <c r="V1850" s="18">
        <f t="shared" si="2435"/>
        <v>9847.7000000000007</v>
      </c>
      <c r="W1850" s="18">
        <f t="shared" si="2436"/>
        <v>0</v>
      </c>
      <c r="X1850" s="18">
        <f t="shared" si="2437"/>
        <v>0</v>
      </c>
      <c r="Y1850" s="18">
        <f t="shared" si="2502"/>
        <v>0</v>
      </c>
      <c r="Z1850" s="18">
        <f t="shared" si="2502"/>
        <v>0</v>
      </c>
      <c r="AA1850" s="18">
        <f t="shared" si="2502"/>
        <v>0</v>
      </c>
      <c r="AB1850" s="18">
        <f t="shared" si="2448"/>
        <v>9847.7000000000007</v>
      </c>
      <c r="AC1850" s="18">
        <f t="shared" si="2449"/>
        <v>0</v>
      </c>
      <c r="AD1850" s="18">
        <f t="shared" si="2450"/>
        <v>0</v>
      </c>
      <c r="AE1850" s="18">
        <f t="shared" si="2502"/>
        <v>0</v>
      </c>
      <c r="AF1850" s="31"/>
      <c r="AG1850" s="22"/>
      <c r="AH1850" s="2"/>
    </row>
    <row r="1851" spans="1:34" x14ac:dyDescent="0.25">
      <c r="A1851" s="36" t="s">
        <v>385</v>
      </c>
      <c r="B1851" s="32">
        <v>410</v>
      </c>
      <c r="C1851" s="36"/>
      <c r="D1851" s="36"/>
      <c r="E1851" s="14" t="s">
        <v>593</v>
      </c>
      <c r="F1851" s="18">
        <f t="shared" si="2500"/>
        <v>9847.7000000000007</v>
      </c>
      <c r="G1851" s="18">
        <f t="shared" si="2500"/>
        <v>0</v>
      </c>
      <c r="H1851" s="18">
        <f t="shared" si="2500"/>
        <v>0</v>
      </c>
      <c r="I1851" s="18">
        <f t="shared" si="2500"/>
        <v>0</v>
      </c>
      <c r="J1851" s="18">
        <f t="shared" si="2500"/>
        <v>0</v>
      </c>
      <c r="K1851" s="18">
        <f t="shared" si="2500"/>
        <v>0</v>
      </c>
      <c r="L1851" s="18">
        <f t="shared" ref="L1851:L1914" si="2503">F1851+I1851</f>
        <v>9847.7000000000007</v>
      </c>
      <c r="M1851" s="18">
        <f t="shared" ref="M1851:M1914" si="2504">G1851+J1851</f>
        <v>0</v>
      </c>
      <c r="N1851" s="18">
        <f t="shared" ref="N1851:N1914" si="2505">H1851+K1851</f>
        <v>0</v>
      </c>
      <c r="O1851" s="18">
        <f t="shared" si="2501"/>
        <v>0</v>
      </c>
      <c r="P1851" s="18">
        <f t="shared" si="2501"/>
        <v>0</v>
      </c>
      <c r="Q1851" s="18">
        <f t="shared" si="2501"/>
        <v>0</v>
      </c>
      <c r="R1851" s="18">
        <f t="shared" si="2431"/>
        <v>9847.7000000000007</v>
      </c>
      <c r="S1851" s="18">
        <f t="shared" si="2432"/>
        <v>0</v>
      </c>
      <c r="T1851" s="18">
        <f t="shared" si="2433"/>
        <v>0</v>
      </c>
      <c r="U1851" s="18">
        <f t="shared" si="2502"/>
        <v>0</v>
      </c>
      <c r="V1851" s="18">
        <f t="shared" si="2435"/>
        <v>9847.7000000000007</v>
      </c>
      <c r="W1851" s="18">
        <f t="shared" si="2436"/>
        <v>0</v>
      </c>
      <c r="X1851" s="18">
        <f t="shared" si="2437"/>
        <v>0</v>
      </c>
      <c r="Y1851" s="18">
        <f t="shared" si="2502"/>
        <v>0</v>
      </c>
      <c r="Z1851" s="18">
        <f t="shared" si="2502"/>
        <v>0</v>
      </c>
      <c r="AA1851" s="18">
        <f t="shared" si="2502"/>
        <v>0</v>
      </c>
      <c r="AB1851" s="18">
        <f t="shared" si="2448"/>
        <v>9847.7000000000007</v>
      </c>
      <c r="AC1851" s="18">
        <f t="shared" si="2449"/>
        <v>0</v>
      </c>
      <c r="AD1851" s="18">
        <f t="shared" si="2450"/>
        <v>0</v>
      </c>
      <c r="AE1851" s="18">
        <f t="shared" si="2502"/>
        <v>0</v>
      </c>
      <c r="AF1851" s="31"/>
      <c r="AG1851" s="22"/>
      <c r="AH1851" s="2"/>
    </row>
    <row r="1852" spans="1:34" x14ac:dyDescent="0.25">
      <c r="A1852" s="36" t="s">
        <v>385</v>
      </c>
      <c r="B1852" s="32">
        <v>410</v>
      </c>
      <c r="C1852" s="36" t="s">
        <v>200</v>
      </c>
      <c r="D1852" s="36" t="s">
        <v>112</v>
      </c>
      <c r="E1852" s="14" t="s">
        <v>552</v>
      </c>
      <c r="F1852" s="18">
        <v>9847.7000000000007</v>
      </c>
      <c r="G1852" s="18">
        <v>0</v>
      </c>
      <c r="H1852" s="18">
        <v>0</v>
      </c>
      <c r="I1852" s="18"/>
      <c r="J1852" s="18"/>
      <c r="K1852" s="18"/>
      <c r="L1852" s="18">
        <f t="shared" si="2503"/>
        <v>9847.7000000000007</v>
      </c>
      <c r="M1852" s="18">
        <f t="shared" si="2504"/>
        <v>0</v>
      </c>
      <c r="N1852" s="18">
        <f t="shared" si="2505"/>
        <v>0</v>
      </c>
      <c r="O1852" s="18"/>
      <c r="P1852" s="18"/>
      <c r="Q1852" s="18"/>
      <c r="R1852" s="18">
        <f t="shared" si="2431"/>
        <v>9847.7000000000007</v>
      </c>
      <c r="S1852" s="18">
        <f t="shared" si="2432"/>
        <v>0</v>
      </c>
      <c r="T1852" s="18">
        <f t="shared" si="2433"/>
        <v>0</v>
      </c>
      <c r="U1852" s="18"/>
      <c r="V1852" s="18">
        <f t="shared" si="2435"/>
        <v>9847.7000000000007</v>
      </c>
      <c r="W1852" s="18">
        <f t="shared" si="2436"/>
        <v>0</v>
      </c>
      <c r="X1852" s="18">
        <f t="shared" si="2437"/>
        <v>0</v>
      </c>
      <c r="Y1852" s="18"/>
      <c r="Z1852" s="18"/>
      <c r="AA1852" s="18"/>
      <c r="AB1852" s="18">
        <f t="shared" si="2448"/>
        <v>9847.7000000000007</v>
      </c>
      <c r="AC1852" s="18">
        <f t="shared" si="2449"/>
        <v>0</v>
      </c>
      <c r="AD1852" s="18">
        <f t="shared" si="2450"/>
        <v>0</v>
      </c>
      <c r="AE1852" s="18"/>
      <c r="AF1852" s="31"/>
      <c r="AG1852" s="22"/>
      <c r="AH1852" s="2"/>
    </row>
    <row r="1853" spans="1:34" ht="47.25" x14ac:dyDescent="0.25">
      <c r="A1853" s="36" t="s">
        <v>386</v>
      </c>
      <c r="B1853" s="32"/>
      <c r="C1853" s="36"/>
      <c r="D1853" s="36"/>
      <c r="E1853" s="14" t="s">
        <v>765</v>
      </c>
      <c r="F1853" s="18">
        <f t="shared" ref="F1853:K1855" si="2506">F1854</f>
        <v>20000</v>
      </c>
      <c r="G1853" s="18">
        <f t="shared" si="2506"/>
        <v>90000</v>
      </c>
      <c r="H1853" s="18">
        <f t="shared" si="2506"/>
        <v>0</v>
      </c>
      <c r="I1853" s="18">
        <f t="shared" si="2506"/>
        <v>0</v>
      </c>
      <c r="J1853" s="18">
        <f t="shared" si="2506"/>
        <v>0</v>
      </c>
      <c r="K1853" s="18">
        <f t="shared" si="2506"/>
        <v>0</v>
      </c>
      <c r="L1853" s="18">
        <f t="shared" si="2503"/>
        <v>20000</v>
      </c>
      <c r="M1853" s="18">
        <f t="shared" si="2504"/>
        <v>90000</v>
      </c>
      <c r="N1853" s="18">
        <f t="shared" si="2505"/>
        <v>0</v>
      </c>
      <c r="O1853" s="18">
        <f t="shared" ref="O1853:Q1855" si="2507">O1854</f>
        <v>0</v>
      </c>
      <c r="P1853" s="18">
        <f t="shared" si="2507"/>
        <v>0</v>
      </c>
      <c r="Q1853" s="18">
        <f t="shared" si="2507"/>
        <v>0</v>
      </c>
      <c r="R1853" s="18">
        <f t="shared" si="2431"/>
        <v>20000</v>
      </c>
      <c r="S1853" s="18">
        <f t="shared" si="2432"/>
        <v>90000</v>
      </c>
      <c r="T1853" s="18">
        <f t="shared" si="2433"/>
        <v>0</v>
      </c>
      <c r="U1853" s="18">
        <f t="shared" ref="U1853:AE1855" si="2508">U1854</f>
        <v>0</v>
      </c>
      <c r="V1853" s="18">
        <f t="shared" si="2435"/>
        <v>20000</v>
      </c>
      <c r="W1853" s="18">
        <f t="shared" si="2436"/>
        <v>90000</v>
      </c>
      <c r="X1853" s="18">
        <f t="shared" si="2437"/>
        <v>0</v>
      </c>
      <c r="Y1853" s="18">
        <f t="shared" si="2508"/>
        <v>0</v>
      </c>
      <c r="Z1853" s="18">
        <f t="shared" si="2508"/>
        <v>0</v>
      </c>
      <c r="AA1853" s="18">
        <f t="shared" si="2508"/>
        <v>0</v>
      </c>
      <c r="AB1853" s="18">
        <f t="shared" si="2448"/>
        <v>20000</v>
      </c>
      <c r="AC1853" s="18">
        <f t="shared" si="2449"/>
        <v>90000</v>
      </c>
      <c r="AD1853" s="18">
        <f t="shared" si="2450"/>
        <v>0</v>
      </c>
      <c r="AE1853" s="18">
        <f t="shared" si="2508"/>
        <v>0</v>
      </c>
      <c r="AF1853" s="31"/>
      <c r="AG1853" s="22"/>
      <c r="AH1853" s="2"/>
    </row>
    <row r="1854" spans="1:34" ht="47.25" x14ac:dyDescent="0.25">
      <c r="A1854" s="36" t="s">
        <v>386</v>
      </c>
      <c r="B1854" s="32">
        <v>400</v>
      </c>
      <c r="C1854" s="36"/>
      <c r="D1854" s="36"/>
      <c r="E1854" s="14" t="s">
        <v>580</v>
      </c>
      <c r="F1854" s="18">
        <f t="shared" si="2506"/>
        <v>20000</v>
      </c>
      <c r="G1854" s="18">
        <f t="shared" si="2506"/>
        <v>90000</v>
      </c>
      <c r="H1854" s="18">
        <f t="shared" si="2506"/>
        <v>0</v>
      </c>
      <c r="I1854" s="18">
        <f t="shared" si="2506"/>
        <v>0</v>
      </c>
      <c r="J1854" s="18">
        <f t="shared" si="2506"/>
        <v>0</v>
      </c>
      <c r="K1854" s="18">
        <f t="shared" si="2506"/>
        <v>0</v>
      </c>
      <c r="L1854" s="18">
        <f t="shared" si="2503"/>
        <v>20000</v>
      </c>
      <c r="M1854" s="18">
        <f t="shared" si="2504"/>
        <v>90000</v>
      </c>
      <c r="N1854" s="18">
        <f t="shared" si="2505"/>
        <v>0</v>
      </c>
      <c r="O1854" s="18">
        <f t="shared" si="2507"/>
        <v>0</v>
      </c>
      <c r="P1854" s="18">
        <f t="shared" si="2507"/>
        <v>0</v>
      </c>
      <c r="Q1854" s="18">
        <f t="shared" si="2507"/>
        <v>0</v>
      </c>
      <c r="R1854" s="18">
        <f t="shared" si="2431"/>
        <v>20000</v>
      </c>
      <c r="S1854" s="18">
        <f t="shared" si="2432"/>
        <v>90000</v>
      </c>
      <c r="T1854" s="18">
        <f t="shared" si="2433"/>
        <v>0</v>
      </c>
      <c r="U1854" s="18">
        <f t="shared" si="2508"/>
        <v>0</v>
      </c>
      <c r="V1854" s="18">
        <f t="shared" si="2435"/>
        <v>20000</v>
      </c>
      <c r="W1854" s="18">
        <f t="shared" si="2436"/>
        <v>90000</v>
      </c>
      <c r="X1854" s="18">
        <f t="shared" si="2437"/>
        <v>0</v>
      </c>
      <c r="Y1854" s="18">
        <f t="shared" si="2508"/>
        <v>0</v>
      </c>
      <c r="Z1854" s="18">
        <f t="shared" si="2508"/>
        <v>0</v>
      </c>
      <c r="AA1854" s="18">
        <f t="shared" si="2508"/>
        <v>0</v>
      </c>
      <c r="AB1854" s="18">
        <f t="shared" si="2448"/>
        <v>20000</v>
      </c>
      <c r="AC1854" s="18">
        <f t="shared" si="2449"/>
        <v>90000</v>
      </c>
      <c r="AD1854" s="18">
        <f t="shared" si="2450"/>
        <v>0</v>
      </c>
      <c r="AE1854" s="18">
        <f t="shared" si="2508"/>
        <v>0</v>
      </c>
      <c r="AF1854" s="31"/>
      <c r="AG1854" s="22"/>
      <c r="AH1854" s="2"/>
    </row>
    <row r="1855" spans="1:34" x14ac:dyDescent="0.25">
      <c r="A1855" s="36" t="s">
        <v>386</v>
      </c>
      <c r="B1855" s="32">
        <v>410</v>
      </c>
      <c r="C1855" s="36"/>
      <c r="D1855" s="36"/>
      <c r="E1855" s="14" t="s">
        <v>593</v>
      </c>
      <c r="F1855" s="18">
        <f t="shared" si="2506"/>
        <v>20000</v>
      </c>
      <c r="G1855" s="18">
        <f t="shared" si="2506"/>
        <v>90000</v>
      </c>
      <c r="H1855" s="18">
        <f t="shared" si="2506"/>
        <v>0</v>
      </c>
      <c r="I1855" s="18">
        <f t="shared" si="2506"/>
        <v>0</v>
      </c>
      <c r="J1855" s="18">
        <f t="shared" si="2506"/>
        <v>0</v>
      </c>
      <c r="K1855" s="18">
        <f t="shared" si="2506"/>
        <v>0</v>
      </c>
      <c r="L1855" s="18">
        <f t="shared" si="2503"/>
        <v>20000</v>
      </c>
      <c r="M1855" s="18">
        <f t="shared" si="2504"/>
        <v>90000</v>
      </c>
      <c r="N1855" s="18">
        <f t="shared" si="2505"/>
        <v>0</v>
      </c>
      <c r="O1855" s="18">
        <f t="shared" si="2507"/>
        <v>0</v>
      </c>
      <c r="P1855" s="18">
        <f t="shared" si="2507"/>
        <v>0</v>
      </c>
      <c r="Q1855" s="18">
        <f t="shared" si="2507"/>
        <v>0</v>
      </c>
      <c r="R1855" s="18">
        <f t="shared" si="2431"/>
        <v>20000</v>
      </c>
      <c r="S1855" s="18">
        <f t="shared" si="2432"/>
        <v>90000</v>
      </c>
      <c r="T1855" s="18">
        <f t="shared" si="2433"/>
        <v>0</v>
      </c>
      <c r="U1855" s="18">
        <f t="shared" si="2508"/>
        <v>0</v>
      </c>
      <c r="V1855" s="18">
        <f t="shared" si="2435"/>
        <v>20000</v>
      </c>
      <c r="W1855" s="18">
        <f t="shared" si="2436"/>
        <v>90000</v>
      </c>
      <c r="X1855" s="18">
        <f t="shared" si="2437"/>
        <v>0</v>
      </c>
      <c r="Y1855" s="18">
        <f t="shared" si="2508"/>
        <v>0</v>
      </c>
      <c r="Z1855" s="18">
        <f t="shared" si="2508"/>
        <v>0</v>
      </c>
      <c r="AA1855" s="18">
        <f t="shared" si="2508"/>
        <v>0</v>
      </c>
      <c r="AB1855" s="18">
        <f t="shared" si="2448"/>
        <v>20000</v>
      </c>
      <c r="AC1855" s="18">
        <f t="shared" si="2449"/>
        <v>90000</v>
      </c>
      <c r="AD1855" s="18">
        <f t="shared" si="2450"/>
        <v>0</v>
      </c>
      <c r="AE1855" s="18">
        <f t="shared" si="2508"/>
        <v>0</v>
      </c>
      <c r="AF1855" s="31"/>
      <c r="AG1855" s="22"/>
      <c r="AH1855" s="2"/>
    </row>
    <row r="1856" spans="1:34" x14ac:dyDescent="0.25">
      <c r="A1856" s="36" t="s">
        <v>386</v>
      </c>
      <c r="B1856" s="32">
        <v>410</v>
      </c>
      <c r="C1856" s="36" t="s">
        <v>200</v>
      </c>
      <c r="D1856" s="36" t="s">
        <v>112</v>
      </c>
      <c r="E1856" s="14" t="s">
        <v>552</v>
      </c>
      <c r="F1856" s="18">
        <v>20000</v>
      </c>
      <c r="G1856" s="18">
        <v>90000</v>
      </c>
      <c r="H1856" s="18">
        <v>0</v>
      </c>
      <c r="I1856" s="18"/>
      <c r="J1856" s="18"/>
      <c r="K1856" s="18"/>
      <c r="L1856" s="18">
        <f t="shared" si="2503"/>
        <v>20000</v>
      </c>
      <c r="M1856" s="18">
        <f t="shared" si="2504"/>
        <v>90000</v>
      </c>
      <c r="N1856" s="18">
        <f t="shared" si="2505"/>
        <v>0</v>
      </c>
      <c r="O1856" s="18"/>
      <c r="P1856" s="18"/>
      <c r="Q1856" s="18"/>
      <c r="R1856" s="18">
        <f t="shared" si="2431"/>
        <v>20000</v>
      </c>
      <c r="S1856" s="18">
        <f t="shared" si="2432"/>
        <v>90000</v>
      </c>
      <c r="T1856" s="18">
        <f t="shared" si="2433"/>
        <v>0</v>
      </c>
      <c r="U1856" s="18"/>
      <c r="V1856" s="18">
        <f t="shared" si="2435"/>
        <v>20000</v>
      </c>
      <c r="W1856" s="18">
        <f t="shared" si="2436"/>
        <v>90000</v>
      </c>
      <c r="X1856" s="18">
        <f t="shared" si="2437"/>
        <v>0</v>
      </c>
      <c r="Y1856" s="18"/>
      <c r="Z1856" s="18"/>
      <c r="AA1856" s="18"/>
      <c r="AB1856" s="18">
        <f t="shared" si="2448"/>
        <v>20000</v>
      </c>
      <c r="AC1856" s="18">
        <f t="shared" si="2449"/>
        <v>90000</v>
      </c>
      <c r="AD1856" s="18">
        <f t="shared" si="2450"/>
        <v>0</v>
      </c>
      <c r="AE1856" s="18"/>
      <c r="AF1856" s="31"/>
      <c r="AG1856" s="22"/>
      <c r="AH1856" s="2"/>
    </row>
    <row r="1857" spans="1:34" ht="31.5" x14ac:dyDescent="0.25">
      <c r="A1857" s="36" t="s">
        <v>387</v>
      </c>
      <c r="B1857" s="32"/>
      <c r="C1857" s="36"/>
      <c r="D1857" s="36"/>
      <c r="E1857" s="14" t="s">
        <v>766</v>
      </c>
      <c r="F1857" s="18">
        <f t="shared" ref="F1857:K1859" si="2509">F1858</f>
        <v>41819</v>
      </c>
      <c r="G1857" s="18">
        <f t="shared" si="2509"/>
        <v>0</v>
      </c>
      <c r="H1857" s="18">
        <f t="shared" si="2509"/>
        <v>0</v>
      </c>
      <c r="I1857" s="18">
        <f t="shared" si="2509"/>
        <v>0</v>
      </c>
      <c r="J1857" s="18">
        <f t="shared" si="2509"/>
        <v>0</v>
      </c>
      <c r="K1857" s="18">
        <f t="shared" si="2509"/>
        <v>0</v>
      </c>
      <c r="L1857" s="18">
        <f t="shared" si="2503"/>
        <v>41819</v>
      </c>
      <c r="M1857" s="18">
        <f t="shared" si="2504"/>
        <v>0</v>
      </c>
      <c r="N1857" s="18">
        <f t="shared" si="2505"/>
        <v>0</v>
      </c>
      <c r="O1857" s="18">
        <f t="shared" ref="O1857:Q1859" si="2510">O1858</f>
        <v>0</v>
      </c>
      <c r="P1857" s="18">
        <f t="shared" si="2510"/>
        <v>0</v>
      </c>
      <c r="Q1857" s="18">
        <f t="shared" si="2510"/>
        <v>0</v>
      </c>
      <c r="R1857" s="18">
        <f t="shared" si="2431"/>
        <v>41819</v>
      </c>
      <c r="S1857" s="18">
        <f t="shared" si="2432"/>
        <v>0</v>
      </c>
      <c r="T1857" s="18">
        <f t="shared" si="2433"/>
        <v>0</v>
      </c>
      <c r="U1857" s="18">
        <f t="shared" ref="U1857:AE1859" si="2511">U1858</f>
        <v>0</v>
      </c>
      <c r="V1857" s="18">
        <f t="shared" si="2435"/>
        <v>41819</v>
      </c>
      <c r="W1857" s="18">
        <f t="shared" si="2436"/>
        <v>0</v>
      </c>
      <c r="X1857" s="18">
        <f t="shared" si="2437"/>
        <v>0</v>
      </c>
      <c r="Y1857" s="18">
        <f t="shared" si="2511"/>
        <v>-32469</v>
      </c>
      <c r="Z1857" s="18">
        <f t="shared" si="2511"/>
        <v>0</v>
      </c>
      <c r="AA1857" s="18">
        <f t="shared" si="2511"/>
        <v>0</v>
      </c>
      <c r="AB1857" s="18">
        <f t="shared" si="2448"/>
        <v>9350</v>
      </c>
      <c r="AC1857" s="18">
        <f t="shared" si="2449"/>
        <v>0</v>
      </c>
      <c r="AD1857" s="18">
        <f t="shared" si="2450"/>
        <v>0</v>
      </c>
      <c r="AE1857" s="18">
        <f t="shared" si="2511"/>
        <v>0</v>
      </c>
      <c r="AF1857" s="31"/>
      <c r="AG1857" s="22"/>
      <c r="AH1857" s="2"/>
    </row>
    <row r="1858" spans="1:34" ht="47.25" x14ac:dyDescent="0.25">
      <c r="A1858" s="36" t="s">
        <v>387</v>
      </c>
      <c r="B1858" s="32">
        <v>400</v>
      </c>
      <c r="C1858" s="36"/>
      <c r="D1858" s="36"/>
      <c r="E1858" s="14" t="s">
        <v>580</v>
      </c>
      <c r="F1858" s="18">
        <f t="shared" si="2509"/>
        <v>41819</v>
      </c>
      <c r="G1858" s="18">
        <f t="shared" si="2509"/>
        <v>0</v>
      </c>
      <c r="H1858" s="18">
        <f t="shared" si="2509"/>
        <v>0</v>
      </c>
      <c r="I1858" s="18">
        <f t="shared" si="2509"/>
        <v>0</v>
      </c>
      <c r="J1858" s="18">
        <f t="shared" si="2509"/>
        <v>0</v>
      </c>
      <c r="K1858" s="18">
        <f t="shared" si="2509"/>
        <v>0</v>
      </c>
      <c r="L1858" s="18">
        <f t="shared" si="2503"/>
        <v>41819</v>
      </c>
      <c r="M1858" s="18">
        <f t="shared" si="2504"/>
        <v>0</v>
      </c>
      <c r="N1858" s="18">
        <f t="shared" si="2505"/>
        <v>0</v>
      </c>
      <c r="O1858" s="18">
        <f t="shared" si="2510"/>
        <v>0</v>
      </c>
      <c r="P1858" s="18">
        <f t="shared" si="2510"/>
        <v>0</v>
      </c>
      <c r="Q1858" s="18">
        <f t="shared" si="2510"/>
        <v>0</v>
      </c>
      <c r="R1858" s="18">
        <f t="shared" si="2431"/>
        <v>41819</v>
      </c>
      <c r="S1858" s="18">
        <f t="shared" si="2432"/>
        <v>0</v>
      </c>
      <c r="T1858" s="18">
        <f t="shared" si="2433"/>
        <v>0</v>
      </c>
      <c r="U1858" s="18">
        <f t="shared" si="2511"/>
        <v>0</v>
      </c>
      <c r="V1858" s="18">
        <f t="shared" si="2435"/>
        <v>41819</v>
      </c>
      <c r="W1858" s="18">
        <f t="shared" si="2436"/>
        <v>0</v>
      </c>
      <c r="X1858" s="18">
        <f t="shared" si="2437"/>
        <v>0</v>
      </c>
      <c r="Y1858" s="18">
        <f t="shared" si="2511"/>
        <v>-32469</v>
      </c>
      <c r="Z1858" s="18">
        <f t="shared" si="2511"/>
        <v>0</v>
      </c>
      <c r="AA1858" s="18">
        <f t="shared" si="2511"/>
        <v>0</v>
      </c>
      <c r="AB1858" s="18">
        <f t="shared" si="2448"/>
        <v>9350</v>
      </c>
      <c r="AC1858" s="18">
        <f t="shared" si="2449"/>
        <v>0</v>
      </c>
      <c r="AD1858" s="18">
        <f t="shared" si="2450"/>
        <v>0</v>
      </c>
      <c r="AE1858" s="18">
        <f t="shared" si="2511"/>
        <v>0</v>
      </c>
      <c r="AF1858" s="31"/>
      <c r="AG1858" s="22"/>
      <c r="AH1858" s="2"/>
    </row>
    <row r="1859" spans="1:34" x14ac:dyDescent="0.25">
      <c r="A1859" s="36" t="s">
        <v>387</v>
      </c>
      <c r="B1859" s="32">
        <v>410</v>
      </c>
      <c r="C1859" s="36"/>
      <c r="D1859" s="36"/>
      <c r="E1859" s="14" t="s">
        <v>593</v>
      </c>
      <c r="F1859" s="18">
        <f t="shared" si="2509"/>
        <v>41819</v>
      </c>
      <c r="G1859" s="18">
        <f t="shared" si="2509"/>
        <v>0</v>
      </c>
      <c r="H1859" s="18">
        <f t="shared" si="2509"/>
        <v>0</v>
      </c>
      <c r="I1859" s="18">
        <f t="shared" si="2509"/>
        <v>0</v>
      </c>
      <c r="J1859" s="18">
        <f t="shared" si="2509"/>
        <v>0</v>
      </c>
      <c r="K1859" s="18">
        <f t="shared" si="2509"/>
        <v>0</v>
      </c>
      <c r="L1859" s="18">
        <f t="shared" si="2503"/>
        <v>41819</v>
      </c>
      <c r="M1859" s="18">
        <f t="shared" si="2504"/>
        <v>0</v>
      </c>
      <c r="N1859" s="18">
        <f t="shared" si="2505"/>
        <v>0</v>
      </c>
      <c r="O1859" s="18">
        <f t="shared" si="2510"/>
        <v>0</v>
      </c>
      <c r="P1859" s="18">
        <f t="shared" si="2510"/>
        <v>0</v>
      </c>
      <c r="Q1859" s="18">
        <f t="shared" si="2510"/>
        <v>0</v>
      </c>
      <c r="R1859" s="18">
        <f t="shared" si="2431"/>
        <v>41819</v>
      </c>
      <c r="S1859" s="18">
        <f t="shared" si="2432"/>
        <v>0</v>
      </c>
      <c r="T1859" s="18">
        <f t="shared" si="2433"/>
        <v>0</v>
      </c>
      <c r="U1859" s="18">
        <f t="shared" si="2511"/>
        <v>0</v>
      </c>
      <c r="V1859" s="18">
        <f t="shared" si="2435"/>
        <v>41819</v>
      </c>
      <c r="W1859" s="18">
        <f t="shared" si="2436"/>
        <v>0</v>
      </c>
      <c r="X1859" s="18">
        <f t="shared" si="2437"/>
        <v>0</v>
      </c>
      <c r="Y1859" s="18">
        <f t="shared" si="2511"/>
        <v>-32469</v>
      </c>
      <c r="Z1859" s="18">
        <f t="shared" si="2511"/>
        <v>0</v>
      </c>
      <c r="AA1859" s="18">
        <f t="shared" si="2511"/>
        <v>0</v>
      </c>
      <c r="AB1859" s="18">
        <f t="shared" si="2448"/>
        <v>9350</v>
      </c>
      <c r="AC1859" s="18">
        <f t="shared" si="2449"/>
        <v>0</v>
      </c>
      <c r="AD1859" s="18">
        <f t="shared" si="2450"/>
        <v>0</v>
      </c>
      <c r="AE1859" s="18">
        <f t="shared" si="2511"/>
        <v>0</v>
      </c>
      <c r="AF1859" s="31"/>
      <c r="AG1859" s="22"/>
      <c r="AH1859" s="2"/>
    </row>
    <row r="1860" spans="1:34" x14ac:dyDescent="0.25">
      <c r="A1860" s="36" t="s">
        <v>387</v>
      </c>
      <c r="B1860" s="32">
        <v>410</v>
      </c>
      <c r="C1860" s="36" t="s">
        <v>200</v>
      </c>
      <c r="D1860" s="36" t="s">
        <v>112</v>
      </c>
      <c r="E1860" s="14" t="s">
        <v>552</v>
      </c>
      <c r="F1860" s="18">
        <v>41819</v>
      </c>
      <c r="G1860" s="18">
        <v>0</v>
      </c>
      <c r="H1860" s="18">
        <v>0</v>
      </c>
      <c r="I1860" s="18"/>
      <c r="J1860" s="18"/>
      <c r="K1860" s="18"/>
      <c r="L1860" s="18">
        <f t="shared" si="2503"/>
        <v>41819</v>
      </c>
      <c r="M1860" s="18">
        <f t="shared" si="2504"/>
        <v>0</v>
      </c>
      <c r="N1860" s="18">
        <f t="shared" si="2505"/>
        <v>0</v>
      </c>
      <c r="O1860" s="18"/>
      <c r="P1860" s="18"/>
      <c r="Q1860" s="18"/>
      <c r="R1860" s="18">
        <f t="shared" si="2431"/>
        <v>41819</v>
      </c>
      <c r="S1860" s="18">
        <f t="shared" si="2432"/>
        <v>0</v>
      </c>
      <c r="T1860" s="18">
        <f t="shared" si="2433"/>
        <v>0</v>
      </c>
      <c r="U1860" s="18"/>
      <c r="V1860" s="18">
        <f t="shared" si="2435"/>
        <v>41819</v>
      </c>
      <c r="W1860" s="18">
        <f t="shared" si="2436"/>
        <v>0</v>
      </c>
      <c r="X1860" s="18">
        <f t="shared" si="2437"/>
        <v>0</v>
      </c>
      <c r="Y1860" s="18">
        <v>-32469</v>
      </c>
      <c r="Z1860" s="18"/>
      <c r="AA1860" s="18"/>
      <c r="AB1860" s="18">
        <f t="shared" si="2448"/>
        <v>9350</v>
      </c>
      <c r="AC1860" s="18">
        <f t="shared" si="2449"/>
        <v>0</v>
      </c>
      <c r="AD1860" s="18">
        <f t="shared" si="2450"/>
        <v>0</v>
      </c>
      <c r="AE1860" s="18"/>
      <c r="AF1860" s="31"/>
      <c r="AG1860" s="22"/>
      <c r="AH1860" s="2"/>
    </row>
    <row r="1861" spans="1:34" ht="31.5" x14ac:dyDescent="0.25">
      <c r="A1861" s="36" t="s">
        <v>388</v>
      </c>
      <c r="B1861" s="32"/>
      <c r="C1861" s="36"/>
      <c r="D1861" s="36"/>
      <c r="E1861" s="14" t="s">
        <v>1222</v>
      </c>
      <c r="F1861" s="18">
        <f t="shared" ref="F1861:K1863" si="2512">F1862</f>
        <v>28405.1</v>
      </c>
      <c r="G1861" s="18">
        <f t="shared" si="2512"/>
        <v>0</v>
      </c>
      <c r="H1861" s="18">
        <f t="shared" si="2512"/>
        <v>0</v>
      </c>
      <c r="I1861" s="18">
        <f t="shared" si="2512"/>
        <v>0</v>
      </c>
      <c r="J1861" s="18">
        <f t="shared" si="2512"/>
        <v>0</v>
      </c>
      <c r="K1861" s="18">
        <f t="shared" si="2512"/>
        <v>0</v>
      </c>
      <c r="L1861" s="18">
        <f t="shared" si="2503"/>
        <v>28405.1</v>
      </c>
      <c r="M1861" s="18">
        <f t="shared" si="2504"/>
        <v>0</v>
      </c>
      <c r="N1861" s="18">
        <f t="shared" si="2505"/>
        <v>0</v>
      </c>
      <c r="O1861" s="18">
        <f t="shared" ref="O1861:Q1863" si="2513">O1862</f>
        <v>0</v>
      </c>
      <c r="P1861" s="18">
        <f t="shared" si="2513"/>
        <v>0</v>
      </c>
      <c r="Q1861" s="18">
        <f t="shared" si="2513"/>
        <v>0</v>
      </c>
      <c r="R1861" s="18">
        <f t="shared" si="2431"/>
        <v>28405.1</v>
      </c>
      <c r="S1861" s="18">
        <f t="shared" si="2432"/>
        <v>0</v>
      </c>
      <c r="T1861" s="18">
        <f t="shared" si="2433"/>
        <v>0</v>
      </c>
      <c r="U1861" s="18">
        <f t="shared" ref="U1861:AE1863" si="2514">U1862</f>
        <v>0</v>
      </c>
      <c r="V1861" s="18">
        <f t="shared" si="2435"/>
        <v>28405.1</v>
      </c>
      <c r="W1861" s="18">
        <f t="shared" si="2436"/>
        <v>0</v>
      </c>
      <c r="X1861" s="18">
        <f t="shared" si="2437"/>
        <v>0</v>
      </c>
      <c r="Y1861" s="18">
        <f t="shared" si="2514"/>
        <v>0</v>
      </c>
      <c r="Z1861" s="18">
        <f t="shared" si="2514"/>
        <v>0</v>
      </c>
      <c r="AA1861" s="18">
        <f t="shared" si="2514"/>
        <v>0</v>
      </c>
      <c r="AB1861" s="18">
        <f t="shared" si="2448"/>
        <v>28405.1</v>
      </c>
      <c r="AC1861" s="18">
        <f t="shared" si="2449"/>
        <v>0</v>
      </c>
      <c r="AD1861" s="18">
        <f t="shared" si="2450"/>
        <v>0</v>
      </c>
      <c r="AE1861" s="18">
        <f t="shared" si="2514"/>
        <v>0</v>
      </c>
      <c r="AF1861" s="31"/>
      <c r="AG1861" s="22"/>
      <c r="AH1861" s="2"/>
    </row>
    <row r="1862" spans="1:34" ht="47.25" x14ac:dyDescent="0.25">
      <c r="A1862" s="36" t="s">
        <v>388</v>
      </c>
      <c r="B1862" s="32">
        <v>400</v>
      </c>
      <c r="C1862" s="36"/>
      <c r="D1862" s="36"/>
      <c r="E1862" s="14" t="s">
        <v>580</v>
      </c>
      <c r="F1862" s="18">
        <f t="shared" si="2512"/>
        <v>28405.1</v>
      </c>
      <c r="G1862" s="18">
        <f t="shared" si="2512"/>
        <v>0</v>
      </c>
      <c r="H1862" s="18">
        <f t="shared" si="2512"/>
        <v>0</v>
      </c>
      <c r="I1862" s="18">
        <f t="shared" si="2512"/>
        <v>0</v>
      </c>
      <c r="J1862" s="18">
        <f t="shared" si="2512"/>
        <v>0</v>
      </c>
      <c r="K1862" s="18">
        <f t="shared" si="2512"/>
        <v>0</v>
      </c>
      <c r="L1862" s="18">
        <f t="shared" si="2503"/>
        <v>28405.1</v>
      </c>
      <c r="M1862" s="18">
        <f t="shared" si="2504"/>
        <v>0</v>
      </c>
      <c r="N1862" s="18">
        <f t="shared" si="2505"/>
        <v>0</v>
      </c>
      <c r="O1862" s="18">
        <f t="shared" si="2513"/>
        <v>0</v>
      </c>
      <c r="P1862" s="18">
        <f t="shared" si="2513"/>
        <v>0</v>
      </c>
      <c r="Q1862" s="18">
        <f t="shared" si="2513"/>
        <v>0</v>
      </c>
      <c r="R1862" s="18">
        <f t="shared" si="2431"/>
        <v>28405.1</v>
      </c>
      <c r="S1862" s="18">
        <f t="shared" si="2432"/>
        <v>0</v>
      </c>
      <c r="T1862" s="18">
        <f t="shared" si="2433"/>
        <v>0</v>
      </c>
      <c r="U1862" s="18">
        <f t="shared" si="2514"/>
        <v>0</v>
      </c>
      <c r="V1862" s="18">
        <f t="shared" si="2435"/>
        <v>28405.1</v>
      </c>
      <c r="W1862" s="18">
        <f t="shared" si="2436"/>
        <v>0</v>
      </c>
      <c r="X1862" s="18">
        <f t="shared" si="2437"/>
        <v>0</v>
      </c>
      <c r="Y1862" s="18">
        <f t="shared" si="2514"/>
        <v>0</v>
      </c>
      <c r="Z1862" s="18">
        <f t="shared" si="2514"/>
        <v>0</v>
      </c>
      <c r="AA1862" s="18">
        <f t="shared" si="2514"/>
        <v>0</v>
      </c>
      <c r="AB1862" s="18">
        <f t="shared" si="2448"/>
        <v>28405.1</v>
      </c>
      <c r="AC1862" s="18">
        <f t="shared" si="2449"/>
        <v>0</v>
      </c>
      <c r="AD1862" s="18">
        <f t="shared" si="2450"/>
        <v>0</v>
      </c>
      <c r="AE1862" s="18">
        <f t="shared" si="2514"/>
        <v>0</v>
      </c>
      <c r="AF1862" s="31"/>
      <c r="AG1862" s="22"/>
      <c r="AH1862" s="2"/>
    </row>
    <row r="1863" spans="1:34" x14ac:dyDescent="0.25">
      <c r="A1863" s="36" t="s">
        <v>388</v>
      </c>
      <c r="B1863" s="32">
        <v>410</v>
      </c>
      <c r="C1863" s="36"/>
      <c r="D1863" s="36"/>
      <c r="E1863" s="14" t="s">
        <v>593</v>
      </c>
      <c r="F1863" s="18">
        <f t="shared" si="2512"/>
        <v>28405.1</v>
      </c>
      <c r="G1863" s="18">
        <f t="shared" si="2512"/>
        <v>0</v>
      </c>
      <c r="H1863" s="18">
        <f t="shared" si="2512"/>
        <v>0</v>
      </c>
      <c r="I1863" s="18">
        <f t="shared" si="2512"/>
        <v>0</v>
      </c>
      <c r="J1863" s="18">
        <f t="shared" si="2512"/>
        <v>0</v>
      </c>
      <c r="K1863" s="18">
        <f t="shared" si="2512"/>
        <v>0</v>
      </c>
      <c r="L1863" s="18">
        <f t="shared" si="2503"/>
        <v>28405.1</v>
      </c>
      <c r="M1863" s="18">
        <f t="shared" si="2504"/>
        <v>0</v>
      </c>
      <c r="N1863" s="18">
        <f t="shared" si="2505"/>
        <v>0</v>
      </c>
      <c r="O1863" s="18">
        <f t="shared" si="2513"/>
        <v>0</v>
      </c>
      <c r="P1863" s="18">
        <f t="shared" si="2513"/>
        <v>0</v>
      </c>
      <c r="Q1863" s="18">
        <f t="shared" si="2513"/>
        <v>0</v>
      </c>
      <c r="R1863" s="18">
        <f t="shared" si="2431"/>
        <v>28405.1</v>
      </c>
      <c r="S1863" s="18">
        <f t="shared" si="2432"/>
        <v>0</v>
      </c>
      <c r="T1863" s="18">
        <f t="shared" si="2433"/>
        <v>0</v>
      </c>
      <c r="U1863" s="18">
        <f t="shared" si="2514"/>
        <v>0</v>
      </c>
      <c r="V1863" s="18">
        <f t="shared" si="2435"/>
        <v>28405.1</v>
      </c>
      <c r="W1863" s="18">
        <f t="shared" si="2436"/>
        <v>0</v>
      </c>
      <c r="X1863" s="18">
        <f t="shared" si="2437"/>
        <v>0</v>
      </c>
      <c r="Y1863" s="18">
        <f t="shared" si="2514"/>
        <v>0</v>
      </c>
      <c r="Z1863" s="18">
        <f t="shared" si="2514"/>
        <v>0</v>
      </c>
      <c r="AA1863" s="18">
        <f t="shared" si="2514"/>
        <v>0</v>
      </c>
      <c r="AB1863" s="18">
        <f t="shared" si="2448"/>
        <v>28405.1</v>
      </c>
      <c r="AC1863" s="18">
        <f t="shared" si="2449"/>
        <v>0</v>
      </c>
      <c r="AD1863" s="18">
        <f t="shared" si="2450"/>
        <v>0</v>
      </c>
      <c r="AE1863" s="18">
        <f t="shared" si="2514"/>
        <v>0</v>
      </c>
      <c r="AF1863" s="31"/>
      <c r="AG1863" s="22"/>
      <c r="AH1863" s="2"/>
    </row>
    <row r="1864" spans="1:34" x14ac:dyDescent="0.25">
      <c r="A1864" s="36" t="s">
        <v>388</v>
      </c>
      <c r="B1864" s="32">
        <v>410</v>
      </c>
      <c r="C1864" s="36" t="s">
        <v>200</v>
      </c>
      <c r="D1864" s="36" t="s">
        <v>112</v>
      </c>
      <c r="E1864" s="14" t="s">
        <v>552</v>
      </c>
      <c r="F1864" s="18">
        <v>28405.1</v>
      </c>
      <c r="G1864" s="18">
        <v>0</v>
      </c>
      <c r="H1864" s="18">
        <v>0</v>
      </c>
      <c r="I1864" s="18"/>
      <c r="J1864" s="18"/>
      <c r="K1864" s="18"/>
      <c r="L1864" s="18">
        <f t="shared" si="2503"/>
        <v>28405.1</v>
      </c>
      <c r="M1864" s="18">
        <f t="shared" si="2504"/>
        <v>0</v>
      </c>
      <c r="N1864" s="18">
        <f t="shared" si="2505"/>
        <v>0</v>
      </c>
      <c r="O1864" s="18"/>
      <c r="P1864" s="18"/>
      <c r="Q1864" s="18"/>
      <c r="R1864" s="18">
        <f t="shared" si="2431"/>
        <v>28405.1</v>
      </c>
      <c r="S1864" s="18">
        <f t="shared" si="2432"/>
        <v>0</v>
      </c>
      <c r="T1864" s="18">
        <f t="shared" si="2433"/>
        <v>0</v>
      </c>
      <c r="U1864" s="18"/>
      <c r="V1864" s="18">
        <f t="shared" si="2435"/>
        <v>28405.1</v>
      </c>
      <c r="W1864" s="18">
        <f t="shared" si="2436"/>
        <v>0</v>
      </c>
      <c r="X1864" s="18">
        <f t="shared" si="2437"/>
        <v>0</v>
      </c>
      <c r="Y1864" s="18"/>
      <c r="Z1864" s="18"/>
      <c r="AA1864" s="18"/>
      <c r="AB1864" s="18">
        <f t="shared" si="2448"/>
        <v>28405.1</v>
      </c>
      <c r="AC1864" s="18">
        <f t="shared" si="2449"/>
        <v>0</v>
      </c>
      <c r="AD1864" s="18">
        <f t="shared" si="2450"/>
        <v>0</v>
      </c>
      <c r="AE1864" s="18"/>
      <c r="AF1864" s="31"/>
      <c r="AG1864" s="22"/>
      <c r="AH1864" s="2"/>
    </row>
    <row r="1865" spans="1:34" ht="63" x14ac:dyDescent="0.25">
      <c r="A1865" s="36" t="s">
        <v>389</v>
      </c>
      <c r="B1865" s="32"/>
      <c r="C1865" s="36"/>
      <c r="D1865" s="36"/>
      <c r="E1865" s="14" t="s">
        <v>842</v>
      </c>
      <c r="F1865" s="18">
        <f t="shared" ref="F1865:K1867" si="2515">F1866</f>
        <v>522</v>
      </c>
      <c r="G1865" s="18">
        <f t="shared" si="2515"/>
        <v>0</v>
      </c>
      <c r="H1865" s="18">
        <f t="shared" si="2515"/>
        <v>0</v>
      </c>
      <c r="I1865" s="18">
        <f t="shared" si="2515"/>
        <v>0</v>
      </c>
      <c r="J1865" s="18">
        <f t="shared" si="2515"/>
        <v>0</v>
      </c>
      <c r="K1865" s="18">
        <f t="shared" si="2515"/>
        <v>0</v>
      </c>
      <c r="L1865" s="18">
        <f t="shared" si="2503"/>
        <v>522</v>
      </c>
      <c r="M1865" s="18">
        <f t="shared" si="2504"/>
        <v>0</v>
      </c>
      <c r="N1865" s="18">
        <f t="shared" si="2505"/>
        <v>0</v>
      </c>
      <c r="O1865" s="18">
        <f t="shared" ref="O1865:Q1867" si="2516">O1866</f>
        <v>0</v>
      </c>
      <c r="P1865" s="18">
        <f t="shared" si="2516"/>
        <v>0</v>
      </c>
      <c r="Q1865" s="18">
        <f t="shared" si="2516"/>
        <v>0</v>
      </c>
      <c r="R1865" s="18">
        <f t="shared" si="2431"/>
        <v>522</v>
      </c>
      <c r="S1865" s="18">
        <f t="shared" si="2432"/>
        <v>0</v>
      </c>
      <c r="T1865" s="18">
        <f t="shared" si="2433"/>
        <v>0</v>
      </c>
      <c r="U1865" s="18">
        <f t="shared" ref="U1865:AE1867" si="2517">U1866</f>
        <v>0</v>
      </c>
      <c r="V1865" s="18">
        <f t="shared" si="2435"/>
        <v>522</v>
      </c>
      <c r="W1865" s="18">
        <f t="shared" si="2436"/>
        <v>0</v>
      </c>
      <c r="X1865" s="18">
        <f t="shared" si="2437"/>
        <v>0</v>
      </c>
      <c r="Y1865" s="18">
        <f t="shared" si="2517"/>
        <v>0</v>
      </c>
      <c r="Z1865" s="18">
        <f t="shared" si="2517"/>
        <v>0</v>
      </c>
      <c r="AA1865" s="18">
        <f t="shared" si="2517"/>
        <v>0</v>
      </c>
      <c r="AB1865" s="18">
        <f t="shared" si="2448"/>
        <v>522</v>
      </c>
      <c r="AC1865" s="18">
        <f t="shared" si="2449"/>
        <v>0</v>
      </c>
      <c r="AD1865" s="18">
        <f t="shared" si="2450"/>
        <v>0</v>
      </c>
      <c r="AE1865" s="18">
        <f t="shared" si="2517"/>
        <v>0</v>
      </c>
      <c r="AF1865" s="31"/>
      <c r="AG1865" s="22"/>
      <c r="AH1865" s="2"/>
    </row>
    <row r="1866" spans="1:34" ht="47.25" x14ac:dyDescent="0.25">
      <c r="A1866" s="36" t="s">
        <v>389</v>
      </c>
      <c r="B1866" s="32">
        <v>400</v>
      </c>
      <c r="C1866" s="36"/>
      <c r="D1866" s="36"/>
      <c r="E1866" s="14" t="s">
        <v>580</v>
      </c>
      <c r="F1866" s="18">
        <f t="shared" si="2515"/>
        <v>522</v>
      </c>
      <c r="G1866" s="18">
        <f t="shared" si="2515"/>
        <v>0</v>
      </c>
      <c r="H1866" s="18">
        <f t="shared" si="2515"/>
        <v>0</v>
      </c>
      <c r="I1866" s="18">
        <f t="shared" si="2515"/>
        <v>0</v>
      </c>
      <c r="J1866" s="18">
        <f t="shared" si="2515"/>
        <v>0</v>
      </c>
      <c r="K1866" s="18">
        <f t="shared" si="2515"/>
        <v>0</v>
      </c>
      <c r="L1866" s="18">
        <f t="shared" si="2503"/>
        <v>522</v>
      </c>
      <c r="M1866" s="18">
        <f t="shared" si="2504"/>
        <v>0</v>
      </c>
      <c r="N1866" s="18">
        <f t="shared" si="2505"/>
        <v>0</v>
      </c>
      <c r="O1866" s="18">
        <f t="shared" si="2516"/>
        <v>0</v>
      </c>
      <c r="P1866" s="18">
        <f t="shared" si="2516"/>
        <v>0</v>
      </c>
      <c r="Q1866" s="18">
        <f t="shared" si="2516"/>
        <v>0</v>
      </c>
      <c r="R1866" s="18">
        <f t="shared" ref="R1866:R1929" si="2518">L1866+O1866</f>
        <v>522</v>
      </c>
      <c r="S1866" s="18">
        <f t="shared" ref="S1866:S1929" si="2519">M1866+P1866</f>
        <v>0</v>
      </c>
      <c r="T1866" s="18">
        <f t="shared" ref="T1866:T1929" si="2520">N1866+Q1866</f>
        <v>0</v>
      </c>
      <c r="U1866" s="18">
        <f t="shared" si="2517"/>
        <v>0</v>
      </c>
      <c r="V1866" s="18">
        <f t="shared" ref="V1866:V1929" si="2521">R1866+U1866</f>
        <v>522</v>
      </c>
      <c r="W1866" s="18">
        <f t="shared" ref="W1866:W1929" si="2522">S1866</f>
        <v>0</v>
      </c>
      <c r="X1866" s="18">
        <f t="shared" ref="X1866:X1929" si="2523">T1866</f>
        <v>0</v>
      </c>
      <c r="Y1866" s="18">
        <f t="shared" si="2517"/>
        <v>0</v>
      </c>
      <c r="Z1866" s="18">
        <f t="shared" si="2517"/>
        <v>0</v>
      </c>
      <c r="AA1866" s="18">
        <f t="shared" si="2517"/>
        <v>0</v>
      </c>
      <c r="AB1866" s="18">
        <f t="shared" si="2448"/>
        <v>522</v>
      </c>
      <c r="AC1866" s="18">
        <f t="shared" si="2449"/>
        <v>0</v>
      </c>
      <c r="AD1866" s="18">
        <f t="shared" si="2450"/>
        <v>0</v>
      </c>
      <c r="AE1866" s="18">
        <f t="shared" si="2517"/>
        <v>0</v>
      </c>
      <c r="AF1866" s="31"/>
      <c r="AG1866" s="22"/>
      <c r="AH1866" s="2"/>
    </row>
    <row r="1867" spans="1:34" x14ac:dyDescent="0.25">
      <c r="A1867" s="36" t="s">
        <v>389</v>
      </c>
      <c r="B1867" s="32">
        <v>410</v>
      </c>
      <c r="C1867" s="36"/>
      <c r="D1867" s="36"/>
      <c r="E1867" s="14" t="s">
        <v>593</v>
      </c>
      <c r="F1867" s="18">
        <f t="shared" si="2515"/>
        <v>522</v>
      </c>
      <c r="G1867" s="18">
        <f t="shared" si="2515"/>
        <v>0</v>
      </c>
      <c r="H1867" s="18">
        <f t="shared" si="2515"/>
        <v>0</v>
      </c>
      <c r="I1867" s="18">
        <f t="shared" si="2515"/>
        <v>0</v>
      </c>
      <c r="J1867" s="18">
        <f t="shared" si="2515"/>
        <v>0</v>
      </c>
      <c r="K1867" s="18">
        <f t="shared" si="2515"/>
        <v>0</v>
      </c>
      <c r="L1867" s="18">
        <f t="shared" si="2503"/>
        <v>522</v>
      </c>
      <c r="M1867" s="18">
        <f t="shared" si="2504"/>
        <v>0</v>
      </c>
      <c r="N1867" s="18">
        <f t="shared" si="2505"/>
        <v>0</v>
      </c>
      <c r="O1867" s="18">
        <f t="shared" si="2516"/>
        <v>0</v>
      </c>
      <c r="P1867" s="18">
        <f t="shared" si="2516"/>
        <v>0</v>
      </c>
      <c r="Q1867" s="18">
        <f t="shared" si="2516"/>
        <v>0</v>
      </c>
      <c r="R1867" s="18">
        <f t="shared" si="2518"/>
        <v>522</v>
      </c>
      <c r="S1867" s="18">
        <f t="shared" si="2519"/>
        <v>0</v>
      </c>
      <c r="T1867" s="18">
        <f t="shared" si="2520"/>
        <v>0</v>
      </c>
      <c r="U1867" s="18">
        <f t="shared" si="2517"/>
        <v>0</v>
      </c>
      <c r="V1867" s="18">
        <f t="shared" si="2521"/>
        <v>522</v>
      </c>
      <c r="W1867" s="18">
        <f t="shared" si="2522"/>
        <v>0</v>
      </c>
      <c r="X1867" s="18">
        <f t="shared" si="2523"/>
        <v>0</v>
      </c>
      <c r="Y1867" s="18">
        <f t="shared" si="2517"/>
        <v>0</v>
      </c>
      <c r="Z1867" s="18">
        <f t="shared" si="2517"/>
        <v>0</v>
      </c>
      <c r="AA1867" s="18">
        <f t="shared" si="2517"/>
        <v>0</v>
      </c>
      <c r="AB1867" s="18">
        <f t="shared" si="2448"/>
        <v>522</v>
      </c>
      <c r="AC1867" s="18">
        <f t="shared" si="2449"/>
        <v>0</v>
      </c>
      <c r="AD1867" s="18">
        <f t="shared" si="2450"/>
        <v>0</v>
      </c>
      <c r="AE1867" s="18">
        <f t="shared" si="2517"/>
        <v>0</v>
      </c>
      <c r="AF1867" s="31"/>
      <c r="AG1867" s="22"/>
      <c r="AH1867" s="2"/>
    </row>
    <row r="1868" spans="1:34" x14ac:dyDescent="0.25">
      <c r="A1868" s="36" t="s">
        <v>389</v>
      </c>
      <c r="B1868" s="32">
        <v>410</v>
      </c>
      <c r="C1868" s="36" t="s">
        <v>200</v>
      </c>
      <c r="D1868" s="36" t="s">
        <v>112</v>
      </c>
      <c r="E1868" s="14" t="s">
        <v>552</v>
      </c>
      <c r="F1868" s="18">
        <v>522</v>
      </c>
      <c r="G1868" s="18">
        <v>0</v>
      </c>
      <c r="H1868" s="18">
        <v>0</v>
      </c>
      <c r="I1868" s="18"/>
      <c r="J1868" s="18"/>
      <c r="K1868" s="18"/>
      <c r="L1868" s="18">
        <f t="shared" si="2503"/>
        <v>522</v>
      </c>
      <c r="M1868" s="18">
        <f t="shared" si="2504"/>
        <v>0</v>
      </c>
      <c r="N1868" s="18">
        <f t="shared" si="2505"/>
        <v>0</v>
      </c>
      <c r="O1868" s="18"/>
      <c r="P1868" s="18"/>
      <c r="Q1868" s="18"/>
      <c r="R1868" s="18">
        <f t="shared" si="2518"/>
        <v>522</v>
      </c>
      <c r="S1868" s="18">
        <f t="shared" si="2519"/>
        <v>0</v>
      </c>
      <c r="T1868" s="18">
        <f t="shared" si="2520"/>
        <v>0</v>
      </c>
      <c r="U1868" s="18"/>
      <c r="V1868" s="18">
        <f t="shared" si="2521"/>
        <v>522</v>
      </c>
      <c r="W1868" s="18">
        <f t="shared" si="2522"/>
        <v>0</v>
      </c>
      <c r="X1868" s="18">
        <f t="shared" si="2523"/>
        <v>0</v>
      </c>
      <c r="Y1868" s="18"/>
      <c r="Z1868" s="18"/>
      <c r="AA1868" s="18"/>
      <c r="AB1868" s="18">
        <f t="shared" si="2448"/>
        <v>522</v>
      </c>
      <c r="AC1868" s="18">
        <f t="shared" si="2449"/>
        <v>0</v>
      </c>
      <c r="AD1868" s="18">
        <f t="shared" si="2450"/>
        <v>0</v>
      </c>
      <c r="AE1868" s="18"/>
      <c r="AF1868" s="31"/>
      <c r="AG1868" s="22"/>
      <c r="AH1868" s="2"/>
    </row>
    <row r="1869" spans="1:34" ht="47.25" x14ac:dyDescent="0.25">
      <c r="A1869" s="36" t="s">
        <v>390</v>
      </c>
      <c r="B1869" s="32"/>
      <c r="C1869" s="36"/>
      <c r="D1869" s="36"/>
      <c r="E1869" s="14" t="s">
        <v>767</v>
      </c>
      <c r="F1869" s="18">
        <f t="shared" ref="F1869:K1871" si="2524">F1870</f>
        <v>3897</v>
      </c>
      <c r="G1869" s="18">
        <f t="shared" si="2524"/>
        <v>0</v>
      </c>
      <c r="H1869" s="18">
        <f t="shared" si="2524"/>
        <v>0</v>
      </c>
      <c r="I1869" s="18">
        <f t="shared" si="2524"/>
        <v>0</v>
      </c>
      <c r="J1869" s="18">
        <f t="shared" si="2524"/>
        <v>0</v>
      </c>
      <c r="K1869" s="18">
        <f t="shared" si="2524"/>
        <v>0</v>
      </c>
      <c r="L1869" s="18">
        <f t="shared" si="2503"/>
        <v>3897</v>
      </c>
      <c r="M1869" s="18">
        <f t="shared" si="2504"/>
        <v>0</v>
      </c>
      <c r="N1869" s="18">
        <f t="shared" si="2505"/>
        <v>0</v>
      </c>
      <c r="O1869" s="18">
        <f t="shared" ref="O1869:Q1871" si="2525">O1870</f>
        <v>0</v>
      </c>
      <c r="P1869" s="18">
        <f t="shared" si="2525"/>
        <v>0</v>
      </c>
      <c r="Q1869" s="18">
        <f t="shared" si="2525"/>
        <v>0</v>
      </c>
      <c r="R1869" s="18">
        <f t="shared" si="2518"/>
        <v>3897</v>
      </c>
      <c r="S1869" s="18">
        <f t="shared" si="2519"/>
        <v>0</v>
      </c>
      <c r="T1869" s="18">
        <f t="shared" si="2520"/>
        <v>0</v>
      </c>
      <c r="U1869" s="18">
        <f t="shared" ref="U1869:AE1871" si="2526">U1870</f>
        <v>0</v>
      </c>
      <c r="V1869" s="18">
        <f t="shared" si="2521"/>
        <v>3897</v>
      </c>
      <c r="W1869" s="18">
        <f t="shared" si="2522"/>
        <v>0</v>
      </c>
      <c r="X1869" s="18">
        <f t="shared" si="2523"/>
        <v>0</v>
      </c>
      <c r="Y1869" s="18">
        <f t="shared" si="2526"/>
        <v>0</v>
      </c>
      <c r="Z1869" s="18">
        <f t="shared" si="2526"/>
        <v>0</v>
      </c>
      <c r="AA1869" s="18">
        <f t="shared" si="2526"/>
        <v>0</v>
      </c>
      <c r="AB1869" s="18">
        <f t="shared" si="2448"/>
        <v>3897</v>
      </c>
      <c r="AC1869" s="18">
        <f t="shared" si="2449"/>
        <v>0</v>
      </c>
      <c r="AD1869" s="18">
        <f t="shared" si="2450"/>
        <v>0</v>
      </c>
      <c r="AE1869" s="18">
        <f t="shared" si="2526"/>
        <v>0</v>
      </c>
      <c r="AF1869" s="31"/>
      <c r="AG1869" s="22"/>
      <c r="AH1869" s="2"/>
    </row>
    <row r="1870" spans="1:34" ht="47.25" x14ac:dyDescent="0.25">
      <c r="A1870" s="36" t="s">
        <v>390</v>
      </c>
      <c r="B1870" s="32">
        <v>400</v>
      </c>
      <c r="C1870" s="36"/>
      <c r="D1870" s="36"/>
      <c r="E1870" s="14" t="s">
        <v>580</v>
      </c>
      <c r="F1870" s="18">
        <f t="shared" si="2524"/>
        <v>3897</v>
      </c>
      <c r="G1870" s="18">
        <f t="shared" si="2524"/>
        <v>0</v>
      </c>
      <c r="H1870" s="18">
        <f t="shared" si="2524"/>
        <v>0</v>
      </c>
      <c r="I1870" s="18">
        <f t="shared" si="2524"/>
        <v>0</v>
      </c>
      <c r="J1870" s="18">
        <f t="shared" si="2524"/>
        <v>0</v>
      </c>
      <c r="K1870" s="18">
        <f t="shared" si="2524"/>
        <v>0</v>
      </c>
      <c r="L1870" s="18">
        <f t="shared" si="2503"/>
        <v>3897</v>
      </c>
      <c r="M1870" s="18">
        <f t="shared" si="2504"/>
        <v>0</v>
      </c>
      <c r="N1870" s="18">
        <f t="shared" si="2505"/>
        <v>0</v>
      </c>
      <c r="O1870" s="18">
        <f t="shared" si="2525"/>
        <v>0</v>
      </c>
      <c r="P1870" s="18">
        <f t="shared" si="2525"/>
        <v>0</v>
      </c>
      <c r="Q1870" s="18">
        <f t="shared" si="2525"/>
        <v>0</v>
      </c>
      <c r="R1870" s="18">
        <f t="shared" si="2518"/>
        <v>3897</v>
      </c>
      <c r="S1870" s="18">
        <f t="shared" si="2519"/>
        <v>0</v>
      </c>
      <c r="T1870" s="18">
        <f t="shared" si="2520"/>
        <v>0</v>
      </c>
      <c r="U1870" s="18">
        <f t="shared" si="2526"/>
        <v>0</v>
      </c>
      <c r="V1870" s="18">
        <f t="shared" si="2521"/>
        <v>3897</v>
      </c>
      <c r="W1870" s="18">
        <f t="shared" si="2522"/>
        <v>0</v>
      </c>
      <c r="X1870" s="18">
        <f t="shared" si="2523"/>
        <v>0</v>
      </c>
      <c r="Y1870" s="18">
        <f t="shared" si="2526"/>
        <v>0</v>
      </c>
      <c r="Z1870" s="18">
        <f t="shared" si="2526"/>
        <v>0</v>
      </c>
      <c r="AA1870" s="18">
        <f t="shared" si="2526"/>
        <v>0</v>
      </c>
      <c r="AB1870" s="18">
        <f t="shared" si="2448"/>
        <v>3897</v>
      </c>
      <c r="AC1870" s="18">
        <f t="shared" si="2449"/>
        <v>0</v>
      </c>
      <c r="AD1870" s="18">
        <f t="shared" si="2450"/>
        <v>0</v>
      </c>
      <c r="AE1870" s="18">
        <f t="shared" si="2526"/>
        <v>0</v>
      </c>
      <c r="AF1870" s="31"/>
      <c r="AG1870" s="22"/>
      <c r="AH1870" s="2"/>
    </row>
    <row r="1871" spans="1:34" x14ac:dyDescent="0.25">
      <c r="A1871" s="36" t="s">
        <v>390</v>
      </c>
      <c r="B1871" s="32">
        <v>410</v>
      </c>
      <c r="C1871" s="36"/>
      <c r="D1871" s="36"/>
      <c r="E1871" s="14" t="s">
        <v>593</v>
      </c>
      <c r="F1871" s="18">
        <f t="shared" si="2524"/>
        <v>3897</v>
      </c>
      <c r="G1871" s="18">
        <f t="shared" si="2524"/>
        <v>0</v>
      </c>
      <c r="H1871" s="18">
        <f t="shared" si="2524"/>
        <v>0</v>
      </c>
      <c r="I1871" s="18">
        <f t="shared" si="2524"/>
        <v>0</v>
      </c>
      <c r="J1871" s="18">
        <f t="shared" si="2524"/>
        <v>0</v>
      </c>
      <c r="K1871" s="18">
        <f t="shared" si="2524"/>
        <v>0</v>
      </c>
      <c r="L1871" s="18">
        <f t="shared" si="2503"/>
        <v>3897</v>
      </c>
      <c r="M1871" s="18">
        <f t="shared" si="2504"/>
        <v>0</v>
      </c>
      <c r="N1871" s="18">
        <f t="shared" si="2505"/>
        <v>0</v>
      </c>
      <c r="O1871" s="18">
        <f t="shared" si="2525"/>
        <v>0</v>
      </c>
      <c r="P1871" s="18">
        <f t="shared" si="2525"/>
        <v>0</v>
      </c>
      <c r="Q1871" s="18">
        <f t="shared" si="2525"/>
        <v>0</v>
      </c>
      <c r="R1871" s="18">
        <f t="shared" si="2518"/>
        <v>3897</v>
      </c>
      <c r="S1871" s="18">
        <f t="shared" si="2519"/>
        <v>0</v>
      </c>
      <c r="T1871" s="18">
        <f t="shared" si="2520"/>
        <v>0</v>
      </c>
      <c r="U1871" s="18">
        <f t="shared" si="2526"/>
        <v>0</v>
      </c>
      <c r="V1871" s="18">
        <f t="shared" si="2521"/>
        <v>3897</v>
      </c>
      <c r="W1871" s="18">
        <f t="shared" si="2522"/>
        <v>0</v>
      </c>
      <c r="X1871" s="18">
        <f t="shared" si="2523"/>
        <v>0</v>
      </c>
      <c r="Y1871" s="18">
        <f t="shared" si="2526"/>
        <v>0</v>
      </c>
      <c r="Z1871" s="18">
        <f t="shared" si="2526"/>
        <v>0</v>
      </c>
      <c r="AA1871" s="18">
        <f t="shared" si="2526"/>
        <v>0</v>
      </c>
      <c r="AB1871" s="18">
        <f t="shared" si="2448"/>
        <v>3897</v>
      </c>
      <c r="AC1871" s="18">
        <f t="shared" si="2449"/>
        <v>0</v>
      </c>
      <c r="AD1871" s="18">
        <f t="shared" si="2450"/>
        <v>0</v>
      </c>
      <c r="AE1871" s="18">
        <f t="shared" si="2526"/>
        <v>0</v>
      </c>
      <c r="AF1871" s="31"/>
      <c r="AG1871" s="22"/>
      <c r="AH1871" s="2"/>
    </row>
    <row r="1872" spans="1:34" x14ac:dyDescent="0.25">
      <c r="A1872" s="36" t="s">
        <v>390</v>
      </c>
      <c r="B1872" s="32">
        <v>410</v>
      </c>
      <c r="C1872" s="36" t="s">
        <v>200</v>
      </c>
      <c r="D1872" s="36" t="s">
        <v>112</v>
      </c>
      <c r="E1872" s="14" t="s">
        <v>552</v>
      </c>
      <c r="F1872" s="18">
        <v>3897</v>
      </c>
      <c r="G1872" s="18">
        <v>0</v>
      </c>
      <c r="H1872" s="18">
        <v>0</v>
      </c>
      <c r="I1872" s="18"/>
      <c r="J1872" s="18"/>
      <c r="K1872" s="18"/>
      <c r="L1872" s="18">
        <f t="shared" si="2503"/>
        <v>3897</v>
      </c>
      <c r="M1872" s="18">
        <f t="shared" si="2504"/>
        <v>0</v>
      </c>
      <c r="N1872" s="18">
        <f t="shared" si="2505"/>
        <v>0</v>
      </c>
      <c r="O1872" s="18"/>
      <c r="P1872" s="18"/>
      <c r="Q1872" s="18"/>
      <c r="R1872" s="18">
        <f t="shared" si="2518"/>
        <v>3897</v>
      </c>
      <c r="S1872" s="18">
        <f t="shared" si="2519"/>
        <v>0</v>
      </c>
      <c r="T1872" s="18">
        <f t="shared" si="2520"/>
        <v>0</v>
      </c>
      <c r="U1872" s="18"/>
      <c r="V1872" s="18">
        <f t="shared" si="2521"/>
        <v>3897</v>
      </c>
      <c r="W1872" s="18">
        <f t="shared" si="2522"/>
        <v>0</v>
      </c>
      <c r="X1872" s="18">
        <f t="shared" si="2523"/>
        <v>0</v>
      </c>
      <c r="Y1872" s="18"/>
      <c r="Z1872" s="18"/>
      <c r="AA1872" s="18"/>
      <c r="AB1872" s="18">
        <f t="shared" ref="AB1872:AB1935" si="2527">V1872+Y1872</f>
        <v>3897</v>
      </c>
      <c r="AC1872" s="18">
        <f t="shared" ref="AC1872:AC1935" si="2528">W1872+Z1872</f>
        <v>0</v>
      </c>
      <c r="AD1872" s="18">
        <f t="shared" ref="AD1872:AD1935" si="2529">X1872+AA1872</f>
        <v>0</v>
      </c>
      <c r="AE1872" s="18"/>
      <c r="AF1872" s="31"/>
      <c r="AG1872" s="22"/>
      <c r="AH1872" s="2"/>
    </row>
    <row r="1873" spans="1:34" ht="47.25" x14ac:dyDescent="0.25">
      <c r="A1873" s="36" t="s">
        <v>391</v>
      </c>
      <c r="B1873" s="32"/>
      <c r="C1873" s="36"/>
      <c r="D1873" s="36"/>
      <c r="E1873" s="14" t="s">
        <v>1223</v>
      </c>
      <c r="F1873" s="18">
        <f t="shared" ref="F1873:K1875" si="2530">F1874</f>
        <v>25000</v>
      </c>
      <c r="G1873" s="18">
        <f t="shared" si="2530"/>
        <v>0</v>
      </c>
      <c r="H1873" s="18">
        <f t="shared" si="2530"/>
        <v>0</v>
      </c>
      <c r="I1873" s="18">
        <f t="shared" si="2530"/>
        <v>0</v>
      </c>
      <c r="J1873" s="18">
        <f t="shared" si="2530"/>
        <v>0</v>
      </c>
      <c r="K1873" s="18">
        <f t="shared" si="2530"/>
        <v>0</v>
      </c>
      <c r="L1873" s="18">
        <f t="shared" si="2503"/>
        <v>25000</v>
      </c>
      <c r="M1873" s="18">
        <f t="shared" si="2504"/>
        <v>0</v>
      </c>
      <c r="N1873" s="18">
        <f t="shared" si="2505"/>
        <v>0</v>
      </c>
      <c r="O1873" s="18">
        <f t="shared" ref="O1873:Q1875" si="2531">O1874</f>
        <v>0</v>
      </c>
      <c r="P1873" s="18">
        <f t="shared" si="2531"/>
        <v>0</v>
      </c>
      <c r="Q1873" s="18">
        <f t="shared" si="2531"/>
        <v>0</v>
      </c>
      <c r="R1873" s="18">
        <f t="shared" si="2518"/>
        <v>25000</v>
      </c>
      <c r="S1873" s="18">
        <f t="shared" si="2519"/>
        <v>0</v>
      </c>
      <c r="T1873" s="18">
        <f t="shared" si="2520"/>
        <v>0</v>
      </c>
      <c r="U1873" s="18">
        <f t="shared" ref="U1873:AE1875" si="2532">U1874</f>
        <v>0</v>
      </c>
      <c r="V1873" s="18">
        <f t="shared" si="2521"/>
        <v>25000</v>
      </c>
      <c r="W1873" s="18">
        <f t="shared" si="2522"/>
        <v>0</v>
      </c>
      <c r="X1873" s="18">
        <f t="shared" si="2523"/>
        <v>0</v>
      </c>
      <c r="Y1873" s="18">
        <f t="shared" si="2532"/>
        <v>0</v>
      </c>
      <c r="Z1873" s="18">
        <f t="shared" si="2532"/>
        <v>0</v>
      </c>
      <c r="AA1873" s="18">
        <f t="shared" si="2532"/>
        <v>0</v>
      </c>
      <c r="AB1873" s="18">
        <f t="shared" si="2527"/>
        <v>25000</v>
      </c>
      <c r="AC1873" s="18">
        <f t="shared" si="2528"/>
        <v>0</v>
      </c>
      <c r="AD1873" s="18">
        <f t="shared" si="2529"/>
        <v>0</v>
      </c>
      <c r="AE1873" s="18">
        <f t="shared" si="2532"/>
        <v>0</v>
      </c>
      <c r="AF1873" s="31"/>
      <c r="AG1873" s="22"/>
      <c r="AH1873" s="2"/>
    </row>
    <row r="1874" spans="1:34" ht="47.25" x14ac:dyDescent="0.25">
      <c r="A1874" s="36" t="s">
        <v>391</v>
      </c>
      <c r="B1874" s="32">
        <v>400</v>
      </c>
      <c r="C1874" s="36"/>
      <c r="D1874" s="36"/>
      <c r="E1874" s="14" t="s">
        <v>580</v>
      </c>
      <c r="F1874" s="18">
        <f t="shared" si="2530"/>
        <v>25000</v>
      </c>
      <c r="G1874" s="18">
        <f t="shared" si="2530"/>
        <v>0</v>
      </c>
      <c r="H1874" s="18">
        <f t="shared" si="2530"/>
        <v>0</v>
      </c>
      <c r="I1874" s="18">
        <f t="shared" si="2530"/>
        <v>0</v>
      </c>
      <c r="J1874" s="18">
        <f t="shared" si="2530"/>
        <v>0</v>
      </c>
      <c r="K1874" s="18">
        <f t="shared" si="2530"/>
        <v>0</v>
      </c>
      <c r="L1874" s="18">
        <f t="shared" si="2503"/>
        <v>25000</v>
      </c>
      <c r="M1874" s="18">
        <f t="shared" si="2504"/>
        <v>0</v>
      </c>
      <c r="N1874" s="18">
        <f t="shared" si="2505"/>
        <v>0</v>
      </c>
      <c r="O1874" s="18">
        <f t="shared" si="2531"/>
        <v>0</v>
      </c>
      <c r="P1874" s="18">
        <f t="shared" si="2531"/>
        <v>0</v>
      </c>
      <c r="Q1874" s="18">
        <f t="shared" si="2531"/>
        <v>0</v>
      </c>
      <c r="R1874" s="18">
        <f t="shared" si="2518"/>
        <v>25000</v>
      </c>
      <c r="S1874" s="18">
        <f t="shared" si="2519"/>
        <v>0</v>
      </c>
      <c r="T1874" s="18">
        <f t="shared" si="2520"/>
        <v>0</v>
      </c>
      <c r="U1874" s="18">
        <f t="shared" si="2532"/>
        <v>0</v>
      </c>
      <c r="V1874" s="18">
        <f t="shared" si="2521"/>
        <v>25000</v>
      </c>
      <c r="W1874" s="18">
        <f t="shared" si="2522"/>
        <v>0</v>
      </c>
      <c r="X1874" s="18">
        <f t="shared" si="2523"/>
        <v>0</v>
      </c>
      <c r="Y1874" s="18">
        <f t="shared" si="2532"/>
        <v>0</v>
      </c>
      <c r="Z1874" s="18">
        <f t="shared" si="2532"/>
        <v>0</v>
      </c>
      <c r="AA1874" s="18">
        <f t="shared" si="2532"/>
        <v>0</v>
      </c>
      <c r="AB1874" s="18">
        <f t="shared" si="2527"/>
        <v>25000</v>
      </c>
      <c r="AC1874" s="18">
        <f t="shared" si="2528"/>
        <v>0</v>
      </c>
      <c r="AD1874" s="18">
        <f t="shared" si="2529"/>
        <v>0</v>
      </c>
      <c r="AE1874" s="18">
        <f t="shared" si="2532"/>
        <v>0</v>
      </c>
      <c r="AF1874" s="31"/>
      <c r="AG1874" s="22"/>
      <c r="AH1874" s="2"/>
    </row>
    <row r="1875" spans="1:34" x14ac:dyDescent="0.25">
      <c r="A1875" s="36" t="s">
        <v>391</v>
      </c>
      <c r="B1875" s="32">
        <v>410</v>
      </c>
      <c r="C1875" s="36"/>
      <c r="D1875" s="36"/>
      <c r="E1875" s="14" t="s">
        <v>593</v>
      </c>
      <c r="F1875" s="18">
        <f t="shared" si="2530"/>
        <v>25000</v>
      </c>
      <c r="G1875" s="18">
        <f t="shared" si="2530"/>
        <v>0</v>
      </c>
      <c r="H1875" s="18">
        <f t="shared" si="2530"/>
        <v>0</v>
      </c>
      <c r="I1875" s="18">
        <f t="shared" si="2530"/>
        <v>0</v>
      </c>
      <c r="J1875" s="18">
        <f t="shared" si="2530"/>
        <v>0</v>
      </c>
      <c r="K1875" s="18">
        <f t="shared" si="2530"/>
        <v>0</v>
      </c>
      <c r="L1875" s="18">
        <f t="shared" si="2503"/>
        <v>25000</v>
      </c>
      <c r="M1875" s="18">
        <f t="shared" si="2504"/>
        <v>0</v>
      </c>
      <c r="N1875" s="18">
        <f t="shared" si="2505"/>
        <v>0</v>
      </c>
      <c r="O1875" s="18">
        <f t="shared" si="2531"/>
        <v>0</v>
      </c>
      <c r="P1875" s="18">
        <f t="shared" si="2531"/>
        <v>0</v>
      </c>
      <c r="Q1875" s="18">
        <f t="shared" si="2531"/>
        <v>0</v>
      </c>
      <c r="R1875" s="18">
        <f t="shared" si="2518"/>
        <v>25000</v>
      </c>
      <c r="S1875" s="18">
        <f t="shared" si="2519"/>
        <v>0</v>
      </c>
      <c r="T1875" s="18">
        <f t="shared" si="2520"/>
        <v>0</v>
      </c>
      <c r="U1875" s="18">
        <f t="shared" si="2532"/>
        <v>0</v>
      </c>
      <c r="V1875" s="18">
        <f t="shared" si="2521"/>
        <v>25000</v>
      </c>
      <c r="W1875" s="18">
        <f t="shared" si="2522"/>
        <v>0</v>
      </c>
      <c r="X1875" s="18">
        <f t="shared" si="2523"/>
        <v>0</v>
      </c>
      <c r="Y1875" s="18">
        <f t="shared" si="2532"/>
        <v>0</v>
      </c>
      <c r="Z1875" s="18">
        <f t="shared" si="2532"/>
        <v>0</v>
      </c>
      <c r="AA1875" s="18">
        <f t="shared" si="2532"/>
        <v>0</v>
      </c>
      <c r="AB1875" s="18">
        <f t="shared" si="2527"/>
        <v>25000</v>
      </c>
      <c r="AC1875" s="18">
        <f t="shared" si="2528"/>
        <v>0</v>
      </c>
      <c r="AD1875" s="18">
        <f t="shared" si="2529"/>
        <v>0</v>
      </c>
      <c r="AE1875" s="18">
        <f t="shared" si="2532"/>
        <v>0</v>
      </c>
      <c r="AF1875" s="31"/>
      <c r="AG1875" s="22"/>
      <c r="AH1875" s="2"/>
    </row>
    <row r="1876" spans="1:34" x14ac:dyDescent="0.25">
      <c r="A1876" s="36" t="s">
        <v>391</v>
      </c>
      <c r="B1876" s="32">
        <v>410</v>
      </c>
      <c r="C1876" s="36" t="s">
        <v>200</v>
      </c>
      <c r="D1876" s="36" t="s">
        <v>112</v>
      </c>
      <c r="E1876" s="14" t="s">
        <v>552</v>
      </c>
      <c r="F1876" s="18">
        <v>25000</v>
      </c>
      <c r="G1876" s="18">
        <v>0</v>
      </c>
      <c r="H1876" s="18">
        <v>0</v>
      </c>
      <c r="I1876" s="18"/>
      <c r="J1876" s="18"/>
      <c r="K1876" s="18"/>
      <c r="L1876" s="18">
        <f t="shared" si="2503"/>
        <v>25000</v>
      </c>
      <c r="M1876" s="18">
        <f t="shared" si="2504"/>
        <v>0</v>
      </c>
      <c r="N1876" s="18">
        <f t="shared" si="2505"/>
        <v>0</v>
      </c>
      <c r="O1876" s="18"/>
      <c r="P1876" s="18"/>
      <c r="Q1876" s="18"/>
      <c r="R1876" s="18">
        <f t="shared" si="2518"/>
        <v>25000</v>
      </c>
      <c r="S1876" s="18">
        <f t="shared" si="2519"/>
        <v>0</v>
      </c>
      <c r="T1876" s="18">
        <f t="shared" si="2520"/>
        <v>0</v>
      </c>
      <c r="U1876" s="18"/>
      <c r="V1876" s="18">
        <f t="shared" si="2521"/>
        <v>25000</v>
      </c>
      <c r="W1876" s="18">
        <f t="shared" si="2522"/>
        <v>0</v>
      </c>
      <c r="X1876" s="18">
        <f t="shared" si="2523"/>
        <v>0</v>
      </c>
      <c r="Y1876" s="18"/>
      <c r="Z1876" s="18"/>
      <c r="AA1876" s="18"/>
      <c r="AB1876" s="18">
        <f t="shared" si="2527"/>
        <v>25000</v>
      </c>
      <c r="AC1876" s="18">
        <f t="shared" si="2528"/>
        <v>0</v>
      </c>
      <c r="AD1876" s="18">
        <f t="shared" si="2529"/>
        <v>0</v>
      </c>
      <c r="AE1876" s="18"/>
      <c r="AF1876" s="31"/>
      <c r="AG1876" s="22"/>
      <c r="AH1876" s="2"/>
    </row>
    <row r="1877" spans="1:34" ht="47.25" x14ac:dyDescent="0.25">
      <c r="A1877" s="36" t="s">
        <v>392</v>
      </c>
      <c r="B1877" s="32"/>
      <c r="C1877" s="36"/>
      <c r="D1877" s="36"/>
      <c r="E1877" s="14" t="s">
        <v>1224</v>
      </c>
      <c r="F1877" s="18">
        <f t="shared" ref="F1877:K1879" si="2533">F1878</f>
        <v>14760.4</v>
      </c>
      <c r="G1877" s="18">
        <f t="shared" si="2533"/>
        <v>53269.599999999999</v>
      </c>
      <c r="H1877" s="18">
        <f t="shared" si="2533"/>
        <v>0</v>
      </c>
      <c r="I1877" s="18">
        <f t="shared" si="2533"/>
        <v>0</v>
      </c>
      <c r="J1877" s="18">
        <f t="shared" si="2533"/>
        <v>0</v>
      </c>
      <c r="K1877" s="18">
        <f t="shared" si="2533"/>
        <v>0</v>
      </c>
      <c r="L1877" s="18">
        <f t="shared" si="2503"/>
        <v>14760.4</v>
      </c>
      <c r="M1877" s="18">
        <f t="shared" si="2504"/>
        <v>53269.599999999999</v>
      </c>
      <c r="N1877" s="18">
        <f t="shared" si="2505"/>
        <v>0</v>
      </c>
      <c r="O1877" s="18">
        <f t="shared" ref="O1877:Q1879" si="2534">O1878</f>
        <v>0</v>
      </c>
      <c r="P1877" s="18">
        <f t="shared" si="2534"/>
        <v>0</v>
      </c>
      <c r="Q1877" s="18">
        <f t="shared" si="2534"/>
        <v>0</v>
      </c>
      <c r="R1877" s="18">
        <f t="shared" si="2518"/>
        <v>14760.4</v>
      </c>
      <c r="S1877" s="18">
        <f t="shared" si="2519"/>
        <v>53269.599999999999</v>
      </c>
      <c r="T1877" s="18">
        <f t="shared" si="2520"/>
        <v>0</v>
      </c>
      <c r="U1877" s="18">
        <f t="shared" ref="U1877:AE1879" si="2535">U1878</f>
        <v>0</v>
      </c>
      <c r="V1877" s="18">
        <f t="shared" si="2521"/>
        <v>14760.4</v>
      </c>
      <c r="W1877" s="18">
        <f t="shared" si="2522"/>
        <v>53269.599999999999</v>
      </c>
      <c r="X1877" s="18">
        <f t="shared" si="2523"/>
        <v>0</v>
      </c>
      <c r="Y1877" s="18">
        <f t="shared" si="2535"/>
        <v>0</v>
      </c>
      <c r="Z1877" s="18">
        <f t="shared" si="2535"/>
        <v>0</v>
      </c>
      <c r="AA1877" s="18">
        <f t="shared" si="2535"/>
        <v>0</v>
      </c>
      <c r="AB1877" s="18">
        <f t="shared" si="2527"/>
        <v>14760.4</v>
      </c>
      <c r="AC1877" s="18">
        <f t="shared" si="2528"/>
        <v>53269.599999999999</v>
      </c>
      <c r="AD1877" s="18">
        <f t="shared" si="2529"/>
        <v>0</v>
      </c>
      <c r="AE1877" s="18">
        <f t="shared" si="2535"/>
        <v>0</v>
      </c>
      <c r="AF1877" s="31"/>
      <c r="AG1877" s="22"/>
      <c r="AH1877" s="2"/>
    </row>
    <row r="1878" spans="1:34" ht="47.25" x14ac:dyDescent="0.25">
      <c r="A1878" s="36" t="s">
        <v>392</v>
      </c>
      <c r="B1878" s="32">
        <v>400</v>
      </c>
      <c r="C1878" s="36"/>
      <c r="D1878" s="36"/>
      <c r="E1878" s="14" t="s">
        <v>580</v>
      </c>
      <c r="F1878" s="18">
        <f t="shared" si="2533"/>
        <v>14760.4</v>
      </c>
      <c r="G1878" s="18">
        <f t="shared" si="2533"/>
        <v>53269.599999999999</v>
      </c>
      <c r="H1878" s="18">
        <f t="shared" si="2533"/>
        <v>0</v>
      </c>
      <c r="I1878" s="18">
        <f t="shared" si="2533"/>
        <v>0</v>
      </c>
      <c r="J1878" s="18">
        <f t="shared" si="2533"/>
        <v>0</v>
      </c>
      <c r="K1878" s="18">
        <f t="shared" si="2533"/>
        <v>0</v>
      </c>
      <c r="L1878" s="18">
        <f t="shared" si="2503"/>
        <v>14760.4</v>
      </c>
      <c r="M1878" s="18">
        <f t="shared" si="2504"/>
        <v>53269.599999999999</v>
      </c>
      <c r="N1878" s="18">
        <f t="shared" si="2505"/>
        <v>0</v>
      </c>
      <c r="O1878" s="18">
        <f t="shared" si="2534"/>
        <v>0</v>
      </c>
      <c r="P1878" s="18">
        <f t="shared" si="2534"/>
        <v>0</v>
      </c>
      <c r="Q1878" s="18">
        <f t="shared" si="2534"/>
        <v>0</v>
      </c>
      <c r="R1878" s="18">
        <f t="shared" si="2518"/>
        <v>14760.4</v>
      </c>
      <c r="S1878" s="18">
        <f t="shared" si="2519"/>
        <v>53269.599999999999</v>
      </c>
      <c r="T1878" s="18">
        <f t="shared" si="2520"/>
        <v>0</v>
      </c>
      <c r="U1878" s="18">
        <f t="shared" si="2535"/>
        <v>0</v>
      </c>
      <c r="V1878" s="18">
        <f t="shared" si="2521"/>
        <v>14760.4</v>
      </c>
      <c r="W1878" s="18">
        <f t="shared" si="2522"/>
        <v>53269.599999999999</v>
      </c>
      <c r="X1878" s="18">
        <f t="shared" si="2523"/>
        <v>0</v>
      </c>
      <c r="Y1878" s="18">
        <f t="shared" si="2535"/>
        <v>0</v>
      </c>
      <c r="Z1878" s="18">
        <f t="shared" si="2535"/>
        <v>0</v>
      </c>
      <c r="AA1878" s="18">
        <f t="shared" si="2535"/>
        <v>0</v>
      </c>
      <c r="AB1878" s="18">
        <f t="shared" si="2527"/>
        <v>14760.4</v>
      </c>
      <c r="AC1878" s="18">
        <f t="shared" si="2528"/>
        <v>53269.599999999999</v>
      </c>
      <c r="AD1878" s="18">
        <f t="shared" si="2529"/>
        <v>0</v>
      </c>
      <c r="AE1878" s="18">
        <f t="shared" si="2535"/>
        <v>0</v>
      </c>
      <c r="AF1878" s="31"/>
      <c r="AG1878" s="22"/>
      <c r="AH1878" s="2"/>
    </row>
    <row r="1879" spans="1:34" x14ac:dyDescent="0.25">
      <c r="A1879" s="36" t="s">
        <v>392</v>
      </c>
      <c r="B1879" s="32">
        <v>410</v>
      </c>
      <c r="C1879" s="36"/>
      <c r="D1879" s="36"/>
      <c r="E1879" s="14" t="s">
        <v>593</v>
      </c>
      <c r="F1879" s="18">
        <f t="shared" si="2533"/>
        <v>14760.4</v>
      </c>
      <c r="G1879" s="18">
        <f t="shared" si="2533"/>
        <v>53269.599999999999</v>
      </c>
      <c r="H1879" s="18">
        <f t="shared" si="2533"/>
        <v>0</v>
      </c>
      <c r="I1879" s="18">
        <f t="shared" si="2533"/>
        <v>0</v>
      </c>
      <c r="J1879" s="18">
        <f t="shared" si="2533"/>
        <v>0</v>
      </c>
      <c r="K1879" s="18">
        <f t="shared" si="2533"/>
        <v>0</v>
      </c>
      <c r="L1879" s="18">
        <f t="shared" si="2503"/>
        <v>14760.4</v>
      </c>
      <c r="M1879" s="18">
        <f t="shared" si="2504"/>
        <v>53269.599999999999</v>
      </c>
      <c r="N1879" s="18">
        <f t="shared" si="2505"/>
        <v>0</v>
      </c>
      <c r="O1879" s="18">
        <f t="shared" si="2534"/>
        <v>0</v>
      </c>
      <c r="P1879" s="18">
        <f t="shared" si="2534"/>
        <v>0</v>
      </c>
      <c r="Q1879" s="18">
        <f t="shared" si="2534"/>
        <v>0</v>
      </c>
      <c r="R1879" s="18">
        <f t="shared" si="2518"/>
        <v>14760.4</v>
      </c>
      <c r="S1879" s="18">
        <f t="shared" si="2519"/>
        <v>53269.599999999999</v>
      </c>
      <c r="T1879" s="18">
        <f t="shared" si="2520"/>
        <v>0</v>
      </c>
      <c r="U1879" s="18">
        <f t="shared" si="2535"/>
        <v>0</v>
      </c>
      <c r="V1879" s="18">
        <f t="shared" si="2521"/>
        <v>14760.4</v>
      </c>
      <c r="W1879" s="18">
        <f t="shared" si="2522"/>
        <v>53269.599999999999</v>
      </c>
      <c r="X1879" s="18">
        <f t="shared" si="2523"/>
        <v>0</v>
      </c>
      <c r="Y1879" s="18">
        <f t="shared" si="2535"/>
        <v>0</v>
      </c>
      <c r="Z1879" s="18">
        <f t="shared" si="2535"/>
        <v>0</v>
      </c>
      <c r="AA1879" s="18">
        <f t="shared" si="2535"/>
        <v>0</v>
      </c>
      <c r="AB1879" s="18">
        <f t="shared" si="2527"/>
        <v>14760.4</v>
      </c>
      <c r="AC1879" s="18">
        <f t="shared" si="2528"/>
        <v>53269.599999999999</v>
      </c>
      <c r="AD1879" s="18">
        <f t="shared" si="2529"/>
        <v>0</v>
      </c>
      <c r="AE1879" s="18">
        <f t="shared" si="2535"/>
        <v>0</v>
      </c>
      <c r="AF1879" s="31"/>
      <c r="AG1879" s="22"/>
      <c r="AH1879" s="2"/>
    </row>
    <row r="1880" spans="1:34" x14ac:dyDescent="0.25">
      <c r="A1880" s="36" t="s">
        <v>392</v>
      </c>
      <c r="B1880" s="32">
        <v>410</v>
      </c>
      <c r="C1880" s="36" t="s">
        <v>200</v>
      </c>
      <c r="D1880" s="36" t="s">
        <v>112</v>
      </c>
      <c r="E1880" s="14" t="s">
        <v>552</v>
      </c>
      <c r="F1880" s="18">
        <v>14760.4</v>
      </c>
      <c r="G1880" s="18">
        <v>53269.599999999999</v>
      </c>
      <c r="H1880" s="18">
        <v>0</v>
      </c>
      <c r="I1880" s="18"/>
      <c r="J1880" s="18"/>
      <c r="K1880" s="18"/>
      <c r="L1880" s="18">
        <f t="shared" si="2503"/>
        <v>14760.4</v>
      </c>
      <c r="M1880" s="18">
        <f t="shared" si="2504"/>
        <v>53269.599999999999</v>
      </c>
      <c r="N1880" s="18">
        <f t="shared" si="2505"/>
        <v>0</v>
      </c>
      <c r="O1880" s="18"/>
      <c r="P1880" s="18"/>
      <c r="Q1880" s="18"/>
      <c r="R1880" s="18">
        <f t="shared" si="2518"/>
        <v>14760.4</v>
      </c>
      <c r="S1880" s="18">
        <f t="shared" si="2519"/>
        <v>53269.599999999999</v>
      </c>
      <c r="T1880" s="18">
        <f t="shared" si="2520"/>
        <v>0</v>
      </c>
      <c r="U1880" s="18"/>
      <c r="V1880" s="18">
        <f t="shared" si="2521"/>
        <v>14760.4</v>
      </c>
      <c r="W1880" s="18">
        <f t="shared" si="2522"/>
        <v>53269.599999999999</v>
      </c>
      <c r="X1880" s="18">
        <f t="shared" si="2523"/>
        <v>0</v>
      </c>
      <c r="Y1880" s="18"/>
      <c r="Z1880" s="18"/>
      <c r="AA1880" s="18"/>
      <c r="AB1880" s="18">
        <f t="shared" si="2527"/>
        <v>14760.4</v>
      </c>
      <c r="AC1880" s="18">
        <f t="shared" si="2528"/>
        <v>53269.599999999999</v>
      </c>
      <c r="AD1880" s="18">
        <f t="shared" si="2529"/>
        <v>0</v>
      </c>
      <c r="AE1880" s="18"/>
      <c r="AF1880" s="31"/>
      <c r="AG1880" s="22"/>
      <c r="AH1880" s="2"/>
    </row>
    <row r="1881" spans="1:34" ht="47.25" x14ac:dyDescent="0.25">
      <c r="A1881" s="36" t="s">
        <v>397</v>
      </c>
      <c r="B1881" s="32"/>
      <c r="C1881" s="36"/>
      <c r="D1881" s="36"/>
      <c r="E1881" s="14" t="s">
        <v>1225</v>
      </c>
      <c r="F1881" s="18">
        <f t="shared" ref="F1881:K1884" si="2536">F1882</f>
        <v>37223.9</v>
      </c>
      <c r="G1881" s="18">
        <f t="shared" si="2536"/>
        <v>8016.7</v>
      </c>
      <c r="H1881" s="18">
        <f t="shared" si="2536"/>
        <v>0</v>
      </c>
      <c r="I1881" s="18">
        <f t="shared" si="2536"/>
        <v>0</v>
      </c>
      <c r="J1881" s="18">
        <f t="shared" si="2536"/>
        <v>0</v>
      </c>
      <c r="K1881" s="18">
        <f t="shared" si="2536"/>
        <v>0</v>
      </c>
      <c r="L1881" s="18">
        <f t="shared" si="2503"/>
        <v>37223.9</v>
      </c>
      <c r="M1881" s="18">
        <f t="shared" si="2504"/>
        <v>8016.7</v>
      </c>
      <c r="N1881" s="18">
        <f t="shared" si="2505"/>
        <v>0</v>
      </c>
      <c r="O1881" s="18">
        <f t="shared" ref="O1881:Q1884" si="2537">O1882</f>
        <v>1998.02</v>
      </c>
      <c r="P1881" s="18">
        <f t="shared" si="2537"/>
        <v>0</v>
      </c>
      <c r="Q1881" s="18">
        <f t="shared" si="2537"/>
        <v>0</v>
      </c>
      <c r="R1881" s="18">
        <f t="shared" si="2518"/>
        <v>39221.919999999998</v>
      </c>
      <c r="S1881" s="18">
        <f t="shared" si="2519"/>
        <v>8016.7</v>
      </c>
      <c r="T1881" s="18">
        <f t="shared" si="2520"/>
        <v>0</v>
      </c>
      <c r="U1881" s="18">
        <f t="shared" ref="U1881:AE1882" si="2538">U1882</f>
        <v>0</v>
      </c>
      <c r="V1881" s="18">
        <f t="shared" si="2521"/>
        <v>39221.919999999998</v>
      </c>
      <c r="W1881" s="18">
        <f t="shared" si="2522"/>
        <v>8016.7</v>
      </c>
      <c r="X1881" s="18">
        <f t="shared" si="2523"/>
        <v>0</v>
      </c>
      <c r="Y1881" s="18">
        <f t="shared" si="2538"/>
        <v>0</v>
      </c>
      <c r="Z1881" s="18">
        <f t="shared" si="2538"/>
        <v>0</v>
      </c>
      <c r="AA1881" s="18">
        <f t="shared" si="2538"/>
        <v>0</v>
      </c>
      <c r="AB1881" s="18">
        <f t="shared" si="2527"/>
        <v>39221.919999999998</v>
      </c>
      <c r="AC1881" s="18">
        <f t="shared" si="2528"/>
        <v>8016.7</v>
      </c>
      <c r="AD1881" s="18">
        <f t="shared" si="2529"/>
        <v>0</v>
      </c>
      <c r="AE1881" s="18">
        <f t="shared" si="2538"/>
        <v>0</v>
      </c>
      <c r="AF1881" s="31"/>
      <c r="AG1881" s="22"/>
      <c r="AH1881" s="2"/>
    </row>
    <row r="1882" spans="1:34" ht="31.5" x14ac:dyDescent="0.25">
      <c r="A1882" s="36" t="s">
        <v>396</v>
      </c>
      <c r="B1882" s="32"/>
      <c r="C1882" s="36"/>
      <c r="D1882" s="36"/>
      <c r="E1882" s="14" t="s">
        <v>768</v>
      </c>
      <c r="F1882" s="18">
        <f>F1883</f>
        <v>37223.9</v>
      </c>
      <c r="G1882" s="18">
        <f t="shared" si="2536"/>
        <v>8016.7</v>
      </c>
      <c r="H1882" s="18">
        <f t="shared" si="2536"/>
        <v>0</v>
      </c>
      <c r="I1882" s="18">
        <f t="shared" si="2536"/>
        <v>0</v>
      </c>
      <c r="J1882" s="18">
        <f t="shared" si="2536"/>
        <v>0</v>
      </c>
      <c r="K1882" s="18">
        <f t="shared" si="2536"/>
        <v>0</v>
      </c>
      <c r="L1882" s="18">
        <f t="shared" si="2503"/>
        <v>37223.9</v>
      </c>
      <c r="M1882" s="18">
        <f t="shared" si="2504"/>
        <v>8016.7</v>
      </c>
      <c r="N1882" s="18">
        <f t="shared" si="2505"/>
        <v>0</v>
      </c>
      <c r="O1882" s="18">
        <f t="shared" si="2537"/>
        <v>1998.02</v>
      </c>
      <c r="P1882" s="18">
        <f t="shared" si="2537"/>
        <v>0</v>
      </c>
      <c r="Q1882" s="18">
        <f t="shared" si="2537"/>
        <v>0</v>
      </c>
      <c r="R1882" s="18">
        <f t="shared" si="2518"/>
        <v>39221.919999999998</v>
      </c>
      <c r="S1882" s="18">
        <f t="shared" si="2519"/>
        <v>8016.7</v>
      </c>
      <c r="T1882" s="18">
        <f t="shared" si="2520"/>
        <v>0</v>
      </c>
      <c r="U1882" s="18">
        <f t="shared" si="2538"/>
        <v>0</v>
      </c>
      <c r="V1882" s="18">
        <f t="shared" si="2521"/>
        <v>39221.919999999998</v>
      </c>
      <c r="W1882" s="18">
        <f t="shared" si="2522"/>
        <v>8016.7</v>
      </c>
      <c r="X1882" s="18">
        <f t="shared" si="2523"/>
        <v>0</v>
      </c>
      <c r="Y1882" s="18">
        <f t="shared" si="2538"/>
        <v>0</v>
      </c>
      <c r="Z1882" s="18">
        <f t="shared" si="2538"/>
        <v>0</v>
      </c>
      <c r="AA1882" s="18">
        <f t="shared" si="2538"/>
        <v>0</v>
      </c>
      <c r="AB1882" s="18">
        <f t="shared" si="2527"/>
        <v>39221.919999999998</v>
      </c>
      <c r="AC1882" s="18">
        <f t="shared" si="2528"/>
        <v>8016.7</v>
      </c>
      <c r="AD1882" s="18">
        <f t="shared" si="2529"/>
        <v>0</v>
      </c>
      <c r="AE1882" s="18">
        <f t="shared" si="2538"/>
        <v>0</v>
      </c>
      <c r="AF1882" s="31"/>
      <c r="AG1882" s="22"/>
      <c r="AH1882" s="2"/>
    </row>
    <row r="1883" spans="1:34" ht="47.25" x14ac:dyDescent="0.25">
      <c r="A1883" s="36" t="s">
        <v>396</v>
      </c>
      <c r="B1883" s="32">
        <v>400</v>
      </c>
      <c r="C1883" s="36"/>
      <c r="D1883" s="36"/>
      <c r="E1883" s="14" t="s">
        <v>580</v>
      </c>
      <c r="F1883" s="18">
        <f t="shared" ref="F1883:H1884" si="2539">F1884</f>
        <v>37223.9</v>
      </c>
      <c r="G1883" s="18">
        <f t="shared" si="2539"/>
        <v>8016.7</v>
      </c>
      <c r="H1883" s="18">
        <f t="shared" si="2539"/>
        <v>0</v>
      </c>
      <c r="I1883" s="18">
        <f t="shared" si="2536"/>
        <v>0</v>
      </c>
      <c r="J1883" s="18">
        <f t="shared" si="2536"/>
        <v>0</v>
      </c>
      <c r="K1883" s="18">
        <f t="shared" si="2536"/>
        <v>0</v>
      </c>
      <c r="L1883" s="18">
        <f t="shared" si="2503"/>
        <v>37223.9</v>
      </c>
      <c r="M1883" s="18">
        <f t="shared" si="2504"/>
        <v>8016.7</v>
      </c>
      <c r="N1883" s="18">
        <f t="shared" si="2505"/>
        <v>0</v>
      </c>
      <c r="O1883" s="18">
        <f t="shared" si="2537"/>
        <v>1998.02</v>
      </c>
      <c r="P1883" s="18">
        <f t="shared" si="2537"/>
        <v>0</v>
      </c>
      <c r="Q1883" s="18">
        <f t="shared" si="2537"/>
        <v>0</v>
      </c>
      <c r="R1883" s="18">
        <f t="shared" si="2518"/>
        <v>39221.919999999998</v>
      </c>
      <c r="S1883" s="18">
        <f t="shared" si="2519"/>
        <v>8016.7</v>
      </c>
      <c r="T1883" s="18">
        <f t="shared" si="2520"/>
        <v>0</v>
      </c>
      <c r="U1883" s="18">
        <f t="shared" ref="U1883:AE1884" si="2540">U1884</f>
        <v>0</v>
      </c>
      <c r="V1883" s="18">
        <f t="shared" si="2521"/>
        <v>39221.919999999998</v>
      </c>
      <c r="W1883" s="18">
        <f t="shared" si="2522"/>
        <v>8016.7</v>
      </c>
      <c r="X1883" s="18">
        <f t="shared" si="2523"/>
        <v>0</v>
      </c>
      <c r="Y1883" s="18">
        <f t="shared" si="2540"/>
        <v>0</v>
      </c>
      <c r="Z1883" s="18">
        <f t="shared" si="2540"/>
        <v>0</v>
      </c>
      <c r="AA1883" s="18">
        <f t="shared" si="2540"/>
        <v>0</v>
      </c>
      <c r="AB1883" s="18">
        <f t="shared" si="2527"/>
        <v>39221.919999999998</v>
      </c>
      <c r="AC1883" s="18">
        <f t="shared" si="2528"/>
        <v>8016.7</v>
      </c>
      <c r="AD1883" s="18">
        <f t="shared" si="2529"/>
        <v>0</v>
      </c>
      <c r="AE1883" s="18">
        <f t="shared" si="2540"/>
        <v>0</v>
      </c>
      <c r="AF1883" s="31"/>
      <c r="AG1883" s="22"/>
      <c r="AH1883" s="2"/>
    </row>
    <row r="1884" spans="1:34" x14ac:dyDescent="0.25">
      <c r="A1884" s="36" t="s">
        <v>396</v>
      </c>
      <c r="B1884" s="32">
        <v>410</v>
      </c>
      <c r="C1884" s="36"/>
      <c r="D1884" s="36"/>
      <c r="E1884" s="14" t="s">
        <v>593</v>
      </c>
      <c r="F1884" s="18">
        <f t="shared" si="2539"/>
        <v>37223.9</v>
      </c>
      <c r="G1884" s="18">
        <f t="shared" si="2539"/>
        <v>8016.7</v>
      </c>
      <c r="H1884" s="18">
        <f t="shared" si="2539"/>
        <v>0</v>
      </c>
      <c r="I1884" s="18">
        <f t="shared" si="2536"/>
        <v>0</v>
      </c>
      <c r="J1884" s="18">
        <f t="shared" si="2536"/>
        <v>0</v>
      </c>
      <c r="K1884" s="18">
        <f t="shared" si="2536"/>
        <v>0</v>
      </c>
      <c r="L1884" s="18">
        <f t="shared" si="2503"/>
        <v>37223.9</v>
      </c>
      <c r="M1884" s="18">
        <f t="shared" si="2504"/>
        <v>8016.7</v>
      </c>
      <c r="N1884" s="18">
        <f t="shared" si="2505"/>
        <v>0</v>
      </c>
      <c r="O1884" s="18">
        <f t="shared" si="2537"/>
        <v>1998.02</v>
      </c>
      <c r="P1884" s="18">
        <f t="shared" si="2537"/>
        <v>0</v>
      </c>
      <c r="Q1884" s="18">
        <f t="shared" si="2537"/>
        <v>0</v>
      </c>
      <c r="R1884" s="18">
        <f t="shared" si="2518"/>
        <v>39221.919999999998</v>
      </c>
      <c r="S1884" s="18">
        <f t="shared" si="2519"/>
        <v>8016.7</v>
      </c>
      <c r="T1884" s="18">
        <f t="shared" si="2520"/>
        <v>0</v>
      </c>
      <c r="U1884" s="18">
        <f t="shared" si="2540"/>
        <v>0</v>
      </c>
      <c r="V1884" s="18">
        <f t="shared" si="2521"/>
        <v>39221.919999999998</v>
      </c>
      <c r="W1884" s="18">
        <f t="shared" si="2522"/>
        <v>8016.7</v>
      </c>
      <c r="X1884" s="18">
        <f t="shared" si="2523"/>
        <v>0</v>
      </c>
      <c r="Y1884" s="18">
        <f t="shared" si="2540"/>
        <v>0</v>
      </c>
      <c r="Z1884" s="18">
        <f t="shared" si="2540"/>
        <v>0</v>
      </c>
      <c r="AA1884" s="18">
        <f t="shared" si="2540"/>
        <v>0</v>
      </c>
      <c r="AB1884" s="18">
        <f t="shared" si="2527"/>
        <v>39221.919999999998</v>
      </c>
      <c r="AC1884" s="18">
        <f t="shared" si="2528"/>
        <v>8016.7</v>
      </c>
      <c r="AD1884" s="18">
        <f t="shared" si="2529"/>
        <v>0</v>
      </c>
      <c r="AE1884" s="18">
        <f t="shared" si="2540"/>
        <v>0</v>
      </c>
      <c r="AF1884" s="31"/>
      <c r="AG1884" s="22"/>
      <c r="AH1884" s="2"/>
    </row>
    <row r="1885" spans="1:34" x14ac:dyDescent="0.25">
      <c r="A1885" s="36" t="s">
        <v>396</v>
      </c>
      <c r="B1885" s="32">
        <v>410</v>
      </c>
      <c r="C1885" s="36" t="s">
        <v>200</v>
      </c>
      <c r="D1885" s="36" t="s">
        <v>112</v>
      </c>
      <c r="E1885" s="14" t="s">
        <v>552</v>
      </c>
      <c r="F1885" s="18">
        <v>37223.9</v>
      </c>
      <c r="G1885" s="18">
        <v>8016.7</v>
      </c>
      <c r="H1885" s="18">
        <v>0</v>
      </c>
      <c r="I1885" s="18"/>
      <c r="J1885" s="18"/>
      <c r="K1885" s="18"/>
      <c r="L1885" s="18">
        <f t="shared" si="2503"/>
        <v>37223.9</v>
      </c>
      <c r="M1885" s="18">
        <f t="shared" si="2504"/>
        <v>8016.7</v>
      </c>
      <c r="N1885" s="18">
        <f t="shared" si="2505"/>
        <v>0</v>
      </c>
      <c r="O1885" s="18">
        <v>1998.02</v>
      </c>
      <c r="P1885" s="18"/>
      <c r="Q1885" s="18"/>
      <c r="R1885" s="18">
        <f t="shared" si="2518"/>
        <v>39221.919999999998</v>
      </c>
      <c r="S1885" s="18">
        <f t="shared" si="2519"/>
        <v>8016.7</v>
      </c>
      <c r="T1885" s="18">
        <f t="shared" si="2520"/>
        <v>0</v>
      </c>
      <c r="U1885" s="18"/>
      <c r="V1885" s="18">
        <f t="shared" si="2521"/>
        <v>39221.919999999998</v>
      </c>
      <c r="W1885" s="18">
        <f t="shared" si="2522"/>
        <v>8016.7</v>
      </c>
      <c r="X1885" s="18">
        <f t="shared" si="2523"/>
        <v>0</v>
      </c>
      <c r="Y1885" s="18"/>
      <c r="Z1885" s="18"/>
      <c r="AA1885" s="18"/>
      <c r="AB1885" s="18">
        <f t="shared" si="2527"/>
        <v>39221.919999999998</v>
      </c>
      <c r="AC1885" s="18">
        <f t="shared" si="2528"/>
        <v>8016.7</v>
      </c>
      <c r="AD1885" s="18">
        <f t="shared" si="2529"/>
        <v>0</v>
      </c>
      <c r="AE1885" s="18"/>
      <c r="AF1885" s="31"/>
      <c r="AG1885" s="22"/>
      <c r="AH1885" s="2"/>
    </row>
    <row r="1886" spans="1:34" ht="94.5" x14ac:dyDescent="0.25">
      <c r="A1886" s="36" t="s">
        <v>400</v>
      </c>
      <c r="B1886" s="32"/>
      <c r="C1886" s="36"/>
      <c r="D1886" s="36"/>
      <c r="E1886" s="14" t="s">
        <v>1226</v>
      </c>
      <c r="F1886" s="18">
        <f t="shared" ref="F1886:K1886" si="2541">F1887+F1891</f>
        <v>5340.1</v>
      </c>
      <c r="G1886" s="18">
        <f t="shared" si="2541"/>
        <v>3539.8</v>
      </c>
      <c r="H1886" s="18">
        <f t="shared" si="2541"/>
        <v>3176.8</v>
      </c>
      <c r="I1886" s="18">
        <f t="shared" si="2541"/>
        <v>0</v>
      </c>
      <c r="J1886" s="18">
        <f t="shared" si="2541"/>
        <v>0</v>
      </c>
      <c r="K1886" s="18">
        <f t="shared" si="2541"/>
        <v>0</v>
      </c>
      <c r="L1886" s="18">
        <f t="shared" si="2503"/>
        <v>5340.1</v>
      </c>
      <c r="M1886" s="18">
        <f t="shared" si="2504"/>
        <v>3539.8</v>
      </c>
      <c r="N1886" s="18">
        <f t="shared" si="2505"/>
        <v>3176.8</v>
      </c>
      <c r="O1886" s="18">
        <f t="shared" ref="O1886:Q1886" si="2542">O1887+O1891</f>
        <v>384.60199999999998</v>
      </c>
      <c r="P1886" s="18">
        <f t="shared" si="2542"/>
        <v>0</v>
      </c>
      <c r="Q1886" s="18">
        <f t="shared" si="2542"/>
        <v>0</v>
      </c>
      <c r="R1886" s="18">
        <f t="shared" si="2518"/>
        <v>5724.7020000000002</v>
      </c>
      <c r="S1886" s="18">
        <f t="shared" si="2519"/>
        <v>3539.8</v>
      </c>
      <c r="T1886" s="18">
        <f t="shared" si="2520"/>
        <v>3176.8</v>
      </c>
      <c r="U1886" s="18">
        <f t="shared" ref="U1886:AE1886" si="2543">U1887+U1891</f>
        <v>0</v>
      </c>
      <c r="V1886" s="18">
        <f t="shared" si="2521"/>
        <v>5724.7020000000002</v>
      </c>
      <c r="W1886" s="18">
        <f t="shared" si="2522"/>
        <v>3539.8</v>
      </c>
      <c r="X1886" s="18">
        <f t="shared" si="2523"/>
        <v>3176.8</v>
      </c>
      <c r="Y1886" s="18">
        <f t="shared" ref="Y1886:AA1886" si="2544">Y1887+Y1891</f>
        <v>0</v>
      </c>
      <c r="Z1886" s="18">
        <f t="shared" si="2544"/>
        <v>0</v>
      </c>
      <c r="AA1886" s="18">
        <f t="shared" si="2544"/>
        <v>0</v>
      </c>
      <c r="AB1886" s="18">
        <f t="shared" si="2527"/>
        <v>5724.7020000000002</v>
      </c>
      <c r="AC1886" s="18">
        <f t="shared" si="2528"/>
        <v>3539.8</v>
      </c>
      <c r="AD1886" s="18">
        <f t="shared" si="2529"/>
        <v>3176.8</v>
      </c>
      <c r="AE1886" s="18">
        <f t="shared" si="2543"/>
        <v>0</v>
      </c>
      <c r="AF1886" s="31"/>
      <c r="AG1886" s="22"/>
      <c r="AH1886" s="2"/>
    </row>
    <row r="1887" spans="1:34" ht="78.75" x14ac:dyDescent="0.25">
      <c r="A1887" s="36" t="s">
        <v>398</v>
      </c>
      <c r="B1887" s="32"/>
      <c r="C1887" s="36"/>
      <c r="D1887" s="36"/>
      <c r="E1887" s="14" t="s">
        <v>769</v>
      </c>
      <c r="F1887" s="18">
        <f t="shared" ref="F1887:K1889" si="2545">F1888</f>
        <v>2556.8000000000002</v>
      </c>
      <c r="G1887" s="18">
        <f t="shared" si="2545"/>
        <v>363</v>
      </c>
      <c r="H1887" s="18">
        <f t="shared" si="2545"/>
        <v>0</v>
      </c>
      <c r="I1887" s="18">
        <f t="shared" si="2545"/>
        <v>0</v>
      </c>
      <c r="J1887" s="18">
        <f t="shared" si="2545"/>
        <v>0</v>
      </c>
      <c r="K1887" s="18">
        <f t="shared" si="2545"/>
        <v>0</v>
      </c>
      <c r="L1887" s="18">
        <f t="shared" si="2503"/>
        <v>2556.8000000000002</v>
      </c>
      <c r="M1887" s="18">
        <f t="shared" si="2504"/>
        <v>363</v>
      </c>
      <c r="N1887" s="18">
        <f t="shared" si="2505"/>
        <v>0</v>
      </c>
      <c r="O1887" s="18">
        <f t="shared" ref="O1887:Q1889" si="2546">O1888</f>
        <v>384.60199999999998</v>
      </c>
      <c r="P1887" s="18">
        <f t="shared" si="2546"/>
        <v>0</v>
      </c>
      <c r="Q1887" s="18">
        <f t="shared" si="2546"/>
        <v>0</v>
      </c>
      <c r="R1887" s="18">
        <f t="shared" si="2518"/>
        <v>2941.402</v>
      </c>
      <c r="S1887" s="18">
        <f t="shared" si="2519"/>
        <v>363</v>
      </c>
      <c r="T1887" s="18">
        <f t="shared" si="2520"/>
        <v>0</v>
      </c>
      <c r="U1887" s="18">
        <f t="shared" ref="U1887:AE1889" si="2547">U1888</f>
        <v>0</v>
      </c>
      <c r="V1887" s="18">
        <f t="shared" si="2521"/>
        <v>2941.402</v>
      </c>
      <c r="W1887" s="18">
        <f t="shared" si="2522"/>
        <v>363</v>
      </c>
      <c r="X1887" s="18">
        <f t="shared" si="2523"/>
        <v>0</v>
      </c>
      <c r="Y1887" s="18">
        <f t="shared" si="2547"/>
        <v>0</v>
      </c>
      <c r="Z1887" s="18">
        <f t="shared" si="2547"/>
        <v>0</v>
      </c>
      <c r="AA1887" s="18">
        <f t="shared" si="2547"/>
        <v>0</v>
      </c>
      <c r="AB1887" s="18">
        <f t="shared" si="2527"/>
        <v>2941.402</v>
      </c>
      <c r="AC1887" s="18">
        <f t="shared" si="2528"/>
        <v>363</v>
      </c>
      <c r="AD1887" s="18">
        <f t="shared" si="2529"/>
        <v>0</v>
      </c>
      <c r="AE1887" s="18">
        <f t="shared" si="2547"/>
        <v>0</v>
      </c>
      <c r="AF1887" s="31"/>
      <c r="AG1887" s="22"/>
      <c r="AH1887" s="2"/>
    </row>
    <row r="1888" spans="1:34" ht="47.25" x14ac:dyDescent="0.25">
      <c r="A1888" s="36" t="s">
        <v>398</v>
      </c>
      <c r="B1888" s="32">
        <v>200</v>
      </c>
      <c r="C1888" s="36"/>
      <c r="D1888" s="36"/>
      <c r="E1888" s="14" t="s">
        <v>578</v>
      </c>
      <c r="F1888" s="18">
        <f t="shared" si="2545"/>
        <v>2556.8000000000002</v>
      </c>
      <c r="G1888" s="18">
        <f t="shared" si="2545"/>
        <v>363</v>
      </c>
      <c r="H1888" s="18">
        <f t="shared" si="2545"/>
        <v>0</v>
      </c>
      <c r="I1888" s="18">
        <f t="shared" si="2545"/>
        <v>0</v>
      </c>
      <c r="J1888" s="18">
        <f t="shared" si="2545"/>
        <v>0</v>
      </c>
      <c r="K1888" s="18">
        <f t="shared" si="2545"/>
        <v>0</v>
      </c>
      <c r="L1888" s="18">
        <f t="shared" si="2503"/>
        <v>2556.8000000000002</v>
      </c>
      <c r="M1888" s="18">
        <f t="shared" si="2504"/>
        <v>363</v>
      </c>
      <c r="N1888" s="18">
        <f t="shared" si="2505"/>
        <v>0</v>
      </c>
      <c r="O1888" s="18">
        <f t="shared" si="2546"/>
        <v>384.60199999999998</v>
      </c>
      <c r="P1888" s="18">
        <f t="shared" si="2546"/>
        <v>0</v>
      </c>
      <c r="Q1888" s="18">
        <f t="shared" si="2546"/>
        <v>0</v>
      </c>
      <c r="R1888" s="18">
        <f t="shared" si="2518"/>
        <v>2941.402</v>
      </c>
      <c r="S1888" s="18">
        <f t="shared" si="2519"/>
        <v>363</v>
      </c>
      <c r="T1888" s="18">
        <f t="shared" si="2520"/>
        <v>0</v>
      </c>
      <c r="U1888" s="18">
        <f t="shared" si="2547"/>
        <v>0</v>
      </c>
      <c r="V1888" s="18">
        <f t="shared" si="2521"/>
        <v>2941.402</v>
      </c>
      <c r="W1888" s="18">
        <f t="shared" si="2522"/>
        <v>363</v>
      </c>
      <c r="X1888" s="18">
        <f t="shared" si="2523"/>
        <v>0</v>
      </c>
      <c r="Y1888" s="18">
        <f t="shared" si="2547"/>
        <v>0</v>
      </c>
      <c r="Z1888" s="18">
        <f t="shared" si="2547"/>
        <v>0</v>
      </c>
      <c r="AA1888" s="18">
        <f t="shared" si="2547"/>
        <v>0</v>
      </c>
      <c r="AB1888" s="18">
        <f t="shared" si="2527"/>
        <v>2941.402</v>
      </c>
      <c r="AC1888" s="18">
        <f t="shared" si="2528"/>
        <v>363</v>
      </c>
      <c r="AD1888" s="18">
        <f t="shared" si="2529"/>
        <v>0</v>
      </c>
      <c r="AE1888" s="18">
        <f t="shared" si="2547"/>
        <v>0</v>
      </c>
      <c r="AF1888" s="31"/>
      <c r="AG1888" s="22"/>
      <c r="AH1888" s="2"/>
    </row>
    <row r="1889" spans="1:34" ht="47.25" x14ac:dyDescent="0.25">
      <c r="A1889" s="36" t="s">
        <v>398</v>
      </c>
      <c r="B1889" s="32">
        <v>240</v>
      </c>
      <c r="C1889" s="36"/>
      <c r="D1889" s="36"/>
      <c r="E1889" s="14" t="s">
        <v>586</v>
      </c>
      <c r="F1889" s="18">
        <f t="shared" si="2545"/>
        <v>2556.8000000000002</v>
      </c>
      <c r="G1889" s="18">
        <f t="shared" si="2545"/>
        <v>363</v>
      </c>
      <c r="H1889" s="18">
        <f t="shared" si="2545"/>
        <v>0</v>
      </c>
      <c r="I1889" s="18">
        <f t="shared" si="2545"/>
        <v>0</v>
      </c>
      <c r="J1889" s="18">
        <f t="shared" si="2545"/>
        <v>0</v>
      </c>
      <c r="K1889" s="18">
        <f t="shared" si="2545"/>
        <v>0</v>
      </c>
      <c r="L1889" s="18">
        <f t="shared" si="2503"/>
        <v>2556.8000000000002</v>
      </c>
      <c r="M1889" s="18">
        <f t="shared" si="2504"/>
        <v>363</v>
      </c>
      <c r="N1889" s="18">
        <f t="shared" si="2505"/>
        <v>0</v>
      </c>
      <c r="O1889" s="18">
        <f t="shared" si="2546"/>
        <v>384.60199999999998</v>
      </c>
      <c r="P1889" s="18">
        <f t="shared" si="2546"/>
        <v>0</v>
      </c>
      <c r="Q1889" s="18">
        <f t="shared" si="2546"/>
        <v>0</v>
      </c>
      <c r="R1889" s="18">
        <f t="shared" si="2518"/>
        <v>2941.402</v>
      </c>
      <c r="S1889" s="18">
        <f t="shared" si="2519"/>
        <v>363</v>
      </c>
      <c r="T1889" s="18">
        <f t="shared" si="2520"/>
        <v>0</v>
      </c>
      <c r="U1889" s="18">
        <f t="shared" si="2547"/>
        <v>0</v>
      </c>
      <c r="V1889" s="18">
        <f t="shared" si="2521"/>
        <v>2941.402</v>
      </c>
      <c r="W1889" s="18">
        <f t="shared" si="2522"/>
        <v>363</v>
      </c>
      <c r="X1889" s="18">
        <f t="shared" si="2523"/>
        <v>0</v>
      </c>
      <c r="Y1889" s="18">
        <f t="shared" si="2547"/>
        <v>0</v>
      </c>
      <c r="Z1889" s="18">
        <f t="shared" si="2547"/>
        <v>0</v>
      </c>
      <c r="AA1889" s="18">
        <f t="shared" si="2547"/>
        <v>0</v>
      </c>
      <c r="AB1889" s="18">
        <f t="shared" si="2527"/>
        <v>2941.402</v>
      </c>
      <c r="AC1889" s="18">
        <f t="shared" si="2528"/>
        <v>363</v>
      </c>
      <c r="AD1889" s="18">
        <f t="shared" si="2529"/>
        <v>0</v>
      </c>
      <c r="AE1889" s="18">
        <f t="shared" si="2547"/>
        <v>0</v>
      </c>
      <c r="AF1889" s="31"/>
      <c r="AG1889" s="22"/>
      <c r="AH1889" s="2"/>
    </row>
    <row r="1890" spans="1:34" x14ac:dyDescent="0.25">
      <c r="A1890" s="36" t="s">
        <v>398</v>
      </c>
      <c r="B1890" s="32">
        <v>240</v>
      </c>
      <c r="C1890" s="36" t="s">
        <v>200</v>
      </c>
      <c r="D1890" s="36" t="s">
        <v>112</v>
      </c>
      <c r="E1890" s="14" t="s">
        <v>552</v>
      </c>
      <c r="F1890" s="18">
        <v>2556.8000000000002</v>
      </c>
      <c r="G1890" s="18">
        <v>363</v>
      </c>
      <c r="H1890" s="18">
        <v>0</v>
      </c>
      <c r="I1890" s="18"/>
      <c r="J1890" s="18"/>
      <c r="K1890" s="18"/>
      <c r="L1890" s="18">
        <f t="shared" si="2503"/>
        <v>2556.8000000000002</v>
      </c>
      <c r="M1890" s="18">
        <f t="shared" si="2504"/>
        <v>363</v>
      </c>
      <c r="N1890" s="18">
        <f t="shared" si="2505"/>
        <v>0</v>
      </c>
      <c r="O1890" s="18">
        <v>384.60199999999998</v>
      </c>
      <c r="P1890" s="18"/>
      <c r="Q1890" s="18"/>
      <c r="R1890" s="18">
        <f t="shared" si="2518"/>
        <v>2941.402</v>
      </c>
      <c r="S1890" s="18">
        <f t="shared" si="2519"/>
        <v>363</v>
      </c>
      <c r="T1890" s="18">
        <f t="shared" si="2520"/>
        <v>0</v>
      </c>
      <c r="U1890" s="18"/>
      <c r="V1890" s="18">
        <f t="shared" si="2521"/>
        <v>2941.402</v>
      </c>
      <c r="W1890" s="18">
        <f t="shared" si="2522"/>
        <v>363</v>
      </c>
      <c r="X1890" s="18">
        <f t="shared" si="2523"/>
        <v>0</v>
      </c>
      <c r="Y1890" s="18"/>
      <c r="Z1890" s="18"/>
      <c r="AA1890" s="18"/>
      <c r="AB1890" s="18">
        <f t="shared" si="2527"/>
        <v>2941.402</v>
      </c>
      <c r="AC1890" s="18">
        <f t="shared" si="2528"/>
        <v>363</v>
      </c>
      <c r="AD1890" s="18">
        <f t="shared" si="2529"/>
        <v>0</v>
      </c>
      <c r="AE1890" s="18"/>
      <c r="AF1890" s="31"/>
      <c r="AG1890" s="22"/>
      <c r="AH1890" s="2"/>
    </row>
    <row r="1891" spans="1:34" ht="63" x14ac:dyDescent="0.25">
      <c r="A1891" s="36" t="s">
        <v>399</v>
      </c>
      <c r="B1891" s="32"/>
      <c r="C1891" s="36"/>
      <c r="D1891" s="36"/>
      <c r="E1891" s="14" t="s">
        <v>770</v>
      </c>
      <c r="F1891" s="18">
        <f t="shared" ref="F1891:K1893" si="2548">F1892</f>
        <v>2783.3</v>
      </c>
      <c r="G1891" s="18">
        <f t="shared" si="2548"/>
        <v>3176.8</v>
      </c>
      <c r="H1891" s="18">
        <f t="shared" si="2548"/>
        <v>3176.8</v>
      </c>
      <c r="I1891" s="18">
        <f t="shared" si="2548"/>
        <v>0</v>
      </c>
      <c r="J1891" s="18">
        <f t="shared" si="2548"/>
        <v>0</v>
      </c>
      <c r="K1891" s="18">
        <f t="shared" si="2548"/>
        <v>0</v>
      </c>
      <c r="L1891" s="18">
        <f t="shared" si="2503"/>
        <v>2783.3</v>
      </c>
      <c r="M1891" s="18">
        <f t="shared" si="2504"/>
        <v>3176.8</v>
      </c>
      <c r="N1891" s="18">
        <f t="shared" si="2505"/>
        <v>3176.8</v>
      </c>
      <c r="O1891" s="18">
        <f t="shared" ref="O1891:Q1893" si="2549">O1892</f>
        <v>0</v>
      </c>
      <c r="P1891" s="18">
        <f t="shared" si="2549"/>
        <v>0</v>
      </c>
      <c r="Q1891" s="18">
        <f t="shared" si="2549"/>
        <v>0</v>
      </c>
      <c r="R1891" s="18">
        <f t="shared" si="2518"/>
        <v>2783.3</v>
      </c>
      <c r="S1891" s="18">
        <f t="shared" si="2519"/>
        <v>3176.8</v>
      </c>
      <c r="T1891" s="18">
        <f t="shared" si="2520"/>
        <v>3176.8</v>
      </c>
      <c r="U1891" s="18">
        <f t="shared" ref="U1891:AE1893" si="2550">U1892</f>
        <v>0</v>
      </c>
      <c r="V1891" s="18">
        <f t="shared" si="2521"/>
        <v>2783.3</v>
      </c>
      <c r="W1891" s="18">
        <f t="shared" si="2522"/>
        <v>3176.8</v>
      </c>
      <c r="X1891" s="18">
        <f t="shared" si="2523"/>
        <v>3176.8</v>
      </c>
      <c r="Y1891" s="18">
        <f t="shared" si="2550"/>
        <v>0</v>
      </c>
      <c r="Z1891" s="18">
        <f t="shared" si="2550"/>
        <v>0</v>
      </c>
      <c r="AA1891" s="18">
        <f t="shared" si="2550"/>
        <v>0</v>
      </c>
      <c r="AB1891" s="18">
        <f t="shared" si="2527"/>
        <v>2783.3</v>
      </c>
      <c r="AC1891" s="18">
        <f t="shared" si="2528"/>
        <v>3176.8</v>
      </c>
      <c r="AD1891" s="18">
        <f t="shared" si="2529"/>
        <v>3176.8</v>
      </c>
      <c r="AE1891" s="18">
        <f t="shared" si="2550"/>
        <v>0</v>
      </c>
      <c r="AF1891" s="31"/>
      <c r="AG1891" s="22"/>
      <c r="AH1891" s="2"/>
    </row>
    <row r="1892" spans="1:34" x14ac:dyDescent="0.25">
      <c r="A1892" s="36" t="s">
        <v>399</v>
      </c>
      <c r="B1892" s="32">
        <v>800</v>
      </c>
      <c r="C1892" s="36"/>
      <c r="D1892" s="36"/>
      <c r="E1892" s="14" t="s">
        <v>583</v>
      </c>
      <c r="F1892" s="18">
        <f t="shared" si="2548"/>
        <v>2783.3</v>
      </c>
      <c r="G1892" s="18">
        <f t="shared" si="2548"/>
        <v>3176.8</v>
      </c>
      <c r="H1892" s="18">
        <f t="shared" si="2548"/>
        <v>3176.8</v>
      </c>
      <c r="I1892" s="18">
        <f t="shared" si="2548"/>
        <v>0</v>
      </c>
      <c r="J1892" s="18">
        <f t="shared" si="2548"/>
        <v>0</v>
      </c>
      <c r="K1892" s="18">
        <f t="shared" si="2548"/>
        <v>0</v>
      </c>
      <c r="L1892" s="18">
        <f t="shared" si="2503"/>
        <v>2783.3</v>
      </c>
      <c r="M1892" s="18">
        <f t="shared" si="2504"/>
        <v>3176.8</v>
      </c>
      <c r="N1892" s="18">
        <f t="shared" si="2505"/>
        <v>3176.8</v>
      </c>
      <c r="O1892" s="18">
        <f t="shared" si="2549"/>
        <v>0</v>
      </c>
      <c r="P1892" s="18">
        <f t="shared" si="2549"/>
        <v>0</v>
      </c>
      <c r="Q1892" s="18">
        <f t="shared" si="2549"/>
        <v>0</v>
      </c>
      <c r="R1892" s="18">
        <f t="shared" si="2518"/>
        <v>2783.3</v>
      </c>
      <c r="S1892" s="18">
        <f t="shared" si="2519"/>
        <v>3176.8</v>
      </c>
      <c r="T1892" s="18">
        <f t="shared" si="2520"/>
        <v>3176.8</v>
      </c>
      <c r="U1892" s="18">
        <f t="shared" si="2550"/>
        <v>0</v>
      </c>
      <c r="V1892" s="18">
        <f t="shared" si="2521"/>
        <v>2783.3</v>
      </c>
      <c r="W1892" s="18">
        <f t="shared" si="2522"/>
        <v>3176.8</v>
      </c>
      <c r="X1892" s="18">
        <f t="shared" si="2523"/>
        <v>3176.8</v>
      </c>
      <c r="Y1892" s="18">
        <f t="shared" si="2550"/>
        <v>0</v>
      </c>
      <c r="Z1892" s="18">
        <f t="shared" si="2550"/>
        <v>0</v>
      </c>
      <c r="AA1892" s="18">
        <f t="shared" si="2550"/>
        <v>0</v>
      </c>
      <c r="AB1892" s="18">
        <f t="shared" si="2527"/>
        <v>2783.3</v>
      </c>
      <c r="AC1892" s="18">
        <f t="shared" si="2528"/>
        <v>3176.8</v>
      </c>
      <c r="AD1892" s="18">
        <f t="shared" si="2529"/>
        <v>3176.8</v>
      </c>
      <c r="AE1892" s="18">
        <f t="shared" si="2550"/>
        <v>0</v>
      </c>
      <c r="AF1892" s="31"/>
      <c r="AG1892" s="22"/>
      <c r="AH1892" s="2"/>
    </row>
    <row r="1893" spans="1:34" x14ac:dyDescent="0.25">
      <c r="A1893" s="36" t="s">
        <v>399</v>
      </c>
      <c r="B1893" s="32">
        <v>850</v>
      </c>
      <c r="C1893" s="36"/>
      <c r="D1893" s="36"/>
      <c r="E1893" s="14" t="s">
        <v>601</v>
      </c>
      <c r="F1893" s="18">
        <f t="shared" si="2548"/>
        <v>2783.3</v>
      </c>
      <c r="G1893" s="18">
        <f t="shared" si="2548"/>
        <v>3176.8</v>
      </c>
      <c r="H1893" s="18">
        <f t="shared" si="2548"/>
        <v>3176.8</v>
      </c>
      <c r="I1893" s="18">
        <f t="shared" si="2548"/>
        <v>0</v>
      </c>
      <c r="J1893" s="18">
        <f t="shared" si="2548"/>
        <v>0</v>
      </c>
      <c r="K1893" s="18">
        <f t="shared" si="2548"/>
        <v>0</v>
      </c>
      <c r="L1893" s="18">
        <f t="shared" si="2503"/>
        <v>2783.3</v>
      </c>
      <c r="M1893" s="18">
        <f t="shared" si="2504"/>
        <v>3176.8</v>
      </c>
      <c r="N1893" s="18">
        <f t="shared" si="2505"/>
        <v>3176.8</v>
      </c>
      <c r="O1893" s="18">
        <f t="shared" si="2549"/>
        <v>0</v>
      </c>
      <c r="P1893" s="18">
        <f t="shared" si="2549"/>
        <v>0</v>
      </c>
      <c r="Q1893" s="18">
        <f t="shared" si="2549"/>
        <v>0</v>
      </c>
      <c r="R1893" s="18">
        <f t="shared" si="2518"/>
        <v>2783.3</v>
      </c>
      <c r="S1893" s="18">
        <f t="shared" si="2519"/>
        <v>3176.8</v>
      </c>
      <c r="T1893" s="18">
        <f t="shared" si="2520"/>
        <v>3176.8</v>
      </c>
      <c r="U1893" s="18">
        <f t="shared" si="2550"/>
        <v>0</v>
      </c>
      <c r="V1893" s="18">
        <f t="shared" si="2521"/>
        <v>2783.3</v>
      </c>
      <c r="W1893" s="18">
        <f t="shared" si="2522"/>
        <v>3176.8</v>
      </c>
      <c r="X1893" s="18">
        <f t="shared" si="2523"/>
        <v>3176.8</v>
      </c>
      <c r="Y1893" s="18">
        <f t="shared" si="2550"/>
        <v>0</v>
      </c>
      <c r="Z1893" s="18">
        <f t="shared" si="2550"/>
        <v>0</v>
      </c>
      <c r="AA1893" s="18">
        <f t="shared" si="2550"/>
        <v>0</v>
      </c>
      <c r="AB1893" s="18">
        <f t="shared" si="2527"/>
        <v>2783.3</v>
      </c>
      <c r="AC1893" s="18">
        <f t="shared" si="2528"/>
        <v>3176.8</v>
      </c>
      <c r="AD1893" s="18">
        <f t="shared" si="2529"/>
        <v>3176.8</v>
      </c>
      <c r="AE1893" s="18">
        <f t="shared" si="2550"/>
        <v>0</v>
      </c>
      <c r="AF1893" s="31"/>
      <c r="AG1893" s="22"/>
      <c r="AH1893" s="2"/>
    </row>
    <row r="1894" spans="1:34" x14ac:dyDescent="0.25">
      <c r="A1894" s="36" t="s">
        <v>399</v>
      </c>
      <c r="B1894" s="32">
        <v>850</v>
      </c>
      <c r="C1894" s="36" t="s">
        <v>200</v>
      </c>
      <c r="D1894" s="36" t="s">
        <v>112</v>
      </c>
      <c r="E1894" s="14" t="s">
        <v>552</v>
      </c>
      <c r="F1894" s="18">
        <v>2783.3</v>
      </c>
      <c r="G1894" s="18">
        <v>3176.8</v>
      </c>
      <c r="H1894" s="18">
        <v>3176.8</v>
      </c>
      <c r="I1894" s="18"/>
      <c r="J1894" s="18"/>
      <c r="K1894" s="18"/>
      <c r="L1894" s="18">
        <f t="shared" si="2503"/>
        <v>2783.3</v>
      </c>
      <c r="M1894" s="18">
        <f t="shared" si="2504"/>
        <v>3176.8</v>
      </c>
      <c r="N1894" s="18">
        <f t="shared" si="2505"/>
        <v>3176.8</v>
      </c>
      <c r="O1894" s="18"/>
      <c r="P1894" s="18"/>
      <c r="Q1894" s="18"/>
      <c r="R1894" s="18">
        <f t="shared" si="2518"/>
        <v>2783.3</v>
      </c>
      <c r="S1894" s="18">
        <f t="shared" si="2519"/>
        <v>3176.8</v>
      </c>
      <c r="T1894" s="18">
        <f t="shared" si="2520"/>
        <v>3176.8</v>
      </c>
      <c r="U1894" s="18"/>
      <c r="V1894" s="18">
        <f t="shared" si="2521"/>
        <v>2783.3</v>
      </c>
      <c r="W1894" s="18">
        <f t="shared" si="2522"/>
        <v>3176.8</v>
      </c>
      <c r="X1894" s="18">
        <f t="shared" si="2523"/>
        <v>3176.8</v>
      </c>
      <c r="Y1894" s="18"/>
      <c r="Z1894" s="18"/>
      <c r="AA1894" s="18"/>
      <c r="AB1894" s="18">
        <f t="shared" si="2527"/>
        <v>2783.3</v>
      </c>
      <c r="AC1894" s="18">
        <f t="shared" si="2528"/>
        <v>3176.8</v>
      </c>
      <c r="AD1894" s="18">
        <f t="shared" si="2529"/>
        <v>3176.8</v>
      </c>
      <c r="AE1894" s="18"/>
      <c r="AF1894" s="31"/>
      <c r="AG1894" s="22"/>
      <c r="AH1894" s="2"/>
    </row>
    <row r="1895" spans="1:34" ht="47.25" x14ac:dyDescent="0.25">
      <c r="A1895" s="36" t="s">
        <v>403</v>
      </c>
      <c r="B1895" s="32"/>
      <c r="C1895" s="36"/>
      <c r="D1895" s="36"/>
      <c r="E1895" s="14" t="s">
        <v>1227</v>
      </c>
      <c r="F1895" s="18">
        <f t="shared" ref="F1895:K1895" si="2551">F1896+F1900</f>
        <v>10662.9</v>
      </c>
      <c r="G1895" s="18">
        <f t="shared" si="2551"/>
        <v>0</v>
      </c>
      <c r="H1895" s="18">
        <f t="shared" si="2551"/>
        <v>0</v>
      </c>
      <c r="I1895" s="18">
        <f t="shared" si="2551"/>
        <v>0</v>
      </c>
      <c r="J1895" s="18">
        <f t="shared" si="2551"/>
        <v>0</v>
      </c>
      <c r="K1895" s="18">
        <f t="shared" si="2551"/>
        <v>0</v>
      </c>
      <c r="L1895" s="18">
        <f t="shared" si="2503"/>
        <v>10662.9</v>
      </c>
      <c r="M1895" s="18">
        <f t="shared" si="2504"/>
        <v>0</v>
      </c>
      <c r="N1895" s="18">
        <f t="shared" si="2505"/>
        <v>0</v>
      </c>
      <c r="O1895" s="18">
        <f t="shared" ref="O1895:Q1895" si="2552">O1896+O1900</f>
        <v>17467.814999999999</v>
      </c>
      <c r="P1895" s="18">
        <f t="shared" si="2552"/>
        <v>0</v>
      </c>
      <c r="Q1895" s="18">
        <f t="shared" si="2552"/>
        <v>0</v>
      </c>
      <c r="R1895" s="18">
        <f t="shared" si="2518"/>
        <v>28130.714999999997</v>
      </c>
      <c r="S1895" s="18">
        <f t="shared" si="2519"/>
        <v>0</v>
      </c>
      <c r="T1895" s="18">
        <f t="shared" si="2520"/>
        <v>0</v>
      </c>
      <c r="U1895" s="18">
        <f t="shared" ref="U1895:AE1895" si="2553">U1896+U1900</f>
        <v>0</v>
      </c>
      <c r="V1895" s="18">
        <f t="shared" si="2521"/>
        <v>28130.714999999997</v>
      </c>
      <c r="W1895" s="18">
        <f t="shared" si="2522"/>
        <v>0</v>
      </c>
      <c r="X1895" s="18">
        <f t="shared" si="2523"/>
        <v>0</v>
      </c>
      <c r="Y1895" s="18">
        <f t="shared" ref="Y1895:AA1895" si="2554">Y1896+Y1900</f>
        <v>0</v>
      </c>
      <c r="Z1895" s="18">
        <f t="shared" si="2554"/>
        <v>0</v>
      </c>
      <c r="AA1895" s="18">
        <f t="shared" si="2554"/>
        <v>0</v>
      </c>
      <c r="AB1895" s="18">
        <f t="shared" si="2527"/>
        <v>28130.714999999997</v>
      </c>
      <c r="AC1895" s="18">
        <f t="shared" si="2528"/>
        <v>0</v>
      </c>
      <c r="AD1895" s="18">
        <f t="shared" si="2529"/>
        <v>0</v>
      </c>
      <c r="AE1895" s="18">
        <f t="shared" si="2553"/>
        <v>0</v>
      </c>
      <c r="AF1895" s="31"/>
      <c r="AG1895" s="22"/>
      <c r="AH1895" s="2"/>
    </row>
    <row r="1896" spans="1:34" ht="31.5" x14ac:dyDescent="0.25">
      <c r="A1896" s="36" t="s">
        <v>401</v>
      </c>
      <c r="B1896" s="32"/>
      <c r="C1896" s="36"/>
      <c r="D1896" s="36"/>
      <c r="E1896" s="14" t="s">
        <v>1228</v>
      </c>
      <c r="F1896" s="18">
        <f t="shared" ref="F1896:K1898" si="2555">F1897</f>
        <v>7780.0999999999995</v>
      </c>
      <c r="G1896" s="18">
        <f t="shared" si="2555"/>
        <v>0</v>
      </c>
      <c r="H1896" s="18">
        <f t="shared" si="2555"/>
        <v>0</v>
      </c>
      <c r="I1896" s="18">
        <f t="shared" si="2555"/>
        <v>0</v>
      </c>
      <c r="J1896" s="18">
        <f t="shared" si="2555"/>
        <v>0</v>
      </c>
      <c r="K1896" s="18">
        <f t="shared" si="2555"/>
        <v>0</v>
      </c>
      <c r="L1896" s="18">
        <f t="shared" si="2503"/>
        <v>7780.0999999999995</v>
      </c>
      <c r="M1896" s="18">
        <f t="shared" si="2504"/>
        <v>0</v>
      </c>
      <c r="N1896" s="18">
        <f t="shared" si="2505"/>
        <v>0</v>
      </c>
      <c r="O1896" s="18">
        <f t="shared" ref="O1896:Q1898" si="2556">O1897</f>
        <v>16005.073</v>
      </c>
      <c r="P1896" s="18">
        <f t="shared" si="2556"/>
        <v>0</v>
      </c>
      <c r="Q1896" s="18">
        <f t="shared" si="2556"/>
        <v>0</v>
      </c>
      <c r="R1896" s="18">
        <f t="shared" si="2518"/>
        <v>23785.172999999999</v>
      </c>
      <c r="S1896" s="18">
        <f t="shared" si="2519"/>
        <v>0</v>
      </c>
      <c r="T1896" s="18">
        <f t="shared" si="2520"/>
        <v>0</v>
      </c>
      <c r="U1896" s="18">
        <f t="shared" ref="U1896:AE1898" si="2557">U1897</f>
        <v>0</v>
      </c>
      <c r="V1896" s="18">
        <f t="shared" si="2521"/>
        <v>23785.172999999999</v>
      </c>
      <c r="W1896" s="18">
        <f t="shared" si="2522"/>
        <v>0</v>
      </c>
      <c r="X1896" s="18">
        <f t="shared" si="2523"/>
        <v>0</v>
      </c>
      <c r="Y1896" s="18">
        <f t="shared" si="2557"/>
        <v>0</v>
      </c>
      <c r="Z1896" s="18">
        <f t="shared" si="2557"/>
        <v>0</v>
      </c>
      <c r="AA1896" s="18">
        <f t="shared" si="2557"/>
        <v>0</v>
      </c>
      <c r="AB1896" s="18">
        <f t="shared" si="2527"/>
        <v>23785.172999999999</v>
      </c>
      <c r="AC1896" s="18">
        <f t="shared" si="2528"/>
        <v>0</v>
      </c>
      <c r="AD1896" s="18">
        <f t="shared" si="2529"/>
        <v>0</v>
      </c>
      <c r="AE1896" s="18">
        <f t="shared" si="2557"/>
        <v>0</v>
      </c>
      <c r="AF1896" s="31"/>
      <c r="AG1896" s="22"/>
      <c r="AH1896" s="2"/>
    </row>
    <row r="1897" spans="1:34" ht="47.25" x14ac:dyDescent="0.25">
      <c r="A1897" s="36" t="s">
        <v>401</v>
      </c>
      <c r="B1897" s="32">
        <v>400</v>
      </c>
      <c r="C1897" s="36"/>
      <c r="D1897" s="36"/>
      <c r="E1897" s="14" t="s">
        <v>580</v>
      </c>
      <c r="F1897" s="18">
        <f t="shared" si="2555"/>
        <v>7780.0999999999995</v>
      </c>
      <c r="G1897" s="18">
        <f t="shared" si="2555"/>
        <v>0</v>
      </c>
      <c r="H1897" s="18">
        <f t="shared" si="2555"/>
        <v>0</v>
      </c>
      <c r="I1897" s="18">
        <f t="shared" si="2555"/>
        <v>0</v>
      </c>
      <c r="J1897" s="18">
        <f t="shared" si="2555"/>
        <v>0</v>
      </c>
      <c r="K1897" s="18">
        <f t="shared" si="2555"/>
        <v>0</v>
      </c>
      <c r="L1897" s="18">
        <f t="shared" si="2503"/>
        <v>7780.0999999999995</v>
      </c>
      <c r="M1897" s="18">
        <f t="shared" si="2504"/>
        <v>0</v>
      </c>
      <c r="N1897" s="18">
        <f t="shared" si="2505"/>
        <v>0</v>
      </c>
      <c r="O1897" s="18">
        <f t="shared" si="2556"/>
        <v>16005.073</v>
      </c>
      <c r="P1897" s="18">
        <f t="shared" si="2556"/>
        <v>0</v>
      </c>
      <c r="Q1897" s="18">
        <f t="shared" si="2556"/>
        <v>0</v>
      </c>
      <c r="R1897" s="18">
        <f t="shared" si="2518"/>
        <v>23785.172999999999</v>
      </c>
      <c r="S1897" s="18">
        <f t="shared" si="2519"/>
        <v>0</v>
      </c>
      <c r="T1897" s="18">
        <f t="shared" si="2520"/>
        <v>0</v>
      </c>
      <c r="U1897" s="18">
        <f t="shared" si="2557"/>
        <v>0</v>
      </c>
      <c r="V1897" s="18">
        <f t="shared" si="2521"/>
        <v>23785.172999999999</v>
      </c>
      <c r="W1897" s="18">
        <f t="shared" si="2522"/>
        <v>0</v>
      </c>
      <c r="X1897" s="18">
        <f t="shared" si="2523"/>
        <v>0</v>
      </c>
      <c r="Y1897" s="18">
        <f t="shared" si="2557"/>
        <v>0</v>
      </c>
      <c r="Z1897" s="18">
        <f t="shared" si="2557"/>
        <v>0</v>
      </c>
      <c r="AA1897" s="18">
        <f t="shared" si="2557"/>
        <v>0</v>
      </c>
      <c r="AB1897" s="18">
        <f t="shared" si="2527"/>
        <v>23785.172999999999</v>
      </c>
      <c r="AC1897" s="18">
        <f t="shared" si="2528"/>
        <v>0</v>
      </c>
      <c r="AD1897" s="18">
        <f t="shared" si="2529"/>
        <v>0</v>
      </c>
      <c r="AE1897" s="18">
        <f t="shared" si="2557"/>
        <v>0</v>
      </c>
      <c r="AF1897" s="31"/>
      <c r="AG1897" s="22"/>
      <c r="AH1897" s="2"/>
    </row>
    <row r="1898" spans="1:34" x14ac:dyDescent="0.25">
      <c r="A1898" s="36" t="s">
        <v>401</v>
      </c>
      <c r="B1898" s="32">
        <v>410</v>
      </c>
      <c r="C1898" s="36"/>
      <c r="D1898" s="36"/>
      <c r="E1898" s="14" t="s">
        <v>593</v>
      </c>
      <c r="F1898" s="18">
        <f t="shared" si="2555"/>
        <v>7780.0999999999995</v>
      </c>
      <c r="G1898" s="18">
        <f t="shared" si="2555"/>
        <v>0</v>
      </c>
      <c r="H1898" s="18">
        <f t="shared" si="2555"/>
        <v>0</v>
      </c>
      <c r="I1898" s="18">
        <f t="shared" si="2555"/>
        <v>0</v>
      </c>
      <c r="J1898" s="18">
        <f t="shared" si="2555"/>
        <v>0</v>
      </c>
      <c r="K1898" s="18">
        <f t="shared" si="2555"/>
        <v>0</v>
      </c>
      <c r="L1898" s="18">
        <f t="shared" si="2503"/>
        <v>7780.0999999999995</v>
      </c>
      <c r="M1898" s="18">
        <f t="shared" si="2504"/>
        <v>0</v>
      </c>
      <c r="N1898" s="18">
        <f t="shared" si="2505"/>
        <v>0</v>
      </c>
      <c r="O1898" s="18">
        <f t="shared" si="2556"/>
        <v>16005.073</v>
      </c>
      <c r="P1898" s="18">
        <f t="shared" si="2556"/>
        <v>0</v>
      </c>
      <c r="Q1898" s="18">
        <f t="shared" si="2556"/>
        <v>0</v>
      </c>
      <c r="R1898" s="18">
        <f t="shared" si="2518"/>
        <v>23785.172999999999</v>
      </c>
      <c r="S1898" s="18">
        <f t="shared" si="2519"/>
        <v>0</v>
      </c>
      <c r="T1898" s="18">
        <f t="shared" si="2520"/>
        <v>0</v>
      </c>
      <c r="U1898" s="18">
        <f t="shared" si="2557"/>
        <v>0</v>
      </c>
      <c r="V1898" s="18">
        <f t="shared" si="2521"/>
        <v>23785.172999999999</v>
      </c>
      <c r="W1898" s="18">
        <f t="shared" si="2522"/>
        <v>0</v>
      </c>
      <c r="X1898" s="18">
        <f t="shared" si="2523"/>
        <v>0</v>
      </c>
      <c r="Y1898" s="18">
        <f t="shared" si="2557"/>
        <v>0</v>
      </c>
      <c r="Z1898" s="18">
        <f t="shared" si="2557"/>
        <v>0</v>
      </c>
      <c r="AA1898" s="18">
        <f t="shared" si="2557"/>
        <v>0</v>
      </c>
      <c r="AB1898" s="18">
        <f t="shared" si="2527"/>
        <v>23785.172999999999</v>
      </c>
      <c r="AC1898" s="18">
        <f t="shared" si="2528"/>
        <v>0</v>
      </c>
      <c r="AD1898" s="18">
        <f t="shared" si="2529"/>
        <v>0</v>
      </c>
      <c r="AE1898" s="18">
        <f t="shared" si="2557"/>
        <v>0</v>
      </c>
      <c r="AF1898" s="31"/>
      <c r="AG1898" s="22"/>
      <c r="AH1898" s="2"/>
    </row>
    <row r="1899" spans="1:34" x14ac:dyDescent="0.25">
      <c r="A1899" s="36" t="s">
        <v>401</v>
      </c>
      <c r="B1899" s="32">
        <v>410</v>
      </c>
      <c r="C1899" s="36" t="s">
        <v>200</v>
      </c>
      <c r="D1899" s="36" t="s">
        <v>112</v>
      </c>
      <c r="E1899" s="14" t="s">
        <v>552</v>
      </c>
      <c r="F1899" s="18">
        <v>7780.0999999999995</v>
      </c>
      <c r="G1899" s="18">
        <v>0</v>
      </c>
      <c r="H1899" s="18">
        <v>0</v>
      </c>
      <c r="I1899" s="18"/>
      <c r="J1899" s="18"/>
      <c r="K1899" s="18"/>
      <c r="L1899" s="18">
        <f t="shared" si="2503"/>
        <v>7780.0999999999995</v>
      </c>
      <c r="M1899" s="18">
        <f t="shared" si="2504"/>
        <v>0</v>
      </c>
      <c r="N1899" s="18">
        <f t="shared" si="2505"/>
        <v>0</v>
      </c>
      <c r="O1899" s="18">
        <f>700.397+15304.676</f>
        <v>16005.073</v>
      </c>
      <c r="P1899" s="18"/>
      <c r="Q1899" s="18"/>
      <c r="R1899" s="18">
        <f t="shared" si="2518"/>
        <v>23785.172999999999</v>
      </c>
      <c r="S1899" s="18">
        <f t="shared" si="2519"/>
        <v>0</v>
      </c>
      <c r="T1899" s="18">
        <f t="shared" si="2520"/>
        <v>0</v>
      </c>
      <c r="U1899" s="18"/>
      <c r="V1899" s="18">
        <f t="shared" si="2521"/>
        <v>23785.172999999999</v>
      </c>
      <c r="W1899" s="18">
        <f t="shared" si="2522"/>
        <v>0</v>
      </c>
      <c r="X1899" s="18">
        <f t="shared" si="2523"/>
        <v>0</v>
      </c>
      <c r="Y1899" s="18"/>
      <c r="Z1899" s="18"/>
      <c r="AA1899" s="18"/>
      <c r="AB1899" s="18">
        <f t="shared" si="2527"/>
        <v>23785.172999999999</v>
      </c>
      <c r="AC1899" s="18">
        <f t="shared" si="2528"/>
        <v>0</v>
      </c>
      <c r="AD1899" s="18">
        <f t="shared" si="2529"/>
        <v>0</v>
      </c>
      <c r="AE1899" s="18"/>
      <c r="AF1899" s="31"/>
      <c r="AG1899" s="22"/>
      <c r="AH1899" s="2"/>
    </row>
    <row r="1900" spans="1:34" ht="78.75" x14ac:dyDescent="0.25">
      <c r="A1900" s="36" t="s">
        <v>402</v>
      </c>
      <c r="B1900" s="32"/>
      <c r="C1900" s="36"/>
      <c r="D1900" s="36"/>
      <c r="E1900" s="14" t="s">
        <v>825</v>
      </c>
      <c r="F1900" s="18">
        <f t="shared" ref="F1900:K1902" si="2558">F1901</f>
        <v>2882.8</v>
      </c>
      <c r="G1900" s="18">
        <f t="shared" si="2558"/>
        <v>0</v>
      </c>
      <c r="H1900" s="18">
        <f t="shared" si="2558"/>
        <v>0</v>
      </c>
      <c r="I1900" s="18">
        <f t="shared" si="2558"/>
        <v>0</v>
      </c>
      <c r="J1900" s="18">
        <f t="shared" si="2558"/>
        <v>0</v>
      </c>
      <c r="K1900" s="18">
        <f t="shared" si="2558"/>
        <v>0</v>
      </c>
      <c r="L1900" s="18">
        <f t="shared" si="2503"/>
        <v>2882.8</v>
      </c>
      <c r="M1900" s="18">
        <f t="shared" si="2504"/>
        <v>0</v>
      </c>
      <c r="N1900" s="18">
        <f t="shared" si="2505"/>
        <v>0</v>
      </c>
      <c r="O1900" s="18">
        <f t="shared" ref="O1900:Q1902" si="2559">O1901</f>
        <v>1462.742</v>
      </c>
      <c r="P1900" s="18">
        <f t="shared" si="2559"/>
        <v>0</v>
      </c>
      <c r="Q1900" s="18">
        <f t="shared" si="2559"/>
        <v>0</v>
      </c>
      <c r="R1900" s="18">
        <f t="shared" si="2518"/>
        <v>4345.5420000000004</v>
      </c>
      <c r="S1900" s="18">
        <f t="shared" si="2519"/>
        <v>0</v>
      </c>
      <c r="T1900" s="18">
        <f t="shared" si="2520"/>
        <v>0</v>
      </c>
      <c r="U1900" s="18">
        <f t="shared" ref="U1900:AE1902" si="2560">U1901</f>
        <v>0</v>
      </c>
      <c r="V1900" s="18">
        <f t="shared" si="2521"/>
        <v>4345.5420000000004</v>
      </c>
      <c r="W1900" s="18">
        <f t="shared" si="2522"/>
        <v>0</v>
      </c>
      <c r="X1900" s="18">
        <f t="shared" si="2523"/>
        <v>0</v>
      </c>
      <c r="Y1900" s="18">
        <f t="shared" si="2560"/>
        <v>0</v>
      </c>
      <c r="Z1900" s="18">
        <f t="shared" si="2560"/>
        <v>0</v>
      </c>
      <c r="AA1900" s="18">
        <f t="shared" si="2560"/>
        <v>0</v>
      </c>
      <c r="AB1900" s="18">
        <f t="shared" si="2527"/>
        <v>4345.5420000000004</v>
      </c>
      <c r="AC1900" s="18">
        <f t="shared" si="2528"/>
        <v>0</v>
      </c>
      <c r="AD1900" s="18">
        <f t="shared" si="2529"/>
        <v>0</v>
      </c>
      <c r="AE1900" s="18">
        <f t="shared" si="2560"/>
        <v>0</v>
      </c>
      <c r="AF1900" s="31"/>
      <c r="AG1900" s="22"/>
      <c r="AH1900" s="2"/>
    </row>
    <row r="1901" spans="1:34" ht="47.25" x14ac:dyDescent="0.25">
      <c r="A1901" s="36" t="s">
        <v>402</v>
      </c>
      <c r="B1901" s="32">
        <v>400</v>
      </c>
      <c r="C1901" s="36"/>
      <c r="D1901" s="36"/>
      <c r="E1901" s="14" t="s">
        <v>580</v>
      </c>
      <c r="F1901" s="18">
        <f t="shared" si="2558"/>
        <v>2882.8</v>
      </c>
      <c r="G1901" s="18">
        <f t="shared" si="2558"/>
        <v>0</v>
      </c>
      <c r="H1901" s="18">
        <f t="shared" si="2558"/>
        <v>0</v>
      </c>
      <c r="I1901" s="18">
        <f t="shared" si="2558"/>
        <v>0</v>
      </c>
      <c r="J1901" s="18">
        <f t="shared" si="2558"/>
        <v>0</v>
      </c>
      <c r="K1901" s="18">
        <f t="shared" si="2558"/>
        <v>0</v>
      </c>
      <c r="L1901" s="18">
        <f t="shared" si="2503"/>
        <v>2882.8</v>
      </c>
      <c r="M1901" s="18">
        <f t="shared" si="2504"/>
        <v>0</v>
      </c>
      <c r="N1901" s="18">
        <f t="shared" si="2505"/>
        <v>0</v>
      </c>
      <c r="O1901" s="18">
        <f t="shared" si="2559"/>
        <v>1462.742</v>
      </c>
      <c r="P1901" s="18">
        <f t="shared" si="2559"/>
        <v>0</v>
      </c>
      <c r="Q1901" s="18">
        <f t="shared" si="2559"/>
        <v>0</v>
      </c>
      <c r="R1901" s="18">
        <f t="shared" si="2518"/>
        <v>4345.5420000000004</v>
      </c>
      <c r="S1901" s="18">
        <f t="shared" si="2519"/>
        <v>0</v>
      </c>
      <c r="T1901" s="18">
        <f t="shared" si="2520"/>
        <v>0</v>
      </c>
      <c r="U1901" s="18">
        <f t="shared" si="2560"/>
        <v>0</v>
      </c>
      <c r="V1901" s="18">
        <f t="shared" si="2521"/>
        <v>4345.5420000000004</v>
      </c>
      <c r="W1901" s="18">
        <f t="shared" si="2522"/>
        <v>0</v>
      </c>
      <c r="X1901" s="18">
        <f t="shared" si="2523"/>
        <v>0</v>
      </c>
      <c r="Y1901" s="18">
        <f t="shared" si="2560"/>
        <v>0</v>
      </c>
      <c r="Z1901" s="18">
        <f t="shared" si="2560"/>
        <v>0</v>
      </c>
      <c r="AA1901" s="18">
        <f t="shared" si="2560"/>
        <v>0</v>
      </c>
      <c r="AB1901" s="18">
        <f t="shared" si="2527"/>
        <v>4345.5420000000004</v>
      </c>
      <c r="AC1901" s="18">
        <f t="shared" si="2528"/>
        <v>0</v>
      </c>
      <c r="AD1901" s="18">
        <f t="shared" si="2529"/>
        <v>0</v>
      </c>
      <c r="AE1901" s="18">
        <f t="shared" si="2560"/>
        <v>0</v>
      </c>
      <c r="AF1901" s="31"/>
      <c r="AG1901" s="22"/>
      <c r="AH1901" s="2"/>
    </row>
    <row r="1902" spans="1:34" x14ac:dyDescent="0.25">
      <c r="A1902" s="36" t="s">
        <v>402</v>
      </c>
      <c r="B1902" s="32">
        <v>410</v>
      </c>
      <c r="C1902" s="36"/>
      <c r="D1902" s="36"/>
      <c r="E1902" s="14" t="s">
        <v>593</v>
      </c>
      <c r="F1902" s="18">
        <f t="shared" si="2558"/>
        <v>2882.8</v>
      </c>
      <c r="G1902" s="18">
        <f t="shared" si="2558"/>
        <v>0</v>
      </c>
      <c r="H1902" s="18">
        <f t="shared" si="2558"/>
        <v>0</v>
      </c>
      <c r="I1902" s="18">
        <f t="shared" si="2558"/>
        <v>0</v>
      </c>
      <c r="J1902" s="18">
        <f t="shared" si="2558"/>
        <v>0</v>
      </c>
      <c r="K1902" s="18">
        <f t="shared" si="2558"/>
        <v>0</v>
      </c>
      <c r="L1902" s="18">
        <f t="shared" si="2503"/>
        <v>2882.8</v>
      </c>
      <c r="M1902" s="18">
        <f t="shared" si="2504"/>
        <v>0</v>
      </c>
      <c r="N1902" s="18">
        <f t="shared" si="2505"/>
        <v>0</v>
      </c>
      <c r="O1902" s="18">
        <f t="shared" si="2559"/>
        <v>1462.742</v>
      </c>
      <c r="P1902" s="18">
        <f t="shared" si="2559"/>
        <v>0</v>
      </c>
      <c r="Q1902" s="18">
        <f t="shared" si="2559"/>
        <v>0</v>
      </c>
      <c r="R1902" s="18">
        <f t="shared" si="2518"/>
        <v>4345.5420000000004</v>
      </c>
      <c r="S1902" s="18">
        <f t="shared" si="2519"/>
        <v>0</v>
      </c>
      <c r="T1902" s="18">
        <f t="shared" si="2520"/>
        <v>0</v>
      </c>
      <c r="U1902" s="18">
        <f t="shared" si="2560"/>
        <v>0</v>
      </c>
      <c r="V1902" s="18">
        <f t="shared" si="2521"/>
        <v>4345.5420000000004</v>
      </c>
      <c r="W1902" s="18">
        <f t="shared" si="2522"/>
        <v>0</v>
      </c>
      <c r="X1902" s="18">
        <f t="shared" si="2523"/>
        <v>0</v>
      </c>
      <c r="Y1902" s="18">
        <f t="shared" si="2560"/>
        <v>0</v>
      </c>
      <c r="Z1902" s="18">
        <f t="shared" si="2560"/>
        <v>0</v>
      </c>
      <c r="AA1902" s="18">
        <f t="shared" si="2560"/>
        <v>0</v>
      </c>
      <c r="AB1902" s="18">
        <f t="shared" si="2527"/>
        <v>4345.5420000000004</v>
      </c>
      <c r="AC1902" s="18">
        <f t="shared" si="2528"/>
        <v>0</v>
      </c>
      <c r="AD1902" s="18">
        <f t="shared" si="2529"/>
        <v>0</v>
      </c>
      <c r="AE1902" s="18">
        <f t="shared" si="2560"/>
        <v>0</v>
      </c>
      <c r="AF1902" s="31"/>
      <c r="AG1902" s="22"/>
      <c r="AH1902" s="2"/>
    </row>
    <row r="1903" spans="1:34" x14ac:dyDescent="0.25">
      <c r="A1903" s="36" t="s">
        <v>402</v>
      </c>
      <c r="B1903" s="32">
        <v>410</v>
      </c>
      <c r="C1903" s="36" t="s">
        <v>200</v>
      </c>
      <c r="D1903" s="36" t="s">
        <v>112</v>
      </c>
      <c r="E1903" s="14" t="s">
        <v>552</v>
      </c>
      <c r="F1903" s="18">
        <v>2882.8</v>
      </c>
      <c r="G1903" s="18">
        <v>0</v>
      </c>
      <c r="H1903" s="18">
        <v>0</v>
      </c>
      <c r="I1903" s="18"/>
      <c r="J1903" s="18"/>
      <c r="K1903" s="18"/>
      <c r="L1903" s="18">
        <f t="shared" si="2503"/>
        <v>2882.8</v>
      </c>
      <c r="M1903" s="18">
        <f t="shared" si="2504"/>
        <v>0</v>
      </c>
      <c r="N1903" s="18">
        <f t="shared" si="2505"/>
        <v>0</v>
      </c>
      <c r="O1903" s="18">
        <v>1462.742</v>
      </c>
      <c r="P1903" s="18"/>
      <c r="Q1903" s="18"/>
      <c r="R1903" s="18">
        <f t="shared" si="2518"/>
        <v>4345.5420000000004</v>
      </c>
      <c r="S1903" s="18">
        <f t="shared" si="2519"/>
        <v>0</v>
      </c>
      <c r="T1903" s="18">
        <f t="shared" si="2520"/>
        <v>0</v>
      </c>
      <c r="U1903" s="18"/>
      <c r="V1903" s="18">
        <f t="shared" si="2521"/>
        <v>4345.5420000000004</v>
      </c>
      <c r="W1903" s="18">
        <f t="shared" si="2522"/>
        <v>0</v>
      </c>
      <c r="X1903" s="18">
        <f t="shared" si="2523"/>
        <v>0</v>
      </c>
      <c r="Y1903" s="18"/>
      <c r="Z1903" s="18"/>
      <c r="AA1903" s="18"/>
      <c r="AB1903" s="18">
        <f t="shared" si="2527"/>
        <v>4345.5420000000004</v>
      </c>
      <c r="AC1903" s="18">
        <f t="shared" si="2528"/>
        <v>0</v>
      </c>
      <c r="AD1903" s="18">
        <f t="shared" si="2529"/>
        <v>0</v>
      </c>
      <c r="AE1903" s="18"/>
      <c r="AF1903" s="31"/>
      <c r="AG1903" s="22"/>
      <c r="AH1903" s="2"/>
    </row>
    <row r="1904" spans="1:34" s="10" customFormat="1" ht="47.25" x14ac:dyDescent="0.25">
      <c r="A1904" s="9" t="s">
        <v>405</v>
      </c>
      <c r="B1904" s="16"/>
      <c r="C1904" s="9"/>
      <c r="D1904" s="9"/>
      <c r="E1904" s="15" t="s">
        <v>1229</v>
      </c>
      <c r="F1904" s="17">
        <f t="shared" ref="F1904:K1904" si="2561">F1905+F1910</f>
        <v>23940.599999999995</v>
      </c>
      <c r="G1904" s="17">
        <f t="shared" si="2561"/>
        <v>23940.599999999995</v>
      </c>
      <c r="H1904" s="17">
        <f t="shared" si="2561"/>
        <v>23940.599999999995</v>
      </c>
      <c r="I1904" s="17">
        <f t="shared" si="2561"/>
        <v>6366.5420000000004</v>
      </c>
      <c r="J1904" s="17">
        <f t="shared" si="2561"/>
        <v>0</v>
      </c>
      <c r="K1904" s="17">
        <f t="shared" si="2561"/>
        <v>0</v>
      </c>
      <c r="L1904" s="17">
        <f t="shared" si="2503"/>
        <v>30307.141999999996</v>
      </c>
      <c r="M1904" s="17">
        <f t="shared" si="2504"/>
        <v>23940.599999999995</v>
      </c>
      <c r="N1904" s="17">
        <f t="shared" si="2505"/>
        <v>23940.599999999995</v>
      </c>
      <c r="O1904" s="17">
        <f t="shared" ref="O1904:Q1904" si="2562">O1905+O1910</f>
        <v>0</v>
      </c>
      <c r="P1904" s="17">
        <f t="shared" si="2562"/>
        <v>0</v>
      </c>
      <c r="Q1904" s="17">
        <f t="shared" si="2562"/>
        <v>0</v>
      </c>
      <c r="R1904" s="17">
        <f t="shared" si="2518"/>
        <v>30307.141999999996</v>
      </c>
      <c r="S1904" s="17">
        <f t="shared" si="2519"/>
        <v>23940.599999999995</v>
      </c>
      <c r="T1904" s="17">
        <f t="shared" si="2520"/>
        <v>23940.599999999995</v>
      </c>
      <c r="U1904" s="17">
        <f t="shared" ref="U1904:AE1904" si="2563">U1905+U1910</f>
        <v>0</v>
      </c>
      <c r="V1904" s="17">
        <f t="shared" si="2521"/>
        <v>30307.141999999996</v>
      </c>
      <c r="W1904" s="17">
        <f t="shared" si="2522"/>
        <v>23940.599999999995</v>
      </c>
      <c r="X1904" s="17">
        <f t="shared" si="2523"/>
        <v>23940.599999999995</v>
      </c>
      <c r="Y1904" s="17">
        <f t="shared" ref="Y1904:AA1904" si="2564">Y1905+Y1910</f>
        <v>0</v>
      </c>
      <c r="Z1904" s="17">
        <f t="shared" si="2564"/>
        <v>0</v>
      </c>
      <c r="AA1904" s="17">
        <f t="shared" si="2564"/>
        <v>0</v>
      </c>
      <c r="AB1904" s="17">
        <f t="shared" si="2527"/>
        <v>30307.141999999996</v>
      </c>
      <c r="AC1904" s="17">
        <f t="shared" si="2528"/>
        <v>23940.599999999995</v>
      </c>
      <c r="AD1904" s="17">
        <f t="shared" si="2529"/>
        <v>23940.599999999995</v>
      </c>
      <c r="AE1904" s="17">
        <f t="shared" si="2563"/>
        <v>0</v>
      </c>
      <c r="AF1904" s="30"/>
      <c r="AG1904" s="25"/>
    </row>
    <row r="1905" spans="1:34" ht="63" x14ac:dyDescent="0.25">
      <c r="A1905" s="36" t="s">
        <v>406</v>
      </c>
      <c r="B1905" s="32"/>
      <c r="C1905" s="36"/>
      <c r="D1905" s="36"/>
      <c r="E1905" s="14" t="s">
        <v>1230</v>
      </c>
      <c r="F1905" s="18">
        <f t="shared" ref="F1905:K1908" si="2565">F1906</f>
        <v>17543.499999999996</v>
      </c>
      <c r="G1905" s="18">
        <f t="shared" si="2565"/>
        <v>17543.499999999996</v>
      </c>
      <c r="H1905" s="18">
        <f t="shared" si="2565"/>
        <v>17543.499999999996</v>
      </c>
      <c r="I1905" s="18">
        <f t="shared" si="2565"/>
        <v>0</v>
      </c>
      <c r="J1905" s="18">
        <f t="shared" si="2565"/>
        <v>0</v>
      </c>
      <c r="K1905" s="18">
        <f t="shared" si="2565"/>
        <v>0</v>
      </c>
      <c r="L1905" s="18">
        <f t="shared" si="2503"/>
        <v>17543.499999999996</v>
      </c>
      <c r="M1905" s="18">
        <f t="shared" si="2504"/>
        <v>17543.499999999996</v>
      </c>
      <c r="N1905" s="18">
        <f t="shared" si="2505"/>
        <v>17543.499999999996</v>
      </c>
      <c r="O1905" s="18">
        <f t="shared" ref="O1905:Q1908" si="2566">O1906</f>
        <v>0</v>
      </c>
      <c r="P1905" s="18">
        <f t="shared" si="2566"/>
        <v>0</v>
      </c>
      <c r="Q1905" s="18">
        <f t="shared" si="2566"/>
        <v>0</v>
      </c>
      <c r="R1905" s="18">
        <f t="shared" si="2518"/>
        <v>17543.499999999996</v>
      </c>
      <c r="S1905" s="18">
        <f t="shared" si="2519"/>
        <v>17543.499999999996</v>
      </c>
      <c r="T1905" s="18">
        <f t="shared" si="2520"/>
        <v>17543.499999999996</v>
      </c>
      <c r="U1905" s="18">
        <f t="shared" ref="U1905:AE1905" si="2567">U1906</f>
        <v>0</v>
      </c>
      <c r="V1905" s="18">
        <f t="shared" si="2521"/>
        <v>17543.499999999996</v>
      </c>
      <c r="W1905" s="18">
        <f t="shared" si="2522"/>
        <v>17543.499999999996</v>
      </c>
      <c r="X1905" s="18">
        <f t="shared" si="2523"/>
        <v>17543.499999999996</v>
      </c>
      <c r="Y1905" s="18">
        <f t="shared" si="2567"/>
        <v>0</v>
      </c>
      <c r="Z1905" s="18">
        <f t="shared" si="2567"/>
        <v>0</v>
      </c>
      <c r="AA1905" s="18">
        <f t="shared" si="2567"/>
        <v>0</v>
      </c>
      <c r="AB1905" s="18">
        <f t="shared" si="2527"/>
        <v>17543.499999999996</v>
      </c>
      <c r="AC1905" s="18">
        <f t="shared" si="2528"/>
        <v>17543.499999999996</v>
      </c>
      <c r="AD1905" s="18">
        <f t="shared" si="2529"/>
        <v>17543.499999999996</v>
      </c>
      <c r="AE1905" s="18">
        <f t="shared" si="2567"/>
        <v>0</v>
      </c>
      <c r="AF1905" s="31"/>
      <c r="AG1905" s="22"/>
      <c r="AH1905" s="2"/>
    </row>
    <row r="1906" spans="1:34" ht="31.5" x14ac:dyDescent="0.25">
      <c r="A1906" s="36" t="s">
        <v>404</v>
      </c>
      <c r="B1906" s="32"/>
      <c r="C1906" s="36"/>
      <c r="D1906" s="36"/>
      <c r="E1906" s="14" t="s">
        <v>771</v>
      </c>
      <c r="F1906" s="18">
        <f t="shared" si="2565"/>
        <v>17543.499999999996</v>
      </c>
      <c r="G1906" s="18">
        <f t="shared" si="2565"/>
        <v>17543.499999999996</v>
      </c>
      <c r="H1906" s="18">
        <f t="shared" si="2565"/>
        <v>17543.499999999996</v>
      </c>
      <c r="I1906" s="18">
        <f t="shared" si="2565"/>
        <v>0</v>
      </c>
      <c r="J1906" s="18">
        <f t="shared" si="2565"/>
        <v>0</v>
      </c>
      <c r="K1906" s="18">
        <f t="shared" si="2565"/>
        <v>0</v>
      </c>
      <c r="L1906" s="18">
        <f t="shared" si="2503"/>
        <v>17543.499999999996</v>
      </c>
      <c r="M1906" s="18">
        <f t="shared" si="2504"/>
        <v>17543.499999999996</v>
      </c>
      <c r="N1906" s="18">
        <f t="shared" si="2505"/>
        <v>17543.499999999996</v>
      </c>
      <c r="O1906" s="18">
        <f t="shared" si="2566"/>
        <v>0</v>
      </c>
      <c r="P1906" s="18">
        <f t="shared" si="2566"/>
        <v>0</v>
      </c>
      <c r="Q1906" s="18">
        <f t="shared" si="2566"/>
        <v>0</v>
      </c>
      <c r="R1906" s="18">
        <f t="shared" si="2518"/>
        <v>17543.499999999996</v>
      </c>
      <c r="S1906" s="18">
        <f t="shared" si="2519"/>
        <v>17543.499999999996</v>
      </c>
      <c r="T1906" s="18">
        <f t="shared" si="2520"/>
        <v>17543.499999999996</v>
      </c>
      <c r="U1906" s="18">
        <f t="shared" ref="U1906:AE1908" si="2568">U1907</f>
        <v>0</v>
      </c>
      <c r="V1906" s="18">
        <f t="shared" si="2521"/>
        <v>17543.499999999996</v>
      </c>
      <c r="W1906" s="18">
        <f t="shared" si="2522"/>
        <v>17543.499999999996</v>
      </c>
      <c r="X1906" s="18">
        <f t="shared" si="2523"/>
        <v>17543.499999999996</v>
      </c>
      <c r="Y1906" s="18">
        <f t="shared" si="2568"/>
        <v>0</v>
      </c>
      <c r="Z1906" s="18">
        <f t="shared" si="2568"/>
        <v>0</v>
      </c>
      <c r="AA1906" s="18">
        <f t="shared" si="2568"/>
        <v>0</v>
      </c>
      <c r="AB1906" s="18">
        <f t="shared" si="2527"/>
        <v>17543.499999999996</v>
      </c>
      <c r="AC1906" s="18">
        <f t="shared" si="2528"/>
        <v>17543.499999999996</v>
      </c>
      <c r="AD1906" s="18">
        <f t="shared" si="2529"/>
        <v>17543.499999999996</v>
      </c>
      <c r="AE1906" s="18">
        <f t="shared" si="2568"/>
        <v>0</v>
      </c>
      <c r="AF1906" s="31"/>
      <c r="AG1906" s="22"/>
      <c r="AH1906" s="2"/>
    </row>
    <row r="1907" spans="1:34" ht="47.25" x14ac:dyDescent="0.25">
      <c r="A1907" s="36" t="s">
        <v>404</v>
      </c>
      <c r="B1907" s="32">
        <v>200</v>
      </c>
      <c r="C1907" s="36"/>
      <c r="D1907" s="36"/>
      <c r="E1907" s="14" t="s">
        <v>578</v>
      </c>
      <c r="F1907" s="18">
        <f t="shared" si="2565"/>
        <v>17543.499999999996</v>
      </c>
      <c r="G1907" s="18">
        <f t="shared" si="2565"/>
        <v>17543.499999999996</v>
      </c>
      <c r="H1907" s="18">
        <f t="shared" si="2565"/>
        <v>17543.499999999996</v>
      </c>
      <c r="I1907" s="18">
        <f t="shared" si="2565"/>
        <v>0</v>
      </c>
      <c r="J1907" s="18">
        <f t="shared" si="2565"/>
        <v>0</v>
      </c>
      <c r="K1907" s="18">
        <f t="shared" si="2565"/>
        <v>0</v>
      </c>
      <c r="L1907" s="18">
        <f t="shared" si="2503"/>
        <v>17543.499999999996</v>
      </c>
      <c r="M1907" s="18">
        <f t="shared" si="2504"/>
        <v>17543.499999999996</v>
      </c>
      <c r="N1907" s="18">
        <f t="shared" si="2505"/>
        <v>17543.499999999996</v>
      </c>
      <c r="O1907" s="18">
        <f t="shared" si="2566"/>
        <v>0</v>
      </c>
      <c r="P1907" s="18">
        <f t="shared" si="2566"/>
        <v>0</v>
      </c>
      <c r="Q1907" s="18">
        <f t="shared" si="2566"/>
        <v>0</v>
      </c>
      <c r="R1907" s="18">
        <f t="shared" si="2518"/>
        <v>17543.499999999996</v>
      </c>
      <c r="S1907" s="18">
        <f t="shared" si="2519"/>
        <v>17543.499999999996</v>
      </c>
      <c r="T1907" s="18">
        <f t="shared" si="2520"/>
        <v>17543.499999999996</v>
      </c>
      <c r="U1907" s="18">
        <f t="shared" si="2568"/>
        <v>0</v>
      </c>
      <c r="V1907" s="18">
        <f t="shared" si="2521"/>
        <v>17543.499999999996</v>
      </c>
      <c r="W1907" s="18">
        <f t="shared" si="2522"/>
        <v>17543.499999999996</v>
      </c>
      <c r="X1907" s="18">
        <f t="shared" si="2523"/>
        <v>17543.499999999996</v>
      </c>
      <c r="Y1907" s="18">
        <f t="shared" si="2568"/>
        <v>0</v>
      </c>
      <c r="Z1907" s="18">
        <f t="shared" si="2568"/>
        <v>0</v>
      </c>
      <c r="AA1907" s="18">
        <f t="shared" si="2568"/>
        <v>0</v>
      </c>
      <c r="AB1907" s="18">
        <f t="shared" si="2527"/>
        <v>17543.499999999996</v>
      </c>
      <c r="AC1907" s="18">
        <f t="shared" si="2528"/>
        <v>17543.499999999996</v>
      </c>
      <c r="AD1907" s="18">
        <f t="shared" si="2529"/>
        <v>17543.499999999996</v>
      </c>
      <c r="AE1907" s="18">
        <f t="shared" si="2568"/>
        <v>0</v>
      </c>
      <c r="AF1907" s="31"/>
      <c r="AG1907" s="22"/>
      <c r="AH1907" s="2"/>
    </row>
    <row r="1908" spans="1:34" ht="47.25" x14ac:dyDescent="0.25">
      <c r="A1908" s="36" t="s">
        <v>404</v>
      </c>
      <c r="B1908" s="32">
        <v>240</v>
      </c>
      <c r="C1908" s="36"/>
      <c r="D1908" s="36"/>
      <c r="E1908" s="14" t="s">
        <v>586</v>
      </c>
      <c r="F1908" s="18">
        <f t="shared" si="2565"/>
        <v>17543.499999999996</v>
      </c>
      <c r="G1908" s="18">
        <f t="shared" si="2565"/>
        <v>17543.499999999996</v>
      </c>
      <c r="H1908" s="18">
        <f t="shared" si="2565"/>
        <v>17543.499999999996</v>
      </c>
      <c r="I1908" s="18">
        <f t="shared" si="2565"/>
        <v>0</v>
      </c>
      <c r="J1908" s="18">
        <f t="shared" si="2565"/>
        <v>0</v>
      </c>
      <c r="K1908" s="18">
        <f t="shared" si="2565"/>
        <v>0</v>
      </c>
      <c r="L1908" s="18">
        <f t="shared" si="2503"/>
        <v>17543.499999999996</v>
      </c>
      <c r="M1908" s="18">
        <f t="shared" si="2504"/>
        <v>17543.499999999996</v>
      </c>
      <c r="N1908" s="18">
        <f t="shared" si="2505"/>
        <v>17543.499999999996</v>
      </c>
      <c r="O1908" s="18">
        <f t="shared" si="2566"/>
        <v>0</v>
      </c>
      <c r="P1908" s="18">
        <f t="shared" si="2566"/>
        <v>0</v>
      </c>
      <c r="Q1908" s="18">
        <f t="shared" si="2566"/>
        <v>0</v>
      </c>
      <c r="R1908" s="18">
        <f t="shared" si="2518"/>
        <v>17543.499999999996</v>
      </c>
      <c r="S1908" s="18">
        <f t="shared" si="2519"/>
        <v>17543.499999999996</v>
      </c>
      <c r="T1908" s="18">
        <f t="shared" si="2520"/>
        <v>17543.499999999996</v>
      </c>
      <c r="U1908" s="18">
        <f t="shared" si="2568"/>
        <v>0</v>
      </c>
      <c r="V1908" s="18">
        <f t="shared" si="2521"/>
        <v>17543.499999999996</v>
      </c>
      <c r="W1908" s="18">
        <f t="shared" si="2522"/>
        <v>17543.499999999996</v>
      </c>
      <c r="X1908" s="18">
        <f t="shared" si="2523"/>
        <v>17543.499999999996</v>
      </c>
      <c r="Y1908" s="18">
        <f t="shared" si="2568"/>
        <v>0</v>
      </c>
      <c r="Z1908" s="18">
        <f t="shared" si="2568"/>
        <v>0</v>
      </c>
      <c r="AA1908" s="18">
        <f t="shared" si="2568"/>
        <v>0</v>
      </c>
      <c r="AB1908" s="18">
        <f t="shared" si="2527"/>
        <v>17543.499999999996</v>
      </c>
      <c r="AC1908" s="18">
        <f t="shared" si="2528"/>
        <v>17543.499999999996</v>
      </c>
      <c r="AD1908" s="18">
        <f t="shared" si="2529"/>
        <v>17543.499999999996</v>
      </c>
      <c r="AE1908" s="18">
        <f t="shared" si="2568"/>
        <v>0</v>
      </c>
      <c r="AF1908" s="31"/>
      <c r="AG1908" s="22"/>
      <c r="AH1908" s="2"/>
    </row>
    <row r="1909" spans="1:34" x14ac:dyDescent="0.25">
      <c r="A1909" s="36" t="s">
        <v>404</v>
      </c>
      <c r="B1909" s="32">
        <v>240</v>
      </c>
      <c r="C1909" s="36" t="s">
        <v>200</v>
      </c>
      <c r="D1909" s="36" t="s">
        <v>20</v>
      </c>
      <c r="E1909" s="14" t="s">
        <v>553</v>
      </c>
      <c r="F1909" s="18">
        <v>17543.499999999996</v>
      </c>
      <c r="G1909" s="18">
        <v>17543.499999999996</v>
      </c>
      <c r="H1909" s="18">
        <v>17543.499999999996</v>
      </c>
      <c r="I1909" s="18"/>
      <c r="J1909" s="18"/>
      <c r="K1909" s="18"/>
      <c r="L1909" s="18">
        <f t="shared" si="2503"/>
        <v>17543.499999999996</v>
      </c>
      <c r="M1909" s="18">
        <f t="shared" si="2504"/>
        <v>17543.499999999996</v>
      </c>
      <c r="N1909" s="18">
        <f t="shared" si="2505"/>
        <v>17543.499999999996</v>
      </c>
      <c r="O1909" s="18"/>
      <c r="P1909" s="18"/>
      <c r="Q1909" s="18"/>
      <c r="R1909" s="18">
        <f t="shared" si="2518"/>
        <v>17543.499999999996</v>
      </c>
      <c r="S1909" s="18">
        <f t="shared" si="2519"/>
        <v>17543.499999999996</v>
      </c>
      <c r="T1909" s="18">
        <f t="shared" si="2520"/>
        <v>17543.499999999996</v>
      </c>
      <c r="U1909" s="18"/>
      <c r="V1909" s="18">
        <f t="shared" si="2521"/>
        <v>17543.499999999996</v>
      </c>
      <c r="W1909" s="18">
        <f t="shared" si="2522"/>
        <v>17543.499999999996</v>
      </c>
      <c r="X1909" s="18">
        <f t="shared" si="2523"/>
        <v>17543.499999999996</v>
      </c>
      <c r="Y1909" s="18"/>
      <c r="Z1909" s="18"/>
      <c r="AA1909" s="18"/>
      <c r="AB1909" s="18">
        <f t="shared" si="2527"/>
        <v>17543.499999999996</v>
      </c>
      <c r="AC1909" s="18">
        <f t="shared" si="2528"/>
        <v>17543.499999999996</v>
      </c>
      <c r="AD1909" s="18">
        <f t="shared" si="2529"/>
        <v>17543.499999999996</v>
      </c>
      <c r="AE1909" s="18"/>
      <c r="AF1909" s="31"/>
      <c r="AG1909" s="22"/>
      <c r="AH1909" s="2"/>
    </row>
    <row r="1910" spans="1:34" ht="47.25" x14ac:dyDescent="0.25">
      <c r="A1910" s="36" t="s">
        <v>864</v>
      </c>
      <c r="B1910" s="32"/>
      <c r="C1910" s="36"/>
      <c r="D1910" s="36"/>
      <c r="E1910" s="14" t="s">
        <v>934</v>
      </c>
      <c r="F1910" s="18">
        <f t="shared" ref="F1910:K1913" si="2569">F1911</f>
        <v>6397.0999999999995</v>
      </c>
      <c r="G1910" s="18">
        <f t="shared" si="2569"/>
        <v>6397.0999999999995</v>
      </c>
      <c r="H1910" s="18">
        <f t="shared" si="2569"/>
        <v>6397.0999999999995</v>
      </c>
      <c r="I1910" s="18">
        <f t="shared" si="2569"/>
        <v>6366.5420000000004</v>
      </c>
      <c r="J1910" s="18">
        <f t="shared" si="2569"/>
        <v>0</v>
      </c>
      <c r="K1910" s="18">
        <f t="shared" si="2569"/>
        <v>0</v>
      </c>
      <c r="L1910" s="18">
        <f t="shared" si="2503"/>
        <v>12763.642</v>
      </c>
      <c r="M1910" s="18">
        <f t="shared" si="2504"/>
        <v>6397.0999999999995</v>
      </c>
      <c r="N1910" s="18">
        <f t="shared" si="2505"/>
        <v>6397.0999999999995</v>
      </c>
      <c r="O1910" s="18">
        <f t="shared" ref="O1910:Q1913" si="2570">O1911</f>
        <v>0</v>
      </c>
      <c r="P1910" s="18">
        <f t="shared" si="2570"/>
        <v>0</v>
      </c>
      <c r="Q1910" s="18">
        <f t="shared" si="2570"/>
        <v>0</v>
      </c>
      <c r="R1910" s="18">
        <f t="shared" si="2518"/>
        <v>12763.642</v>
      </c>
      <c r="S1910" s="18">
        <f t="shared" si="2519"/>
        <v>6397.0999999999995</v>
      </c>
      <c r="T1910" s="18">
        <f t="shared" si="2520"/>
        <v>6397.0999999999995</v>
      </c>
      <c r="U1910" s="18">
        <f t="shared" ref="U1910:AE1913" si="2571">U1911</f>
        <v>0</v>
      </c>
      <c r="V1910" s="18">
        <f t="shared" si="2521"/>
        <v>12763.642</v>
      </c>
      <c r="W1910" s="18">
        <f t="shared" si="2522"/>
        <v>6397.0999999999995</v>
      </c>
      <c r="X1910" s="18">
        <f t="shared" si="2523"/>
        <v>6397.0999999999995</v>
      </c>
      <c r="Y1910" s="18">
        <f t="shared" si="2571"/>
        <v>0</v>
      </c>
      <c r="Z1910" s="18">
        <f t="shared" si="2571"/>
        <v>0</v>
      </c>
      <c r="AA1910" s="18">
        <f t="shared" si="2571"/>
        <v>0</v>
      </c>
      <c r="AB1910" s="18">
        <f t="shared" si="2527"/>
        <v>12763.642</v>
      </c>
      <c r="AC1910" s="18">
        <f t="shared" si="2528"/>
        <v>6397.0999999999995</v>
      </c>
      <c r="AD1910" s="18">
        <f t="shared" si="2529"/>
        <v>6397.0999999999995</v>
      </c>
      <c r="AE1910" s="18">
        <f t="shared" si="2571"/>
        <v>0</v>
      </c>
      <c r="AF1910" s="31"/>
      <c r="AG1910" s="22"/>
      <c r="AH1910" s="2"/>
    </row>
    <row r="1911" spans="1:34" ht="63" x14ac:dyDescent="0.25">
      <c r="A1911" s="36" t="s">
        <v>865</v>
      </c>
      <c r="B1911" s="32"/>
      <c r="C1911" s="36"/>
      <c r="D1911" s="36"/>
      <c r="E1911" s="14" t="s">
        <v>874</v>
      </c>
      <c r="F1911" s="18">
        <f t="shared" si="2569"/>
        <v>6397.0999999999995</v>
      </c>
      <c r="G1911" s="18">
        <f t="shared" si="2569"/>
        <v>6397.0999999999995</v>
      </c>
      <c r="H1911" s="18">
        <f t="shared" si="2569"/>
        <v>6397.0999999999995</v>
      </c>
      <c r="I1911" s="18">
        <f t="shared" si="2569"/>
        <v>6366.5420000000004</v>
      </c>
      <c r="J1911" s="18">
        <f t="shared" si="2569"/>
        <v>0</v>
      </c>
      <c r="K1911" s="18">
        <f t="shared" si="2569"/>
        <v>0</v>
      </c>
      <c r="L1911" s="18">
        <f t="shared" si="2503"/>
        <v>12763.642</v>
      </c>
      <c r="M1911" s="18">
        <f t="shared" si="2504"/>
        <v>6397.0999999999995</v>
      </c>
      <c r="N1911" s="18">
        <f t="shared" si="2505"/>
        <v>6397.0999999999995</v>
      </c>
      <c r="O1911" s="18">
        <f t="shared" si="2570"/>
        <v>0</v>
      </c>
      <c r="P1911" s="18">
        <f t="shared" si="2570"/>
        <v>0</v>
      </c>
      <c r="Q1911" s="18">
        <f t="shared" si="2570"/>
        <v>0</v>
      </c>
      <c r="R1911" s="18">
        <f t="shared" si="2518"/>
        <v>12763.642</v>
      </c>
      <c r="S1911" s="18">
        <f t="shared" si="2519"/>
        <v>6397.0999999999995</v>
      </c>
      <c r="T1911" s="18">
        <f t="shared" si="2520"/>
        <v>6397.0999999999995</v>
      </c>
      <c r="U1911" s="18">
        <f t="shared" si="2571"/>
        <v>0</v>
      </c>
      <c r="V1911" s="18">
        <f t="shared" si="2521"/>
        <v>12763.642</v>
      </c>
      <c r="W1911" s="18">
        <f t="shared" si="2522"/>
        <v>6397.0999999999995</v>
      </c>
      <c r="X1911" s="18">
        <f t="shared" si="2523"/>
        <v>6397.0999999999995</v>
      </c>
      <c r="Y1911" s="18">
        <f t="shared" si="2571"/>
        <v>0</v>
      </c>
      <c r="Z1911" s="18">
        <f t="shared" si="2571"/>
        <v>0</v>
      </c>
      <c r="AA1911" s="18">
        <f t="shared" si="2571"/>
        <v>0</v>
      </c>
      <c r="AB1911" s="18">
        <f t="shared" si="2527"/>
        <v>12763.642</v>
      </c>
      <c r="AC1911" s="18">
        <f t="shared" si="2528"/>
        <v>6397.0999999999995</v>
      </c>
      <c r="AD1911" s="18">
        <f t="shared" si="2529"/>
        <v>6397.0999999999995</v>
      </c>
      <c r="AE1911" s="18">
        <f t="shared" si="2571"/>
        <v>0</v>
      </c>
      <c r="AF1911" s="31"/>
      <c r="AG1911" s="22"/>
      <c r="AH1911" s="2"/>
    </row>
    <row r="1912" spans="1:34" ht="47.25" x14ac:dyDescent="0.25">
      <c r="A1912" s="36" t="s">
        <v>865</v>
      </c>
      <c r="B1912" s="32">
        <v>200</v>
      </c>
      <c r="C1912" s="36"/>
      <c r="D1912" s="36"/>
      <c r="E1912" s="14" t="s">
        <v>578</v>
      </c>
      <c r="F1912" s="18">
        <f t="shared" si="2569"/>
        <v>6397.0999999999995</v>
      </c>
      <c r="G1912" s="18">
        <f t="shared" si="2569"/>
        <v>6397.0999999999995</v>
      </c>
      <c r="H1912" s="18">
        <f t="shared" si="2569"/>
        <v>6397.0999999999995</v>
      </c>
      <c r="I1912" s="18">
        <f t="shared" si="2569"/>
        <v>6366.5420000000004</v>
      </c>
      <c r="J1912" s="18">
        <f t="shared" si="2569"/>
        <v>0</v>
      </c>
      <c r="K1912" s="18">
        <f t="shared" si="2569"/>
        <v>0</v>
      </c>
      <c r="L1912" s="18">
        <f t="shared" si="2503"/>
        <v>12763.642</v>
      </c>
      <c r="M1912" s="18">
        <f t="shared" si="2504"/>
        <v>6397.0999999999995</v>
      </c>
      <c r="N1912" s="18">
        <f t="shared" si="2505"/>
        <v>6397.0999999999995</v>
      </c>
      <c r="O1912" s="18">
        <f t="shared" si="2570"/>
        <v>0</v>
      </c>
      <c r="P1912" s="18">
        <f t="shared" si="2570"/>
        <v>0</v>
      </c>
      <c r="Q1912" s="18">
        <f t="shared" si="2570"/>
        <v>0</v>
      </c>
      <c r="R1912" s="18">
        <f t="shared" si="2518"/>
        <v>12763.642</v>
      </c>
      <c r="S1912" s="18">
        <f t="shared" si="2519"/>
        <v>6397.0999999999995</v>
      </c>
      <c r="T1912" s="18">
        <f t="shared" si="2520"/>
        <v>6397.0999999999995</v>
      </c>
      <c r="U1912" s="18">
        <f t="shared" si="2571"/>
        <v>0</v>
      </c>
      <c r="V1912" s="18">
        <f t="shared" si="2521"/>
        <v>12763.642</v>
      </c>
      <c r="W1912" s="18">
        <f t="shared" si="2522"/>
        <v>6397.0999999999995</v>
      </c>
      <c r="X1912" s="18">
        <f t="shared" si="2523"/>
        <v>6397.0999999999995</v>
      </c>
      <c r="Y1912" s="18">
        <f t="shared" si="2571"/>
        <v>0</v>
      </c>
      <c r="Z1912" s="18">
        <f t="shared" si="2571"/>
        <v>0</v>
      </c>
      <c r="AA1912" s="18">
        <f t="shared" si="2571"/>
        <v>0</v>
      </c>
      <c r="AB1912" s="18">
        <f t="shared" si="2527"/>
        <v>12763.642</v>
      </c>
      <c r="AC1912" s="18">
        <f t="shared" si="2528"/>
        <v>6397.0999999999995</v>
      </c>
      <c r="AD1912" s="18">
        <f t="shared" si="2529"/>
        <v>6397.0999999999995</v>
      </c>
      <c r="AE1912" s="18">
        <f t="shared" si="2571"/>
        <v>0</v>
      </c>
      <c r="AF1912" s="31"/>
      <c r="AG1912" s="22"/>
      <c r="AH1912" s="2"/>
    </row>
    <row r="1913" spans="1:34" ht="47.25" x14ac:dyDescent="0.25">
      <c r="A1913" s="36" t="s">
        <v>865</v>
      </c>
      <c r="B1913" s="32">
        <v>240</v>
      </c>
      <c r="C1913" s="36"/>
      <c r="D1913" s="36"/>
      <c r="E1913" s="14" t="s">
        <v>586</v>
      </c>
      <c r="F1913" s="18">
        <f t="shared" si="2569"/>
        <v>6397.0999999999995</v>
      </c>
      <c r="G1913" s="18">
        <f t="shared" si="2569"/>
        <v>6397.0999999999995</v>
      </c>
      <c r="H1913" s="18">
        <f t="shared" si="2569"/>
        <v>6397.0999999999995</v>
      </c>
      <c r="I1913" s="18">
        <f t="shared" si="2569"/>
        <v>6366.5420000000004</v>
      </c>
      <c r="J1913" s="18">
        <f t="shared" si="2569"/>
        <v>0</v>
      </c>
      <c r="K1913" s="18">
        <f t="shared" si="2569"/>
        <v>0</v>
      </c>
      <c r="L1913" s="18">
        <f t="shared" si="2503"/>
        <v>12763.642</v>
      </c>
      <c r="M1913" s="18">
        <f t="shared" si="2504"/>
        <v>6397.0999999999995</v>
      </c>
      <c r="N1913" s="18">
        <f t="shared" si="2505"/>
        <v>6397.0999999999995</v>
      </c>
      <c r="O1913" s="18">
        <f t="shared" si="2570"/>
        <v>0</v>
      </c>
      <c r="P1913" s="18">
        <f t="shared" si="2570"/>
        <v>0</v>
      </c>
      <c r="Q1913" s="18">
        <f t="shared" si="2570"/>
        <v>0</v>
      </c>
      <c r="R1913" s="18">
        <f t="shared" si="2518"/>
        <v>12763.642</v>
      </c>
      <c r="S1913" s="18">
        <f t="shared" si="2519"/>
        <v>6397.0999999999995</v>
      </c>
      <c r="T1913" s="18">
        <f t="shared" si="2520"/>
        <v>6397.0999999999995</v>
      </c>
      <c r="U1913" s="18">
        <f t="shared" si="2571"/>
        <v>0</v>
      </c>
      <c r="V1913" s="18">
        <f t="shared" si="2521"/>
        <v>12763.642</v>
      </c>
      <c r="W1913" s="18">
        <f t="shared" si="2522"/>
        <v>6397.0999999999995</v>
      </c>
      <c r="X1913" s="18">
        <f t="shared" si="2523"/>
        <v>6397.0999999999995</v>
      </c>
      <c r="Y1913" s="18">
        <f t="shared" si="2571"/>
        <v>0</v>
      </c>
      <c r="Z1913" s="18">
        <f t="shared" si="2571"/>
        <v>0</v>
      </c>
      <c r="AA1913" s="18">
        <f t="shared" si="2571"/>
        <v>0</v>
      </c>
      <c r="AB1913" s="18">
        <f t="shared" si="2527"/>
        <v>12763.642</v>
      </c>
      <c r="AC1913" s="18">
        <f t="shared" si="2528"/>
        <v>6397.0999999999995</v>
      </c>
      <c r="AD1913" s="18">
        <f t="shared" si="2529"/>
        <v>6397.0999999999995</v>
      </c>
      <c r="AE1913" s="18">
        <f t="shared" si="2571"/>
        <v>0</v>
      </c>
      <c r="AF1913" s="31"/>
      <c r="AG1913" s="22"/>
      <c r="AH1913" s="2"/>
    </row>
    <row r="1914" spans="1:34" x14ac:dyDescent="0.25">
      <c r="A1914" s="36" t="s">
        <v>865</v>
      </c>
      <c r="B1914" s="32">
        <v>240</v>
      </c>
      <c r="C1914" s="36" t="s">
        <v>200</v>
      </c>
      <c r="D1914" s="36" t="s">
        <v>20</v>
      </c>
      <c r="E1914" s="14" t="s">
        <v>553</v>
      </c>
      <c r="F1914" s="18">
        <v>6397.0999999999995</v>
      </c>
      <c r="G1914" s="18">
        <v>6397.0999999999995</v>
      </c>
      <c r="H1914" s="18">
        <v>6397.0999999999995</v>
      </c>
      <c r="I1914" s="18">
        <v>6366.5420000000004</v>
      </c>
      <c r="J1914" s="18"/>
      <c r="K1914" s="18"/>
      <c r="L1914" s="18">
        <f t="shared" si="2503"/>
        <v>12763.642</v>
      </c>
      <c r="M1914" s="18">
        <f t="shared" si="2504"/>
        <v>6397.0999999999995</v>
      </c>
      <c r="N1914" s="18">
        <f t="shared" si="2505"/>
        <v>6397.0999999999995</v>
      </c>
      <c r="O1914" s="18"/>
      <c r="P1914" s="18"/>
      <c r="Q1914" s="18"/>
      <c r="R1914" s="18">
        <f t="shared" si="2518"/>
        <v>12763.642</v>
      </c>
      <c r="S1914" s="18">
        <f t="shared" si="2519"/>
        <v>6397.0999999999995</v>
      </c>
      <c r="T1914" s="18">
        <f t="shared" si="2520"/>
        <v>6397.0999999999995</v>
      </c>
      <c r="U1914" s="18"/>
      <c r="V1914" s="18">
        <f t="shared" si="2521"/>
        <v>12763.642</v>
      </c>
      <c r="W1914" s="18">
        <f t="shared" si="2522"/>
        <v>6397.0999999999995</v>
      </c>
      <c r="X1914" s="18">
        <f t="shared" si="2523"/>
        <v>6397.0999999999995</v>
      </c>
      <c r="Y1914" s="18"/>
      <c r="Z1914" s="18"/>
      <c r="AA1914" s="18"/>
      <c r="AB1914" s="18">
        <f t="shared" si="2527"/>
        <v>12763.642</v>
      </c>
      <c r="AC1914" s="18">
        <f t="shared" si="2528"/>
        <v>6397.0999999999995</v>
      </c>
      <c r="AD1914" s="18">
        <f t="shared" si="2529"/>
        <v>6397.0999999999995</v>
      </c>
      <c r="AE1914" s="18"/>
      <c r="AF1914" s="31"/>
      <c r="AG1914" s="22" t="s">
        <v>1322</v>
      </c>
      <c r="AH1914" s="2"/>
    </row>
    <row r="1915" spans="1:34" s="10" customFormat="1" ht="47.25" x14ac:dyDescent="0.25">
      <c r="A1915" s="9" t="s">
        <v>409</v>
      </c>
      <c r="B1915" s="16"/>
      <c r="C1915" s="9"/>
      <c r="D1915" s="9"/>
      <c r="E1915" s="15" t="s">
        <v>1231</v>
      </c>
      <c r="F1915" s="17">
        <f>F1916+F1925+F1930+F1935</f>
        <v>117642.29999999999</v>
      </c>
      <c r="G1915" s="17">
        <f>G1916+G1925+G1930+G1935</f>
        <v>117642.29999999999</v>
      </c>
      <c r="H1915" s="17">
        <f>H1916+H1925+H1930+H1935</f>
        <v>117642.29999999999</v>
      </c>
      <c r="I1915" s="17">
        <f t="shared" ref="I1915:K1915" si="2572">I1916+I1925+I1930+I1935</f>
        <v>22000</v>
      </c>
      <c r="J1915" s="17">
        <f t="shared" si="2572"/>
        <v>22000</v>
      </c>
      <c r="K1915" s="17">
        <f t="shared" si="2572"/>
        <v>22000</v>
      </c>
      <c r="L1915" s="17">
        <f t="shared" ref="L1915:L1985" si="2573">F1915+I1915</f>
        <v>139642.29999999999</v>
      </c>
      <c r="M1915" s="17">
        <f t="shared" ref="M1915:M1985" si="2574">G1915+J1915</f>
        <v>139642.29999999999</v>
      </c>
      <c r="N1915" s="17">
        <f t="shared" ref="N1915:N1985" si="2575">H1915+K1915</f>
        <v>139642.29999999999</v>
      </c>
      <c r="O1915" s="17">
        <f t="shared" ref="O1915:Q1915" si="2576">O1916+O1925+O1930+O1935</f>
        <v>-505.05</v>
      </c>
      <c r="P1915" s="17">
        <f t="shared" si="2576"/>
        <v>0</v>
      </c>
      <c r="Q1915" s="17">
        <f t="shared" si="2576"/>
        <v>0</v>
      </c>
      <c r="R1915" s="17">
        <f t="shared" si="2518"/>
        <v>139137.25</v>
      </c>
      <c r="S1915" s="17">
        <f t="shared" si="2519"/>
        <v>139642.29999999999</v>
      </c>
      <c r="T1915" s="17">
        <f t="shared" si="2520"/>
        <v>139642.29999999999</v>
      </c>
      <c r="U1915" s="17">
        <f>U1916+U1925+U1930+U1935</f>
        <v>0</v>
      </c>
      <c r="V1915" s="17">
        <f t="shared" si="2521"/>
        <v>139137.25</v>
      </c>
      <c r="W1915" s="17">
        <f t="shared" si="2522"/>
        <v>139642.29999999999</v>
      </c>
      <c r="X1915" s="17">
        <f t="shared" si="2523"/>
        <v>139642.29999999999</v>
      </c>
      <c r="Y1915" s="17">
        <f t="shared" ref="Y1915:AA1915" si="2577">Y1916+Y1925+Y1930+Y1935</f>
        <v>0</v>
      </c>
      <c r="Z1915" s="17">
        <f t="shared" si="2577"/>
        <v>0</v>
      </c>
      <c r="AA1915" s="17">
        <f t="shared" si="2577"/>
        <v>0</v>
      </c>
      <c r="AB1915" s="17">
        <f t="shared" si="2527"/>
        <v>139137.25</v>
      </c>
      <c r="AC1915" s="17">
        <f t="shared" si="2528"/>
        <v>139642.29999999999</v>
      </c>
      <c r="AD1915" s="17">
        <f t="shared" si="2529"/>
        <v>139642.29999999999</v>
      </c>
      <c r="AE1915" s="17">
        <f>AE1916+AE1925+AE1930+AE1935</f>
        <v>0</v>
      </c>
      <c r="AF1915" s="30"/>
      <c r="AG1915" s="25"/>
    </row>
    <row r="1916" spans="1:34" ht="63" x14ac:dyDescent="0.25">
      <c r="A1916" s="36" t="s">
        <v>410</v>
      </c>
      <c r="B1916" s="32"/>
      <c r="C1916" s="36"/>
      <c r="D1916" s="36"/>
      <c r="E1916" s="14" t="s">
        <v>1232</v>
      </c>
      <c r="F1916" s="18">
        <f t="shared" ref="F1916:K1916" si="2578">F1917+F1921</f>
        <v>2831.7</v>
      </c>
      <c r="G1916" s="18">
        <f t="shared" si="2578"/>
        <v>2831.7</v>
      </c>
      <c r="H1916" s="18">
        <f t="shared" si="2578"/>
        <v>2831.7</v>
      </c>
      <c r="I1916" s="18">
        <f t="shared" si="2578"/>
        <v>0</v>
      </c>
      <c r="J1916" s="18">
        <f t="shared" si="2578"/>
        <v>0</v>
      </c>
      <c r="K1916" s="18">
        <f t="shared" si="2578"/>
        <v>0</v>
      </c>
      <c r="L1916" s="18">
        <f t="shared" si="2573"/>
        <v>2831.7</v>
      </c>
      <c r="M1916" s="18">
        <f t="shared" si="2574"/>
        <v>2831.7</v>
      </c>
      <c r="N1916" s="18">
        <f t="shared" si="2575"/>
        <v>2831.7</v>
      </c>
      <c r="O1916" s="18">
        <f t="shared" ref="O1916:Q1916" si="2579">O1917+O1921</f>
        <v>0</v>
      </c>
      <c r="P1916" s="18">
        <f t="shared" si="2579"/>
        <v>0</v>
      </c>
      <c r="Q1916" s="18">
        <f t="shared" si="2579"/>
        <v>0</v>
      </c>
      <c r="R1916" s="18">
        <f t="shared" si="2518"/>
        <v>2831.7</v>
      </c>
      <c r="S1916" s="18">
        <f t="shared" si="2519"/>
        <v>2831.7</v>
      </c>
      <c r="T1916" s="18">
        <f t="shared" si="2520"/>
        <v>2831.7</v>
      </c>
      <c r="U1916" s="18">
        <f t="shared" ref="U1916:AE1916" si="2580">U1917+U1921</f>
        <v>0</v>
      </c>
      <c r="V1916" s="18">
        <f t="shared" si="2521"/>
        <v>2831.7</v>
      </c>
      <c r="W1916" s="18">
        <f t="shared" si="2522"/>
        <v>2831.7</v>
      </c>
      <c r="X1916" s="18">
        <f t="shared" si="2523"/>
        <v>2831.7</v>
      </c>
      <c r="Y1916" s="18">
        <f t="shared" ref="Y1916:AA1916" si="2581">Y1917+Y1921</f>
        <v>0</v>
      </c>
      <c r="Z1916" s="18">
        <f t="shared" si="2581"/>
        <v>0</v>
      </c>
      <c r="AA1916" s="18">
        <f t="shared" si="2581"/>
        <v>0</v>
      </c>
      <c r="AB1916" s="18">
        <f t="shared" si="2527"/>
        <v>2831.7</v>
      </c>
      <c r="AC1916" s="18">
        <f t="shared" si="2528"/>
        <v>2831.7</v>
      </c>
      <c r="AD1916" s="18">
        <f t="shared" si="2529"/>
        <v>2831.7</v>
      </c>
      <c r="AE1916" s="18">
        <f t="shared" si="2580"/>
        <v>0</v>
      </c>
      <c r="AF1916" s="31"/>
      <c r="AG1916" s="22"/>
      <c r="AH1916" s="2"/>
    </row>
    <row r="1917" spans="1:34" ht="47.25" x14ac:dyDescent="0.25">
      <c r="A1917" s="36" t="s">
        <v>407</v>
      </c>
      <c r="B1917" s="32"/>
      <c r="C1917" s="36"/>
      <c r="D1917" s="36"/>
      <c r="E1917" s="14" t="s">
        <v>772</v>
      </c>
      <c r="F1917" s="18">
        <f t="shared" ref="F1917:K1919" si="2582">F1918</f>
        <v>1000</v>
      </c>
      <c r="G1917" s="18">
        <f t="shared" si="2582"/>
        <v>1000</v>
      </c>
      <c r="H1917" s="18">
        <f t="shared" si="2582"/>
        <v>1000</v>
      </c>
      <c r="I1917" s="18">
        <f t="shared" si="2582"/>
        <v>0</v>
      </c>
      <c r="J1917" s="18">
        <f t="shared" si="2582"/>
        <v>0</v>
      </c>
      <c r="K1917" s="18">
        <f t="shared" si="2582"/>
        <v>0</v>
      </c>
      <c r="L1917" s="18">
        <f t="shared" si="2573"/>
        <v>1000</v>
      </c>
      <c r="M1917" s="18">
        <f t="shared" si="2574"/>
        <v>1000</v>
      </c>
      <c r="N1917" s="18">
        <f t="shared" si="2575"/>
        <v>1000</v>
      </c>
      <c r="O1917" s="18">
        <f t="shared" ref="O1917:Q1919" si="2583">O1918</f>
        <v>0</v>
      </c>
      <c r="P1917" s="18">
        <f t="shared" si="2583"/>
        <v>0</v>
      </c>
      <c r="Q1917" s="18">
        <f t="shared" si="2583"/>
        <v>0</v>
      </c>
      <c r="R1917" s="18">
        <f t="shared" si="2518"/>
        <v>1000</v>
      </c>
      <c r="S1917" s="18">
        <f t="shared" si="2519"/>
        <v>1000</v>
      </c>
      <c r="T1917" s="18">
        <f t="shared" si="2520"/>
        <v>1000</v>
      </c>
      <c r="U1917" s="18">
        <f t="shared" ref="U1917:AE1919" si="2584">U1918</f>
        <v>0</v>
      </c>
      <c r="V1917" s="18">
        <f t="shared" si="2521"/>
        <v>1000</v>
      </c>
      <c r="W1917" s="18">
        <f t="shared" si="2522"/>
        <v>1000</v>
      </c>
      <c r="X1917" s="18">
        <f t="shared" si="2523"/>
        <v>1000</v>
      </c>
      <c r="Y1917" s="18">
        <f t="shared" si="2584"/>
        <v>0</v>
      </c>
      <c r="Z1917" s="18">
        <f t="shared" si="2584"/>
        <v>0</v>
      </c>
      <c r="AA1917" s="18">
        <f t="shared" si="2584"/>
        <v>0</v>
      </c>
      <c r="AB1917" s="18">
        <f t="shared" si="2527"/>
        <v>1000</v>
      </c>
      <c r="AC1917" s="18">
        <f t="shared" si="2528"/>
        <v>1000</v>
      </c>
      <c r="AD1917" s="18">
        <f t="shared" si="2529"/>
        <v>1000</v>
      </c>
      <c r="AE1917" s="18">
        <f t="shared" si="2584"/>
        <v>0</v>
      </c>
      <c r="AF1917" s="31"/>
      <c r="AG1917" s="22"/>
      <c r="AH1917" s="2"/>
    </row>
    <row r="1918" spans="1:34" ht="47.25" x14ac:dyDescent="0.25">
      <c r="A1918" s="36" t="s">
        <v>407</v>
      </c>
      <c r="B1918" s="32">
        <v>200</v>
      </c>
      <c r="C1918" s="36"/>
      <c r="D1918" s="36"/>
      <c r="E1918" s="14" t="s">
        <v>578</v>
      </c>
      <c r="F1918" s="18">
        <f t="shared" si="2582"/>
        <v>1000</v>
      </c>
      <c r="G1918" s="18">
        <f t="shared" si="2582"/>
        <v>1000</v>
      </c>
      <c r="H1918" s="18">
        <f t="shared" si="2582"/>
        <v>1000</v>
      </c>
      <c r="I1918" s="18">
        <f t="shared" si="2582"/>
        <v>0</v>
      </c>
      <c r="J1918" s="18">
        <f t="shared" si="2582"/>
        <v>0</v>
      </c>
      <c r="K1918" s="18">
        <f t="shared" si="2582"/>
        <v>0</v>
      </c>
      <c r="L1918" s="18">
        <f t="shared" si="2573"/>
        <v>1000</v>
      </c>
      <c r="M1918" s="18">
        <f t="shared" si="2574"/>
        <v>1000</v>
      </c>
      <c r="N1918" s="18">
        <f t="shared" si="2575"/>
        <v>1000</v>
      </c>
      <c r="O1918" s="18">
        <f t="shared" si="2583"/>
        <v>0</v>
      </c>
      <c r="P1918" s="18">
        <f t="shared" si="2583"/>
        <v>0</v>
      </c>
      <c r="Q1918" s="18">
        <f t="shared" si="2583"/>
        <v>0</v>
      </c>
      <c r="R1918" s="18">
        <f t="shared" si="2518"/>
        <v>1000</v>
      </c>
      <c r="S1918" s="18">
        <f t="shared" si="2519"/>
        <v>1000</v>
      </c>
      <c r="T1918" s="18">
        <f t="shared" si="2520"/>
        <v>1000</v>
      </c>
      <c r="U1918" s="18">
        <f t="shared" si="2584"/>
        <v>0</v>
      </c>
      <c r="V1918" s="18">
        <f t="shared" si="2521"/>
        <v>1000</v>
      </c>
      <c r="W1918" s="18">
        <f t="shared" si="2522"/>
        <v>1000</v>
      </c>
      <c r="X1918" s="18">
        <f t="shared" si="2523"/>
        <v>1000</v>
      </c>
      <c r="Y1918" s="18">
        <f t="shared" si="2584"/>
        <v>0</v>
      </c>
      <c r="Z1918" s="18">
        <f t="shared" si="2584"/>
        <v>0</v>
      </c>
      <c r="AA1918" s="18">
        <f t="shared" si="2584"/>
        <v>0</v>
      </c>
      <c r="AB1918" s="18">
        <f t="shared" si="2527"/>
        <v>1000</v>
      </c>
      <c r="AC1918" s="18">
        <f t="shared" si="2528"/>
        <v>1000</v>
      </c>
      <c r="AD1918" s="18">
        <f t="shared" si="2529"/>
        <v>1000</v>
      </c>
      <c r="AE1918" s="18">
        <f t="shared" si="2584"/>
        <v>0</v>
      </c>
      <c r="AF1918" s="31"/>
      <c r="AG1918" s="22"/>
      <c r="AH1918" s="2"/>
    </row>
    <row r="1919" spans="1:34" ht="47.25" x14ac:dyDescent="0.25">
      <c r="A1919" s="36" t="s">
        <v>407</v>
      </c>
      <c r="B1919" s="32">
        <v>240</v>
      </c>
      <c r="C1919" s="36"/>
      <c r="D1919" s="36"/>
      <c r="E1919" s="14" t="s">
        <v>586</v>
      </c>
      <c r="F1919" s="18">
        <f t="shared" si="2582"/>
        <v>1000</v>
      </c>
      <c r="G1919" s="18">
        <f t="shared" si="2582"/>
        <v>1000</v>
      </c>
      <c r="H1919" s="18">
        <f t="shared" si="2582"/>
        <v>1000</v>
      </c>
      <c r="I1919" s="18">
        <f t="shared" si="2582"/>
        <v>0</v>
      </c>
      <c r="J1919" s="18">
        <f t="shared" si="2582"/>
        <v>0</v>
      </c>
      <c r="K1919" s="18">
        <f t="shared" si="2582"/>
        <v>0</v>
      </c>
      <c r="L1919" s="18">
        <f t="shared" si="2573"/>
        <v>1000</v>
      </c>
      <c r="M1919" s="18">
        <f t="shared" si="2574"/>
        <v>1000</v>
      </c>
      <c r="N1919" s="18">
        <f t="shared" si="2575"/>
        <v>1000</v>
      </c>
      <c r="O1919" s="18">
        <f t="shared" si="2583"/>
        <v>0</v>
      </c>
      <c r="P1919" s="18">
        <f t="shared" si="2583"/>
        <v>0</v>
      </c>
      <c r="Q1919" s="18">
        <f t="shared" si="2583"/>
        <v>0</v>
      </c>
      <c r="R1919" s="18">
        <f t="shared" si="2518"/>
        <v>1000</v>
      </c>
      <c r="S1919" s="18">
        <f t="shared" si="2519"/>
        <v>1000</v>
      </c>
      <c r="T1919" s="18">
        <f t="shared" si="2520"/>
        <v>1000</v>
      </c>
      <c r="U1919" s="18">
        <f t="shared" si="2584"/>
        <v>0</v>
      </c>
      <c r="V1919" s="18">
        <f t="shared" si="2521"/>
        <v>1000</v>
      </c>
      <c r="W1919" s="18">
        <f t="shared" si="2522"/>
        <v>1000</v>
      </c>
      <c r="X1919" s="18">
        <f t="shared" si="2523"/>
        <v>1000</v>
      </c>
      <c r="Y1919" s="18">
        <f t="shared" si="2584"/>
        <v>0</v>
      </c>
      <c r="Z1919" s="18">
        <f t="shared" si="2584"/>
        <v>0</v>
      </c>
      <c r="AA1919" s="18">
        <f t="shared" si="2584"/>
        <v>0</v>
      </c>
      <c r="AB1919" s="18">
        <f t="shared" si="2527"/>
        <v>1000</v>
      </c>
      <c r="AC1919" s="18">
        <f t="shared" si="2528"/>
        <v>1000</v>
      </c>
      <c r="AD1919" s="18">
        <f t="shared" si="2529"/>
        <v>1000</v>
      </c>
      <c r="AE1919" s="18">
        <f t="shared" si="2584"/>
        <v>0</v>
      </c>
      <c r="AF1919" s="31"/>
      <c r="AG1919" s="22"/>
      <c r="AH1919" s="2"/>
    </row>
    <row r="1920" spans="1:34" ht="31.5" x14ac:dyDescent="0.25">
      <c r="A1920" s="36" t="s">
        <v>407</v>
      </c>
      <c r="B1920" s="32">
        <v>240</v>
      </c>
      <c r="C1920" s="36" t="s">
        <v>200</v>
      </c>
      <c r="D1920" s="36" t="s">
        <v>200</v>
      </c>
      <c r="E1920" s="14" t="s">
        <v>554</v>
      </c>
      <c r="F1920" s="18">
        <v>1000</v>
      </c>
      <c r="G1920" s="18">
        <v>1000</v>
      </c>
      <c r="H1920" s="18">
        <v>1000</v>
      </c>
      <c r="I1920" s="18"/>
      <c r="J1920" s="18"/>
      <c r="K1920" s="18"/>
      <c r="L1920" s="18">
        <f t="shared" si="2573"/>
        <v>1000</v>
      </c>
      <c r="M1920" s="18">
        <f t="shared" si="2574"/>
        <v>1000</v>
      </c>
      <c r="N1920" s="18">
        <f t="shared" si="2575"/>
        <v>1000</v>
      </c>
      <c r="O1920" s="18"/>
      <c r="P1920" s="18"/>
      <c r="Q1920" s="18"/>
      <c r="R1920" s="18">
        <f t="shared" si="2518"/>
        <v>1000</v>
      </c>
      <c r="S1920" s="18">
        <f t="shared" si="2519"/>
        <v>1000</v>
      </c>
      <c r="T1920" s="18">
        <f t="shared" si="2520"/>
        <v>1000</v>
      </c>
      <c r="U1920" s="18"/>
      <c r="V1920" s="18">
        <f t="shared" si="2521"/>
        <v>1000</v>
      </c>
      <c r="W1920" s="18">
        <f t="shared" si="2522"/>
        <v>1000</v>
      </c>
      <c r="X1920" s="18">
        <f t="shared" si="2523"/>
        <v>1000</v>
      </c>
      <c r="Y1920" s="18"/>
      <c r="Z1920" s="18"/>
      <c r="AA1920" s="18"/>
      <c r="AB1920" s="18">
        <f t="shared" si="2527"/>
        <v>1000</v>
      </c>
      <c r="AC1920" s="18">
        <f t="shared" si="2528"/>
        <v>1000</v>
      </c>
      <c r="AD1920" s="18">
        <f t="shared" si="2529"/>
        <v>1000</v>
      </c>
      <c r="AE1920" s="18"/>
      <c r="AF1920" s="31"/>
      <c r="AG1920" s="22"/>
      <c r="AH1920" s="2"/>
    </row>
    <row r="1921" spans="1:34" ht="63" x14ac:dyDescent="0.25">
      <c r="A1921" s="36" t="s">
        <v>408</v>
      </c>
      <c r="B1921" s="32"/>
      <c r="C1921" s="36"/>
      <c r="D1921" s="36"/>
      <c r="E1921" s="14" t="s">
        <v>773</v>
      </c>
      <c r="F1921" s="18">
        <f t="shared" ref="F1921:K1923" si="2585">F1922</f>
        <v>1831.7</v>
      </c>
      <c r="G1921" s="18">
        <f t="shared" si="2585"/>
        <v>1831.7</v>
      </c>
      <c r="H1921" s="18">
        <f t="shared" si="2585"/>
        <v>1831.7</v>
      </c>
      <c r="I1921" s="18">
        <f t="shared" si="2585"/>
        <v>0</v>
      </c>
      <c r="J1921" s="18">
        <f t="shared" si="2585"/>
        <v>0</v>
      </c>
      <c r="K1921" s="18">
        <f t="shared" si="2585"/>
        <v>0</v>
      </c>
      <c r="L1921" s="18">
        <f t="shared" si="2573"/>
        <v>1831.7</v>
      </c>
      <c r="M1921" s="18">
        <f t="shared" si="2574"/>
        <v>1831.7</v>
      </c>
      <c r="N1921" s="18">
        <f t="shared" si="2575"/>
        <v>1831.7</v>
      </c>
      <c r="O1921" s="18">
        <f t="shared" ref="O1921:Q1923" si="2586">O1922</f>
        <v>0</v>
      </c>
      <c r="P1921" s="18">
        <f t="shared" si="2586"/>
        <v>0</v>
      </c>
      <c r="Q1921" s="18">
        <f t="shared" si="2586"/>
        <v>0</v>
      </c>
      <c r="R1921" s="18">
        <f t="shared" si="2518"/>
        <v>1831.7</v>
      </c>
      <c r="S1921" s="18">
        <f t="shared" si="2519"/>
        <v>1831.7</v>
      </c>
      <c r="T1921" s="18">
        <f t="shared" si="2520"/>
        <v>1831.7</v>
      </c>
      <c r="U1921" s="18">
        <f t="shared" ref="U1921:AE1923" si="2587">U1922</f>
        <v>0</v>
      </c>
      <c r="V1921" s="18">
        <f t="shared" si="2521"/>
        <v>1831.7</v>
      </c>
      <c r="W1921" s="18">
        <f t="shared" si="2522"/>
        <v>1831.7</v>
      </c>
      <c r="X1921" s="18">
        <f t="shared" si="2523"/>
        <v>1831.7</v>
      </c>
      <c r="Y1921" s="18">
        <f t="shared" si="2587"/>
        <v>0</v>
      </c>
      <c r="Z1921" s="18">
        <f t="shared" si="2587"/>
        <v>0</v>
      </c>
      <c r="AA1921" s="18">
        <f t="shared" si="2587"/>
        <v>0</v>
      </c>
      <c r="AB1921" s="18">
        <f t="shared" si="2527"/>
        <v>1831.7</v>
      </c>
      <c r="AC1921" s="18">
        <f t="shared" si="2528"/>
        <v>1831.7</v>
      </c>
      <c r="AD1921" s="18">
        <f t="shared" si="2529"/>
        <v>1831.7</v>
      </c>
      <c r="AE1921" s="18">
        <f t="shared" si="2587"/>
        <v>0</v>
      </c>
      <c r="AF1921" s="31"/>
      <c r="AG1921" s="22"/>
      <c r="AH1921" s="2"/>
    </row>
    <row r="1922" spans="1:34" ht="47.25" x14ac:dyDescent="0.25">
      <c r="A1922" s="36" t="s">
        <v>408</v>
      </c>
      <c r="B1922" s="32">
        <v>200</v>
      </c>
      <c r="C1922" s="36"/>
      <c r="D1922" s="36"/>
      <c r="E1922" s="14" t="s">
        <v>578</v>
      </c>
      <c r="F1922" s="18">
        <f t="shared" si="2585"/>
        <v>1831.7</v>
      </c>
      <c r="G1922" s="18">
        <f t="shared" si="2585"/>
        <v>1831.7</v>
      </c>
      <c r="H1922" s="18">
        <f t="shared" si="2585"/>
        <v>1831.7</v>
      </c>
      <c r="I1922" s="18">
        <f t="shared" si="2585"/>
        <v>0</v>
      </c>
      <c r="J1922" s="18">
        <f t="shared" si="2585"/>
        <v>0</v>
      </c>
      <c r="K1922" s="18">
        <f t="shared" si="2585"/>
        <v>0</v>
      </c>
      <c r="L1922" s="18">
        <f t="shared" si="2573"/>
        <v>1831.7</v>
      </c>
      <c r="M1922" s="18">
        <f t="shared" si="2574"/>
        <v>1831.7</v>
      </c>
      <c r="N1922" s="18">
        <f t="shared" si="2575"/>
        <v>1831.7</v>
      </c>
      <c r="O1922" s="18">
        <f t="shared" si="2586"/>
        <v>0</v>
      </c>
      <c r="P1922" s="18">
        <f t="shared" si="2586"/>
        <v>0</v>
      </c>
      <c r="Q1922" s="18">
        <f t="shared" si="2586"/>
        <v>0</v>
      </c>
      <c r="R1922" s="18">
        <f t="shared" si="2518"/>
        <v>1831.7</v>
      </c>
      <c r="S1922" s="18">
        <f t="shared" si="2519"/>
        <v>1831.7</v>
      </c>
      <c r="T1922" s="18">
        <f t="shared" si="2520"/>
        <v>1831.7</v>
      </c>
      <c r="U1922" s="18">
        <f t="shared" si="2587"/>
        <v>0</v>
      </c>
      <c r="V1922" s="18">
        <f t="shared" si="2521"/>
        <v>1831.7</v>
      </c>
      <c r="W1922" s="18">
        <f t="shared" si="2522"/>
        <v>1831.7</v>
      </c>
      <c r="X1922" s="18">
        <f t="shared" si="2523"/>
        <v>1831.7</v>
      </c>
      <c r="Y1922" s="18">
        <f t="shared" si="2587"/>
        <v>0</v>
      </c>
      <c r="Z1922" s="18">
        <f t="shared" si="2587"/>
        <v>0</v>
      </c>
      <c r="AA1922" s="18">
        <f t="shared" si="2587"/>
        <v>0</v>
      </c>
      <c r="AB1922" s="18">
        <f t="shared" si="2527"/>
        <v>1831.7</v>
      </c>
      <c r="AC1922" s="18">
        <f t="shared" si="2528"/>
        <v>1831.7</v>
      </c>
      <c r="AD1922" s="18">
        <f t="shared" si="2529"/>
        <v>1831.7</v>
      </c>
      <c r="AE1922" s="18">
        <f t="shared" si="2587"/>
        <v>0</v>
      </c>
      <c r="AF1922" s="31"/>
      <c r="AG1922" s="22"/>
      <c r="AH1922" s="2"/>
    </row>
    <row r="1923" spans="1:34" ht="47.25" x14ac:dyDescent="0.25">
      <c r="A1923" s="36" t="s">
        <v>408</v>
      </c>
      <c r="B1923" s="32">
        <v>240</v>
      </c>
      <c r="C1923" s="36"/>
      <c r="D1923" s="36"/>
      <c r="E1923" s="14" t="s">
        <v>586</v>
      </c>
      <c r="F1923" s="18">
        <f t="shared" si="2585"/>
        <v>1831.7</v>
      </c>
      <c r="G1923" s="18">
        <f t="shared" si="2585"/>
        <v>1831.7</v>
      </c>
      <c r="H1923" s="18">
        <f t="shared" si="2585"/>
        <v>1831.7</v>
      </c>
      <c r="I1923" s="18">
        <f t="shared" si="2585"/>
        <v>0</v>
      </c>
      <c r="J1923" s="18">
        <f t="shared" si="2585"/>
        <v>0</v>
      </c>
      <c r="K1923" s="18">
        <f t="shared" si="2585"/>
        <v>0</v>
      </c>
      <c r="L1923" s="18">
        <f t="shared" si="2573"/>
        <v>1831.7</v>
      </c>
      <c r="M1923" s="18">
        <f t="shared" si="2574"/>
        <v>1831.7</v>
      </c>
      <c r="N1923" s="18">
        <f t="shared" si="2575"/>
        <v>1831.7</v>
      </c>
      <c r="O1923" s="18">
        <f t="shared" si="2586"/>
        <v>0</v>
      </c>
      <c r="P1923" s="18">
        <f t="shared" si="2586"/>
        <v>0</v>
      </c>
      <c r="Q1923" s="18">
        <f t="shared" si="2586"/>
        <v>0</v>
      </c>
      <c r="R1923" s="18">
        <f t="shared" si="2518"/>
        <v>1831.7</v>
      </c>
      <c r="S1923" s="18">
        <f t="shared" si="2519"/>
        <v>1831.7</v>
      </c>
      <c r="T1923" s="18">
        <f t="shared" si="2520"/>
        <v>1831.7</v>
      </c>
      <c r="U1923" s="18">
        <f t="shared" si="2587"/>
        <v>0</v>
      </c>
      <c r="V1923" s="18">
        <f t="shared" si="2521"/>
        <v>1831.7</v>
      </c>
      <c r="W1923" s="18">
        <f t="shared" si="2522"/>
        <v>1831.7</v>
      </c>
      <c r="X1923" s="18">
        <f t="shared" si="2523"/>
        <v>1831.7</v>
      </c>
      <c r="Y1923" s="18">
        <f t="shared" si="2587"/>
        <v>0</v>
      </c>
      <c r="Z1923" s="18">
        <f t="shared" si="2587"/>
        <v>0</v>
      </c>
      <c r="AA1923" s="18">
        <f t="shared" si="2587"/>
        <v>0</v>
      </c>
      <c r="AB1923" s="18">
        <f t="shared" si="2527"/>
        <v>1831.7</v>
      </c>
      <c r="AC1923" s="18">
        <f t="shared" si="2528"/>
        <v>1831.7</v>
      </c>
      <c r="AD1923" s="18">
        <f t="shared" si="2529"/>
        <v>1831.7</v>
      </c>
      <c r="AE1923" s="18">
        <f t="shared" si="2587"/>
        <v>0</v>
      </c>
      <c r="AF1923" s="31"/>
      <c r="AG1923" s="22"/>
      <c r="AH1923" s="2"/>
    </row>
    <row r="1924" spans="1:34" ht="31.5" x14ac:dyDescent="0.25">
      <c r="A1924" s="36" t="s">
        <v>408</v>
      </c>
      <c r="B1924" s="32">
        <v>240</v>
      </c>
      <c r="C1924" s="36" t="s">
        <v>200</v>
      </c>
      <c r="D1924" s="36" t="s">
        <v>200</v>
      </c>
      <c r="E1924" s="14" t="s">
        <v>554</v>
      </c>
      <c r="F1924" s="18">
        <v>1831.7</v>
      </c>
      <c r="G1924" s="18">
        <v>1831.7</v>
      </c>
      <c r="H1924" s="18">
        <v>1831.7</v>
      </c>
      <c r="I1924" s="18"/>
      <c r="J1924" s="18"/>
      <c r="K1924" s="18"/>
      <c r="L1924" s="18">
        <f t="shared" si="2573"/>
        <v>1831.7</v>
      </c>
      <c r="M1924" s="18">
        <f t="shared" si="2574"/>
        <v>1831.7</v>
      </c>
      <c r="N1924" s="18">
        <f t="shared" si="2575"/>
        <v>1831.7</v>
      </c>
      <c r="O1924" s="18"/>
      <c r="P1924" s="18"/>
      <c r="Q1924" s="18"/>
      <c r="R1924" s="18">
        <f t="shared" si="2518"/>
        <v>1831.7</v>
      </c>
      <c r="S1924" s="18">
        <f t="shared" si="2519"/>
        <v>1831.7</v>
      </c>
      <c r="T1924" s="18">
        <f t="shared" si="2520"/>
        <v>1831.7</v>
      </c>
      <c r="U1924" s="18"/>
      <c r="V1924" s="18">
        <f t="shared" si="2521"/>
        <v>1831.7</v>
      </c>
      <c r="W1924" s="18">
        <f t="shared" si="2522"/>
        <v>1831.7</v>
      </c>
      <c r="X1924" s="18">
        <f t="shared" si="2523"/>
        <v>1831.7</v>
      </c>
      <c r="Y1924" s="18"/>
      <c r="Z1924" s="18"/>
      <c r="AA1924" s="18"/>
      <c r="AB1924" s="18">
        <f t="shared" si="2527"/>
        <v>1831.7</v>
      </c>
      <c r="AC1924" s="18">
        <f t="shared" si="2528"/>
        <v>1831.7</v>
      </c>
      <c r="AD1924" s="18">
        <f t="shared" si="2529"/>
        <v>1831.7</v>
      </c>
      <c r="AE1924" s="18"/>
      <c r="AF1924" s="31"/>
      <c r="AG1924" s="22"/>
      <c r="AH1924" s="2"/>
    </row>
    <row r="1925" spans="1:34" ht="47.25" x14ac:dyDescent="0.25">
      <c r="A1925" s="36" t="s">
        <v>412</v>
      </c>
      <c r="B1925" s="32"/>
      <c r="C1925" s="36"/>
      <c r="D1925" s="36"/>
      <c r="E1925" s="14" t="s">
        <v>1233</v>
      </c>
      <c r="F1925" s="18">
        <f t="shared" ref="F1925:K1928" si="2588">F1926</f>
        <v>38810.6</v>
      </c>
      <c r="G1925" s="18">
        <f t="shared" si="2588"/>
        <v>38810.6</v>
      </c>
      <c r="H1925" s="18">
        <f t="shared" si="2588"/>
        <v>38810.6</v>
      </c>
      <c r="I1925" s="18">
        <f t="shared" si="2588"/>
        <v>0</v>
      </c>
      <c r="J1925" s="18">
        <f t="shared" si="2588"/>
        <v>0</v>
      </c>
      <c r="K1925" s="18">
        <f t="shared" si="2588"/>
        <v>0</v>
      </c>
      <c r="L1925" s="18">
        <f t="shared" si="2573"/>
        <v>38810.6</v>
      </c>
      <c r="M1925" s="18">
        <f t="shared" si="2574"/>
        <v>38810.6</v>
      </c>
      <c r="N1925" s="18">
        <f t="shared" si="2575"/>
        <v>38810.6</v>
      </c>
      <c r="O1925" s="18">
        <f t="shared" ref="O1925:Q1928" si="2589">O1926</f>
        <v>0</v>
      </c>
      <c r="P1925" s="18">
        <f t="shared" si="2589"/>
        <v>0</v>
      </c>
      <c r="Q1925" s="18">
        <f t="shared" si="2589"/>
        <v>0</v>
      </c>
      <c r="R1925" s="18">
        <f t="shared" si="2518"/>
        <v>38810.6</v>
      </c>
      <c r="S1925" s="18">
        <f t="shared" si="2519"/>
        <v>38810.6</v>
      </c>
      <c r="T1925" s="18">
        <f t="shared" si="2520"/>
        <v>38810.6</v>
      </c>
      <c r="U1925" s="18">
        <f t="shared" ref="U1925:AE1925" si="2590">U1926</f>
        <v>0</v>
      </c>
      <c r="V1925" s="18">
        <f t="shared" si="2521"/>
        <v>38810.6</v>
      </c>
      <c r="W1925" s="18">
        <f t="shared" si="2522"/>
        <v>38810.6</v>
      </c>
      <c r="X1925" s="18">
        <f t="shared" si="2523"/>
        <v>38810.6</v>
      </c>
      <c r="Y1925" s="18">
        <f t="shared" si="2590"/>
        <v>0</v>
      </c>
      <c r="Z1925" s="18">
        <f t="shared" si="2590"/>
        <v>0</v>
      </c>
      <c r="AA1925" s="18">
        <f t="shared" si="2590"/>
        <v>0</v>
      </c>
      <c r="AB1925" s="18">
        <f t="shared" si="2527"/>
        <v>38810.6</v>
      </c>
      <c r="AC1925" s="18">
        <f t="shared" si="2528"/>
        <v>38810.6</v>
      </c>
      <c r="AD1925" s="18">
        <f t="shared" si="2529"/>
        <v>38810.6</v>
      </c>
      <c r="AE1925" s="18">
        <f t="shared" si="2590"/>
        <v>0</v>
      </c>
      <c r="AF1925" s="31"/>
      <c r="AG1925" s="22"/>
      <c r="AH1925" s="2"/>
    </row>
    <row r="1926" spans="1:34" ht="47.25" x14ac:dyDescent="0.25">
      <c r="A1926" s="36" t="s">
        <v>411</v>
      </c>
      <c r="B1926" s="32"/>
      <c r="C1926" s="36"/>
      <c r="D1926" s="36"/>
      <c r="E1926" s="14" t="s">
        <v>774</v>
      </c>
      <c r="F1926" s="18">
        <f t="shared" si="2588"/>
        <v>38810.6</v>
      </c>
      <c r="G1926" s="18">
        <f t="shared" si="2588"/>
        <v>38810.6</v>
      </c>
      <c r="H1926" s="18">
        <f t="shared" si="2588"/>
        <v>38810.6</v>
      </c>
      <c r="I1926" s="18">
        <f t="shared" si="2588"/>
        <v>0</v>
      </c>
      <c r="J1926" s="18">
        <f t="shared" si="2588"/>
        <v>0</v>
      </c>
      <c r="K1926" s="18">
        <f t="shared" si="2588"/>
        <v>0</v>
      </c>
      <c r="L1926" s="18">
        <f t="shared" si="2573"/>
        <v>38810.6</v>
      </c>
      <c r="M1926" s="18">
        <f t="shared" si="2574"/>
        <v>38810.6</v>
      </c>
      <c r="N1926" s="18">
        <f t="shared" si="2575"/>
        <v>38810.6</v>
      </c>
      <c r="O1926" s="18">
        <f t="shared" si="2589"/>
        <v>0</v>
      </c>
      <c r="P1926" s="18">
        <f t="shared" si="2589"/>
        <v>0</v>
      </c>
      <c r="Q1926" s="18">
        <f t="shared" si="2589"/>
        <v>0</v>
      </c>
      <c r="R1926" s="18">
        <f t="shared" si="2518"/>
        <v>38810.6</v>
      </c>
      <c r="S1926" s="18">
        <f t="shared" si="2519"/>
        <v>38810.6</v>
      </c>
      <c r="T1926" s="18">
        <f t="shared" si="2520"/>
        <v>38810.6</v>
      </c>
      <c r="U1926" s="18">
        <f t="shared" ref="U1926:AE1928" si="2591">U1927</f>
        <v>0</v>
      </c>
      <c r="V1926" s="18">
        <f t="shared" si="2521"/>
        <v>38810.6</v>
      </c>
      <c r="W1926" s="18">
        <f t="shared" si="2522"/>
        <v>38810.6</v>
      </c>
      <c r="X1926" s="18">
        <f t="shared" si="2523"/>
        <v>38810.6</v>
      </c>
      <c r="Y1926" s="18">
        <f t="shared" si="2591"/>
        <v>0</v>
      </c>
      <c r="Z1926" s="18">
        <f t="shared" si="2591"/>
        <v>0</v>
      </c>
      <c r="AA1926" s="18">
        <f t="shared" si="2591"/>
        <v>0</v>
      </c>
      <c r="AB1926" s="18">
        <f t="shared" si="2527"/>
        <v>38810.6</v>
      </c>
      <c r="AC1926" s="18">
        <f t="shared" si="2528"/>
        <v>38810.6</v>
      </c>
      <c r="AD1926" s="18">
        <f t="shared" si="2529"/>
        <v>38810.6</v>
      </c>
      <c r="AE1926" s="18">
        <f t="shared" si="2591"/>
        <v>0</v>
      </c>
      <c r="AF1926" s="31"/>
      <c r="AG1926" s="22"/>
      <c r="AH1926" s="2"/>
    </row>
    <row r="1927" spans="1:34" x14ac:dyDescent="0.25">
      <c r="A1927" s="36" t="s">
        <v>411</v>
      </c>
      <c r="B1927" s="32">
        <v>800</v>
      </c>
      <c r="C1927" s="36"/>
      <c r="D1927" s="36"/>
      <c r="E1927" s="14" t="s">
        <v>583</v>
      </c>
      <c r="F1927" s="18">
        <f t="shared" si="2588"/>
        <v>38810.6</v>
      </c>
      <c r="G1927" s="18">
        <f t="shared" si="2588"/>
        <v>38810.6</v>
      </c>
      <c r="H1927" s="18">
        <f t="shared" si="2588"/>
        <v>38810.6</v>
      </c>
      <c r="I1927" s="18">
        <f t="shared" si="2588"/>
        <v>0</v>
      </c>
      <c r="J1927" s="18">
        <f t="shared" si="2588"/>
        <v>0</v>
      </c>
      <c r="K1927" s="18">
        <f t="shared" si="2588"/>
        <v>0</v>
      </c>
      <c r="L1927" s="18">
        <f t="shared" si="2573"/>
        <v>38810.6</v>
      </c>
      <c r="M1927" s="18">
        <f t="shared" si="2574"/>
        <v>38810.6</v>
      </c>
      <c r="N1927" s="18">
        <f t="shared" si="2575"/>
        <v>38810.6</v>
      </c>
      <c r="O1927" s="18">
        <f t="shared" si="2589"/>
        <v>0</v>
      </c>
      <c r="P1927" s="18">
        <f t="shared" si="2589"/>
        <v>0</v>
      </c>
      <c r="Q1927" s="18">
        <f t="shared" si="2589"/>
        <v>0</v>
      </c>
      <c r="R1927" s="18">
        <f t="shared" si="2518"/>
        <v>38810.6</v>
      </c>
      <c r="S1927" s="18">
        <f t="shared" si="2519"/>
        <v>38810.6</v>
      </c>
      <c r="T1927" s="18">
        <f t="shared" si="2520"/>
        <v>38810.6</v>
      </c>
      <c r="U1927" s="18">
        <f t="shared" si="2591"/>
        <v>0</v>
      </c>
      <c r="V1927" s="18">
        <f t="shared" si="2521"/>
        <v>38810.6</v>
      </c>
      <c r="W1927" s="18">
        <f t="shared" si="2522"/>
        <v>38810.6</v>
      </c>
      <c r="X1927" s="18">
        <f t="shared" si="2523"/>
        <v>38810.6</v>
      </c>
      <c r="Y1927" s="18">
        <f t="shared" si="2591"/>
        <v>0</v>
      </c>
      <c r="Z1927" s="18">
        <f t="shared" si="2591"/>
        <v>0</v>
      </c>
      <c r="AA1927" s="18">
        <f t="shared" si="2591"/>
        <v>0</v>
      </c>
      <c r="AB1927" s="18">
        <f t="shared" si="2527"/>
        <v>38810.6</v>
      </c>
      <c r="AC1927" s="18">
        <f t="shared" si="2528"/>
        <v>38810.6</v>
      </c>
      <c r="AD1927" s="18">
        <f t="shared" si="2529"/>
        <v>38810.6</v>
      </c>
      <c r="AE1927" s="18">
        <f t="shared" si="2591"/>
        <v>0</v>
      </c>
      <c r="AF1927" s="31"/>
      <c r="AG1927" s="22"/>
      <c r="AH1927" s="2"/>
    </row>
    <row r="1928" spans="1:34" ht="78.75" x14ac:dyDescent="0.25">
      <c r="A1928" s="36" t="s">
        <v>411</v>
      </c>
      <c r="B1928" s="32">
        <v>810</v>
      </c>
      <c r="C1928" s="36"/>
      <c r="D1928" s="36"/>
      <c r="E1928" s="14" t="s">
        <v>599</v>
      </c>
      <c r="F1928" s="18">
        <f t="shared" si="2588"/>
        <v>38810.6</v>
      </c>
      <c r="G1928" s="18">
        <f t="shared" si="2588"/>
        <v>38810.6</v>
      </c>
      <c r="H1928" s="18">
        <f t="shared" si="2588"/>
        <v>38810.6</v>
      </c>
      <c r="I1928" s="18">
        <f t="shared" si="2588"/>
        <v>0</v>
      </c>
      <c r="J1928" s="18">
        <f t="shared" si="2588"/>
        <v>0</v>
      </c>
      <c r="K1928" s="18">
        <f t="shared" si="2588"/>
        <v>0</v>
      </c>
      <c r="L1928" s="18">
        <f t="shared" si="2573"/>
        <v>38810.6</v>
      </c>
      <c r="M1928" s="18">
        <f t="shared" si="2574"/>
        <v>38810.6</v>
      </c>
      <c r="N1928" s="18">
        <f t="shared" si="2575"/>
        <v>38810.6</v>
      </c>
      <c r="O1928" s="18">
        <f t="shared" si="2589"/>
        <v>0</v>
      </c>
      <c r="P1928" s="18">
        <f t="shared" si="2589"/>
        <v>0</v>
      </c>
      <c r="Q1928" s="18">
        <f t="shared" si="2589"/>
        <v>0</v>
      </c>
      <c r="R1928" s="18">
        <f t="shared" si="2518"/>
        <v>38810.6</v>
      </c>
      <c r="S1928" s="18">
        <f t="shared" si="2519"/>
        <v>38810.6</v>
      </c>
      <c r="T1928" s="18">
        <f t="shared" si="2520"/>
        <v>38810.6</v>
      </c>
      <c r="U1928" s="18">
        <f t="shared" si="2591"/>
        <v>0</v>
      </c>
      <c r="V1928" s="18">
        <f t="shared" si="2521"/>
        <v>38810.6</v>
      </c>
      <c r="W1928" s="18">
        <f t="shared" si="2522"/>
        <v>38810.6</v>
      </c>
      <c r="X1928" s="18">
        <f t="shared" si="2523"/>
        <v>38810.6</v>
      </c>
      <c r="Y1928" s="18">
        <f t="shared" si="2591"/>
        <v>0</v>
      </c>
      <c r="Z1928" s="18">
        <f t="shared" si="2591"/>
        <v>0</v>
      </c>
      <c r="AA1928" s="18">
        <f t="shared" si="2591"/>
        <v>0</v>
      </c>
      <c r="AB1928" s="18">
        <f t="shared" si="2527"/>
        <v>38810.6</v>
      </c>
      <c r="AC1928" s="18">
        <f t="shared" si="2528"/>
        <v>38810.6</v>
      </c>
      <c r="AD1928" s="18">
        <f t="shared" si="2529"/>
        <v>38810.6</v>
      </c>
      <c r="AE1928" s="18">
        <f t="shared" si="2591"/>
        <v>0</v>
      </c>
      <c r="AF1928" s="31"/>
      <c r="AG1928" s="22"/>
      <c r="AH1928" s="2"/>
    </row>
    <row r="1929" spans="1:34" ht="31.5" x14ac:dyDescent="0.25">
      <c r="A1929" s="36" t="s">
        <v>411</v>
      </c>
      <c r="B1929" s="32">
        <v>810</v>
      </c>
      <c r="C1929" s="36" t="s">
        <v>61</v>
      </c>
      <c r="D1929" s="36" t="s">
        <v>142</v>
      </c>
      <c r="E1929" s="14" t="s">
        <v>569</v>
      </c>
      <c r="F1929" s="18">
        <v>38810.6</v>
      </c>
      <c r="G1929" s="18">
        <v>38810.6</v>
      </c>
      <c r="H1929" s="18">
        <v>38810.6</v>
      </c>
      <c r="I1929" s="18"/>
      <c r="J1929" s="18"/>
      <c r="K1929" s="18"/>
      <c r="L1929" s="18">
        <f t="shared" si="2573"/>
        <v>38810.6</v>
      </c>
      <c r="M1929" s="18">
        <f t="shared" si="2574"/>
        <v>38810.6</v>
      </c>
      <c r="N1929" s="18">
        <f t="shared" si="2575"/>
        <v>38810.6</v>
      </c>
      <c r="O1929" s="18"/>
      <c r="P1929" s="18"/>
      <c r="Q1929" s="18"/>
      <c r="R1929" s="18">
        <f t="shared" si="2518"/>
        <v>38810.6</v>
      </c>
      <c r="S1929" s="18">
        <f t="shared" si="2519"/>
        <v>38810.6</v>
      </c>
      <c r="T1929" s="18">
        <f t="shared" si="2520"/>
        <v>38810.6</v>
      </c>
      <c r="U1929" s="18"/>
      <c r="V1929" s="18">
        <f t="shared" si="2521"/>
        <v>38810.6</v>
      </c>
      <c r="W1929" s="18">
        <f t="shared" si="2522"/>
        <v>38810.6</v>
      </c>
      <c r="X1929" s="18">
        <f t="shared" si="2523"/>
        <v>38810.6</v>
      </c>
      <c r="Y1929" s="18"/>
      <c r="Z1929" s="18"/>
      <c r="AA1929" s="18"/>
      <c r="AB1929" s="18">
        <f t="shared" si="2527"/>
        <v>38810.6</v>
      </c>
      <c r="AC1929" s="18">
        <f t="shared" si="2528"/>
        <v>38810.6</v>
      </c>
      <c r="AD1929" s="18">
        <f t="shared" si="2529"/>
        <v>38810.6</v>
      </c>
      <c r="AE1929" s="18"/>
      <c r="AF1929" s="31"/>
      <c r="AG1929" s="22"/>
      <c r="AH1929" s="2"/>
    </row>
    <row r="1930" spans="1:34" ht="63" x14ac:dyDescent="0.25">
      <c r="A1930" s="36" t="s">
        <v>414</v>
      </c>
      <c r="B1930" s="32"/>
      <c r="C1930" s="36"/>
      <c r="D1930" s="36"/>
      <c r="E1930" s="14" t="s">
        <v>1234</v>
      </c>
      <c r="F1930" s="18">
        <f t="shared" ref="F1930:AE1933" si="2592">F1931</f>
        <v>74999.999999999985</v>
      </c>
      <c r="G1930" s="18">
        <f t="shared" si="2592"/>
        <v>74999.999999999985</v>
      </c>
      <c r="H1930" s="18">
        <f t="shared" si="2592"/>
        <v>74999.999999999985</v>
      </c>
      <c r="I1930" s="18">
        <f t="shared" si="2592"/>
        <v>22000</v>
      </c>
      <c r="J1930" s="18">
        <f t="shared" si="2592"/>
        <v>22000</v>
      </c>
      <c r="K1930" s="18">
        <f t="shared" si="2592"/>
        <v>22000</v>
      </c>
      <c r="L1930" s="18">
        <f t="shared" si="2573"/>
        <v>96999.999999999985</v>
      </c>
      <c r="M1930" s="18">
        <f t="shared" si="2574"/>
        <v>96999.999999999985</v>
      </c>
      <c r="N1930" s="18">
        <f t="shared" si="2575"/>
        <v>96999.999999999985</v>
      </c>
      <c r="O1930" s="18">
        <f t="shared" ref="O1930:Q1932" si="2593">O1931</f>
        <v>0</v>
      </c>
      <c r="P1930" s="18">
        <f t="shared" si="2593"/>
        <v>0</v>
      </c>
      <c r="Q1930" s="18">
        <f t="shared" si="2593"/>
        <v>0</v>
      </c>
      <c r="R1930" s="18">
        <f t="shared" ref="R1930:R1993" si="2594">L1930+O1930</f>
        <v>96999.999999999985</v>
      </c>
      <c r="S1930" s="18">
        <f t="shared" ref="S1930:S1993" si="2595">M1930+P1930</f>
        <v>96999.999999999985</v>
      </c>
      <c r="T1930" s="18">
        <f t="shared" ref="T1930:T1993" si="2596">N1930+Q1930</f>
        <v>96999.999999999985</v>
      </c>
      <c r="U1930" s="18">
        <f t="shared" ref="U1930:AE1932" si="2597">U1931</f>
        <v>0</v>
      </c>
      <c r="V1930" s="18">
        <f t="shared" ref="V1930:V1993" si="2598">R1930+U1930</f>
        <v>96999.999999999985</v>
      </c>
      <c r="W1930" s="18">
        <f t="shared" ref="W1930:W1993" si="2599">S1930</f>
        <v>96999.999999999985</v>
      </c>
      <c r="X1930" s="18">
        <f t="shared" ref="X1930:X1993" si="2600">T1930</f>
        <v>96999.999999999985</v>
      </c>
      <c r="Y1930" s="18">
        <f t="shared" si="2597"/>
        <v>0</v>
      </c>
      <c r="Z1930" s="18">
        <f t="shared" si="2597"/>
        <v>0</v>
      </c>
      <c r="AA1930" s="18">
        <f t="shared" si="2597"/>
        <v>0</v>
      </c>
      <c r="AB1930" s="18">
        <f t="shared" si="2527"/>
        <v>96999.999999999985</v>
      </c>
      <c r="AC1930" s="18">
        <f t="shared" si="2528"/>
        <v>96999.999999999985</v>
      </c>
      <c r="AD1930" s="18">
        <f t="shared" si="2529"/>
        <v>96999.999999999985</v>
      </c>
      <c r="AE1930" s="18">
        <f t="shared" si="2597"/>
        <v>0</v>
      </c>
      <c r="AF1930" s="31"/>
      <c r="AG1930" s="22"/>
      <c r="AH1930" s="2"/>
    </row>
    <row r="1931" spans="1:34" ht="47.25" x14ac:dyDescent="0.25">
      <c r="A1931" s="36" t="s">
        <v>413</v>
      </c>
      <c r="B1931" s="32"/>
      <c r="C1931" s="36"/>
      <c r="D1931" s="36"/>
      <c r="E1931" s="14" t="s">
        <v>887</v>
      </c>
      <c r="F1931" s="18">
        <f t="shared" si="2592"/>
        <v>74999.999999999985</v>
      </c>
      <c r="G1931" s="18">
        <f t="shared" si="2592"/>
        <v>74999.999999999985</v>
      </c>
      <c r="H1931" s="18">
        <f t="shared" si="2592"/>
        <v>74999.999999999985</v>
      </c>
      <c r="I1931" s="18">
        <f t="shared" si="2592"/>
        <v>22000</v>
      </c>
      <c r="J1931" s="18">
        <f t="shared" si="2592"/>
        <v>22000</v>
      </c>
      <c r="K1931" s="18">
        <f t="shared" si="2592"/>
        <v>22000</v>
      </c>
      <c r="L1931" s="18">
        <f t="shared" si="2573"/>
        <v>96999.999999999985</v>
      </c>
      <c r="M1931" s="18">
        <f t="shared" si="2574"/>
        <v>96999.999999999985</v>
      </c>
      <c r="N1931" s="18">
        <f t="shared" si="2575"/>
        <v>96999.999999999985</v>
      </c>
      <c r="O1931" s="18">
        <f t="shared" si="2593"/>
        <v>0</v>
      </c>
      <c r="P1931" s="18">
        <f t="shared" si="2593"/>
        <v>0</v>
      </c>
      <c r="Q1931" s="18">
        <f t="shared" si="2593"/>
        <v>0</v>
      </c>
      <c r="R1931" s="18">
        <f t="shared" si="2594"/>
        <v>96999.999999999985</v>
      </c>
      <c r="S1931" s="18">
        <f t="shared" si="2595"/>
        <v>96999.999999999985</v>
      </c>
      <c r="T1931" s="18">
        <f t="shared" si="2596"/>
        <v>96999.999999999985</v>
      </c>
      <c r="U1931" s="18">
        <f t="shared" si="2597"/>
        <v>0</v>
      </c>
      <c r="V1931" s="18">
        <f t="shared" si="2598"/>
        <v>96999.999999999985</v>
      </c>
      <c r="W1931" s="18">
        <f t="shared" si="2599"/>
        <v>96999.999999999985</v>
      </c>
      <c r="X1931" s="18">
        <f t="shared" si="2600"/>
        <v>96999.999999999985</v>
      </c>
      <c r="Y1931" s="18">
        <f t="shared" si="2597"/>
        <v>0</v>
      </c>
      <c r="Z1931" s="18">
        <f t="shared" si="2597"/>
        <v>0</v>
      </c>
      <c r="AA1931" s="18">
        <f t="shared" si="2597"/>
        <v>0</v>
      </c>
      <c r="AB1931" s="18">
        <f t="shared" si="2527"/>
        <v>96999.999999999985</v>
      </c>
      <c r="AC1931" s="18">
        <f t="shared" si="2528"/>
        <v>96999.999999999985</v>
      </c>
      <c r="AD1931" s="18">
        <f t="shared" si="2529"/>
        <v>96999.999999999985</v>
      </c>
      <c r="AE1931" s="18">
        <f t="shared" si="2597"/>
        <v>0</v>
      </c>
      <c r="AF1931" s="31"/>
      <c r="AG1931" s="22"/>
      <c r="AH1931" s="2"/>
    </row>
    <row r="1932" spans="1:34" x14ac:dyDescent="0.25">
      <c r="A1932" s="36" t="s">
        <v>413</v>
      </c>
      <c r="B1932" s="32">
        <v>800</v>
      </c>
      <c r="C1932" s="36"/>
      <c r="D1932" s="36"/>
      <c r="E1932" s="14" t="s">
        <v>583</v>
      </c>
      <c r="F1932" s="18">
        <f t="shared" si="2592"/>
        <v>74999.999999999985</v>
      </c>
      <c r="G1932" s="18">
        <f t="shared" si="2592"/>
        <v>74999.999999999985</v>
      </c>
      <c r="H1932" s="18">
        <f t="shared" si="2592"/>
        <v>74999.999999999985</v>
      </c>
      <c r="I1932" s="18">
        <f t="shared" si="2592"/>
        <v>22000</v>
      </c>
      <c r="J1932" s="18">
        <f t="shared" si="2592"/>
        <v>22000</v>
      </c>
      <c r="K1932" s="18">
        <f t="shared" si="2592"/>
        <v>22000</v>
      </c>
      <c r="L1932" s="18">
        <f t="shared" si="2573"/>
        <v>96999.999999999985</v>
      </c>
      <c r="M1932" s="18">
        <f t="shared" si="2574"/>
        <v>96999.999999999985</v>
      </c>
      <c r="N1932" s="18">
        <f t="shared" si="2575"/>
        <v>96999.999999999985</v>
      </c>
      <c r="O1932" s="18">
        <f t="shared" si="2593"/>
        <v>0</v>
      </c>
      <c r="P1932" s="18">
        <f t="shared" si="2593"/>
        <v>0</v>
      </c>
      <c r="Q1932" s="18">
        <f t="shared" si="2593"/>
        <v>0</v>
      </c>
      <c r="R1932" s="18">
        <f t="shared" si="2594"/>
        <v>96999.999999999985</v>
      </c>
      <c r="S1932" s="18">
        <f t="shared" si="2595"/>
        <v>96999.999999999985</v>
      </c>
      <c r="T1932" s="18">
        <f t="shared" si="2596"/>
        <v>96999.999999999985</v>
      </c>
      <c r="U1932" s="18">
        <f t="shared" si="2597"/>
        <v>0</v>
      </c>
      <c r="V1932" s="18">
        <f t="shared" si="2598"/>
        <v>96999.999999999985</v>
      </c>
      <c r="W1932" s="18">
        <f t="shared" si="2599"/>
        <v>96999.999999999985</v>
      </c>
      <c r="X1932" s="18">
        <f t="shared" si="2600"/>
        <v>96999.999999999985</v>
      </c>
      <c r="Y1932" s="18">
        <f t="shared" si="2597"/>
        <v>0</v>
      </c>
      <c r="Z1932" s="18">
        <f t="shared" si="2597"/>
        <v>0</v>
      </c>
      <c r="AA1932" s="18">
        <f t="shared" si="2597"/>
        <v>0</v>
      </c>
      <c r="AB1932" s="18">
        <f t="shared" si="2527"/>
        <v>96999.999999999985</v>
      </c>
      <c r="AC1932" s="18">
        <f t="shared" si="2528"/>
        <v>96999.999999999985</v>
      </c>
      <c r="AD1932" s="18">
        <f t="shared" si="2529"/>
        <v>96999.999999999985</v>
      </c>
      <c r="AE1932" s="18">
        <f t="shared" si="2597"/>
        <v>0</v>
      </c>
      <c r="AF1932" s="31"/>
      <c r="AG1932" s="22"/>
      <c r="AH1932" s="2"/>
    </row>
    <row r="1933" spans="1:34" ht="78.75" x14ac:dyDescent="0.25">
      <c r="A1933" s="36" t="s">
        <v>413</v>
      </c>
      <c r="B1933" s="32">
        <v>810</v>
      </c>
      <c r="C1933" s="36"/>
      <c r="D1933" s="36"/>
      <c r="E1933" s="14" t="s">
        <v>599</v>
      </c>
      <c r="F1933" s="18">
        <f>F1934</f>
        <v>74999.999999999985</v>
      </c>
      <c r="G1933" s="18">
        <f t="shared" si="2592"/>
        <v>74999.999999999985</v>
      </c>
      <c r="H1933" s="18">
        <f t="shared" si="2592"/>
        <v>74999.999999999985</v>
      </c>
      <c r="I1933" s="18">
        <f t="shared" si="2592"/>
        <v>22000</v>
      </c>
      <c r="J1933" s="18">
        <f t="shared" si="2592"/>
        <v>22000</v>
      </c>
      <c r="K1933" s="18">
        <f t="shared" si="2592"/>
        <v>22000</v>
      </c>
      <c r="L1933" s="18">
        <f t="shared" si="2573"/>
        <v>96999.999999999985</v>
      </c>
      <c r="M1933" s="18">
        <f t="shared" si="2574"/>
        <v>96999.999999999985</v>
      </c>
      <c r="N1933" s="18">
        <f t="shared" si="2575"/>
        <v>96999.999999999985</v>
      </c>
      <c r="O1933" s="18">
        <f t="shared" si="2592"/>
        <v>0</v>
      </c>
      <c r="P1933" s="18">
        <f t="shared" si="2592"/>
        <v>0</v>
      </c>
      <c r="Q1933" s="18">
        <f t="shared" si="2592"/>
        <v>0</v>
      </c>
      <c r="R1933" s="18">
        <f t="shared" si="2594"/>
        <v>96999.999999999985</v>
      </c>
      <c r="S1933" s="18">
        <f t="shared" si="2595"/>
        <v>96999.999999999985</v>
      </c>
      <c r="T1933" s="18">
        <f t="shared" si="2596"/>
        <v>96999.999999999985</v>
      </c>
      <c r="U1933" s="18">
        <f t="shared" si="2592"/>
        <v>0</v>
      </c>
      <c r="V1933" s="18">
        <f t="shared" si="2598"/>
        <v>96999.999999999985</v>
      </c>
      <c r="W1933" s="18">
        <f t="shared" si="2599"/>
        <v>96999.999999999985</v>
      </c>
      <c r="X1933" s="18">
        <f t="shared" si="2600"/>
        <v>96999.999999999985</v>
      </c>
      <c r="Y1933" s="18">
        <f t="shared" si="2592"/>
        <v>0</v>
      </c>
      <c r="Z1933" s="18">
        <f t="shared" si="2592"/>
        <v>0</v>
      </c>
      <c r="AA1933" s="18">
        <f t="shared" si="2592"/>
        <v>0</v>
      </c>
      <c r="AB1933" s="18">
        <f t="shared" si="2527"/>
        <v>96999.999999999985</v>
      </c>
      <c r="AC1933" s="18">
        <f t="shared" si="2528"/>
        <v>96999.999999999985</v>
      </c>
      <c r="AD1933" s="18">
        <f t="shared" si="2529"/>
        <v>96999.999999999985</v>
      </c>
      <c r="AE1933" s="18">
        <f t="shared" si="2592"/>
        <v>0</v>
      </c>
      <c r="AF1933" s="31"/>
      <c r="AG1933" s="22"/>
      <c r="AH1933" s="2"/>
    </row>
    <row r="1934" spans="1:34" x14ac:dyDescent="0.25">
      <c r="A1934" s="36" t="s">
        <v>413</v>
      </c>
      <c r="B1934" s="32">
        <v>810</v>
      </c>
      <c r="C1934" s="36" t="s">
        <v>151</v>
      </c>
      <c r="D1934" s="36" t="s">
        <v>30</v>
      </c>
      <c r="E1934" s="14" t="s">
        <v>549</v>
      </c>
      <c r="F1934" s="18">
        <v>74999.999999999985</v>
      </c>
      <c r="G1934" s="18">
        <v>74999.999999999985</v>
      </c>
      <c r="H1934" s="18">
        <v>74999.999999999985</v>
      </c>
      <c r="I1934" s="18">
        <v>22000</v>
      </c>
      <c r="J1934" s="18">
        <v>22000</v>
      </c>
      <c r="K1934" s="18">
        <v>22000</v>
      </c>
      <c r="L1934" s="18">
        <f t="shared" si="2573"/>
        <v>96999.999999999985</v>
      </c>
      <c r="M1934" s="18">
        <f t="shared" si="2574"/>
        <v>96999.999999999985</v>
      </c>
      <c r="N1934" s="18">
        <f t="shared" si="2575"/>
        <v>96999.999999999985</v>
      </c>
      <c r="O1934" s="18"/>
      <c r="P1934" s="18"/>
      <c r="Q1934" s="18"/>
      <c r="R1934" s="18">
        <f t="shared" si="2594"/>
        <v>96999.999999999985</v>
      </c>
      <c r="S1934" s="18">
        <f t="shared" si="2595"/>
        <v>96999.999999999985</v>
      </c>
      <c r="T1934" s="18">
        <f t="shared" si="2596"/>
        <v>96999.999999999985</v>
      </c>
      <c r="U1934" s="18"/>
      <c r="V1934" s="18">
        <f t="shared" si="2598"/>
        <v>96999.999999999985</v>
      </c>
      <c r="W1934" s="18">
        <f t="shared" si="2599"/>
        <v>96999.999999999985</v>
      </c>
      <c r="X1934" s="18">
        <f t="shared" si="2600"/>
        <v>96999.999999999985</v>
      </c>
      <c r="Y1934" s="18"/>
      <c r="Z1934" s="18"/>
      <c r="AA1934" s="18"/>
      <c r="AB1934" s="18">
        <f t="shared" si="2527"/>
        <v>96999.999999999985</v>
      </c>
      <c r="AC1934" s="18">
        <f t="shared" si="2528"/>
        <v>96999.999999999985</v>
      </c>
      <c r="AD1934" s="18">
        <f t="shared" si="2529"/>
        <v>96999.999999999985</v>
      </c>
      <c r="AE1934" s="18"/>
      <c r="AF1934" s="31"/>
      <c r="AG1934" s="22" t="s">
        <v>1321</v>
      </c>
      <c r="AH1934" s="2"/>
    </row>
    <row r="1935" spans="1:34" ht="78.75" x14ac:dyDescent="0.25">
      <c r="A1935" s="36" t="s">
        <v>416</v>
      </c>
      <c r="B1935" s="32"/>
      <c r="C1935" s="36"/>
      <c r="D1935" s="36"/>
      <c r="E1935" s="14" t="s">
        <v>1235</v>
      </c>
      <c r="F1935" s="18">
        <f>F1936</f>
        <v>1000</v>
      </c>
      <c r="G1935" s="18">
        <f t="shared" ref="G1935:AE1938" si="2601">G1936</f>
        <v>1000</v>
      </c>
      <c r="H1935" s="18">
        <f t="shared" si="2601"/>
        <v>1000</v>
      </c>
      <c r="I1935" s="18">
        <f t="shared" si="2601"/>
        <v>0</v>
      </c>
      <c r="J1935" s="18">
        <f t="shared" si="2601"/>
        <v>0</v>
      </c>
      <c r="K1935" s="18">
        <f t="shared" si="2601"/>
        <v>0</v>
      </c>
      <c r="L1935" s="18">
        <f t="shared" si="2573"/>
        <v>1000</v>
      </c>
      <c r="M1935" s="18">
        <f t="shared" si="2574"/>
        <v>1000</v>
      </c>
      <c r="N1935" s="18">
        <f t="shared" si="2575"/>
        <v>1000</v>
      </c>
      <c r="O1935" s="18">
        <f t="shared" si="2601"/>
        <v>-505.05</v>
      </c>
      <c r="P1935" s="18">
        <f t="shared" si="2601"/>
        <v>0</v>
      </c>
      <c r="Q1935" s="18">
        <f t="shared" si="2601"/>
        <v>0</v>
      </c>
      <c r="R1935" s="18">
        <f t="shared" si="2594"/>
        <v>494.95</v>
      </c>
      <c r="S1935" s="18">
        <f t="shared" si="2595"/>
        <v>1000</v>
      </c>
      <c r="T1935" s="18">
        <f t="shared" si="2596"/>
        <v>1000</v>
      </c>
      <c r="U1935" s="18">
        <f t="shared" si="2601"/>
        <v>0</v>
      </c>
      <c r="V1935" s="18">
        <f t="shared" si="2598"/>
        <v>494.95</v>
      </c>
      <c r="W1935" s="18">
        <f t="shared" si="2599"/>
        <v>1000</v>
      </c>
      <c r="X1935" s="18">
        <f t="shared" si="2600"/>
        <v>1000</v>
      </c>
      <c r="Y1935" s="18">
        <f t="shared" si="2601"/>
        <v>0</v>
      </c>
      <c r="Z1935" s="18">
        <f t="shared" si="2601"/>
        <v>0</v>
      </c>
      <c r="AA1935" s="18">
        <f t="shared" si="2601"/>
        <v>0</v>
      </c>
      <c r="AB1935" s="18">
        <f t="shared" si="2527"/>
        <v>494.95</v>
      </c>
      <c r="AC1935" s="18">
        <f t="shared" si="2528"/>
        <v>1000</v>
      </c>
      <c r="AD1935" s="18">
        <f t="shared" si="2529"/>
        <v>1000</v>
      </c>
      <c r="AE1935" s="18">
        <f t="shared" si="2601"/>
        <v>0</v>
      </c>
      <c r="AF1935" s="31"/>
      <c r="AG1935" s="22"/>
      <c r="AH1935" s="2"/>
    </row>
    <row r="1936" spans="1:34" ht="31.5" x14ac:dyDescent="0.25">
      <c r="A1936" s="36" t="s">
        <v>415</v>
      </c>
      <c r="B1936" s="32"/>
      <c r="C1936" s="36"/>
      <c r="D1936" s="36"/>
      <c r="E1936" s="14" t="s">
        <v>775</v>
      </c>
      <c r="F1936" s="18">
        <f t="shared" ref="F1936:H1938" si="2602">F1937</f>
        <v>1000</v>
      </c>
      <c r="G1936" s="18">
        <f t="shared" si="2602"/>
        <v>1000</v>
      </c>
      <c r="H1936" s="18">
        <f t="shared" si="2602"/>
        <v>1000</v>
      </c>
      <c r="I1936" s="18">
        <f t="shared" si="2601"/>
        <v>0</v>
      </c>
      <c r="J1936" s="18">
        <f t="shared" si="2601"/>
        <v>0</v>
      </c>
      <c r="K1936" s="18">
        <f t="shared" si="2601"/>
        <v>0</v>
      </c>
      <c r="L1936" s="18">
        <f t="shared" si="2573"/>
        <v>1000</v>
      </c>
      <c r="M1936" s="18">
        <f t="shared" si="2574"/>
        <v>1000</v>
      </c>
      <c r="N1936" s="18">
        <f t="shared" si="2575"/>
        <v>1000</v>
      </c>
      <c r="O1936" s="18">
        <f t="shared" si="2601"/>
        <v>-505.05</v>
      </c>
      <c r="P1936" s="18">
        <f t="shared" si="2601"/>
        <v>0</v>
      </c>
      <c r="Q1936" s="18">
        <f t="shared" si="2601"/>
        <v>0</v>
      </c>
      <c r="R1936" s="18">
        <f t="shared" si="2594"/>
        <v>494.95</v>
      </c>
      <c r="S1936" s="18">
        <f t="shared" si="2595"/>
        <v>1000</v>
      </c>
      <c r="T1936" s="18">
        <f t="shared" si="2596"/>
        <v>1000</v>
      </c>
      <c r="U1936" s="18">
        <f t="shared" ref="U1936:AE1938" si="2603">U1937</f>
        <v>0</v>
      </c>
      <c r="V1936" s="18">
        <f t="shared" si="2598"/>
        <v>494.95</v>
      </c>
      <c r="W1936" s="18">
        <f t="shared" si="2599"/>
        <v>1000</v>
      </c>
      <c r="X1936" s="18">
        <f t="shared" si="2600"/>
        <v>1000</v>
      </c>
      <c r="Y1936" s="18">
        <f t="shared" si="2603"/>
        <v>0</v>
      </c>
      <c r="Z1936" s="18">
        <f t="shared" si="2603"/>
        <v>0</v>
      </c>
      <c r="AA1936" s="18">
        <f t="shared" si="2603"/>
        <v>0</v>
      </c>
      <c r="AB1936" s="18">
        <f t="shared" ref="AB1936:AB1999" si="2604">V1936+Y1936</f>
        <v>494.95</v>
      </c>
      <c r="AC1936" s="18">
        <f t="shared" ref="AC1936:AC1999" si="2605">W1936+Z1936</f>
        <v>1000</v>
      </c>
      <c r="AD1936" s="18">
        <f t="shared" ref="AD1936:AD1999" si="2606">X1936+AA1936</f>
        <v>1000</v>
      </c>
      <c r="AE1936" s="18">
        <f t="shared" si="2603"/>
        <v>0</v>
      </c>
      <c r="AF1936" s="31"/>
      <c r="AG1936" s="22"/>
      <c r="AH1936" s="2"/>
    </row>
    <row r="1937" spans="1:34" ht="47.25" x14ac:dyDescent="0.25">
      <c r="A1937" s="36" t="s">
        <v>415</v>
      </c>
      <c r="B1937" s="32">
        <v>200</v>
      </c>
      <c r="C1937" s="36"/>
      <c r="D1937" s="36"/>
      <c r="E1937" s="14" t="s">
        <v>578</v>
      </c>
      <c r="F1937" s="18">
        <f t="shared" si="2602"/>
        <v>1000</v>
      </c>
      <c r="G1937" s="18">
        <f t="shared" si="2602"/>
        <v>1000</v>
      </c>
      <c r="H1937" s="18">
        <f t="shared" si="2602"/>
        <v>1000</v>
      </c>
      <c r="I1937" s="18">
        <f t="shared" si="2601"/>
        <v>0</v>
      </c>
      <c r="J1937" s="18">
        <f t="shared" si="2601"/>
        <v>0</v>
      </c>
      <c r="K1937" s="18">
        <f t="shared" si="2601"/>
        <v>0</v>
      </c>
      <c r="L1937" s="18">
        <f t="shared" si="2573"/>
        <v>1000</v>
      </c>
      <c r="M1937" s="18">
        <f t="shared" si="2574"/>
        <v>1000</v>
      </c>
      <c r="N1937" s="18">
        <f t="shared" si="2575"/>
        <v>1000</v>
      </c>
      <c r="O1937" s="18">
        <f t="shared" si="2601"/>
        <v>-505.05</v>
      </c>
      <c r="P1937" s="18">
        <f t="shared" si="2601"/>
        <v>0</v>
      </c>
      <c r="Q1937" s="18">
        <f t="shared" si="2601"/>
        <v>0</v>
      </c>
      <c r="R1937" s="18">
        <f t="shared" si="2594"/>
        <v>494.95</v>
      </c>
      <c r="S1937" s="18">
        <f t="shared" si="2595"/>
        <v>1000</v>
      </c>
      <c r="T1937" s="18">
        <f t="shared" si="2596"/>
        <v>1000</v>
      </c>
      <c r="U1937" s="18">
        <f t="shared" si="2603"/>
        <v>0</v>
      </c>
      <c r="V1937" s="18">
        <f t="shared" si="2598"/>
        <v>494.95</v>
      </c>
      <c r="W1937" s="18">
        <f t="shared" si="2599"/>
        <v>1000</v>
      </c>
      <c r="X1937" s="18">
        <f t="shared" si="2600"/>
        <v>1000</v>
      </c>
      <c r="Y1937" s="18">
        <f t="shared" si="2603"/>
        <v>0</v>
      </c>
      <c r="Z1937" s="18">
        <f t="shared" si="2603"/>
        <v>0</v>
      </c>
      <c r="AA1937" s="18">
        <f t="shared" si="2603"/>
        <v>0</v>
      </c>
      <c r="AB1937" s="18">
        <f t="shared" si="2604"/>
        <v>494.95</v>
      </c>
      <c r="AC1937" s="18">
        <f t="shared" si="2605"/>
        <v>1000</v>
      </c>
      <c r="AD1937" s="18">
        <f t="shared" si="2606"/>
        <v>1000</v>
      </c>
      <c r="AE1937" s="18">
        <f t="shared" si="2603"/>
        <v>0</v>
      </c>
      <c r="AF1937" s="31"/>
      <c r="AG1937" s="22"/>
      <c r="AH1937" s="2"/>
    </row>
    <row r="1938" spans="1:34" ht="47.25" x14ac:dyDescent="0.25">
      <c r="A1938" s="36" t="s">
        <v>415</v>
      </c>
      <c r="B1938" s="32">
        <v>240</v>
      </c>
      <c r="C1938" s="36"/>
      <c r="D1938" s="36"/>
      <c r="E1938" s="14" t="s">
        <v>586</v>
      </c>
      <c r="F1938" s="18">
        <f t="shared" si="2602"/>
        <v>1000</v>
      </c>
      <c r="G1938" s="18">
        <f t="shared" si="2602"/>
        <v>1000</v>
      </c>
      <c r="H1938" s="18">
        <f t="shared" si="2602"/>
        <v>1000</v>
      </c>
      <c r="I1938" s="18">
        <f t="shared" si="2601"/>
        <v>0</v>
      </c>
      <c r="J1938" s="18">
        <f t="shared" si="2601"/>
        <v>0</v>
      </c>
      <c r="K1938" s="18">
        <f t="shared" si="2601"/>
        <v>0</v>
      </c>
      <c r="L1938" s="18">
        <f t="shared" si="2573"/>
        <v>1000</v>
      </c>
      <c r="M1938" s="18">
        <f t="shared" si="2574"/>
        <v>1000</v>
      </c>
      <c r="N1938" s="18">
        <f t="shared" si="2575"/>
        <v>1000</v>
      </c>
      <c r="O1938" s="18">
        <f t="shared" si="2601"/>
        <v>-505.05</v>
      </c>
      <c r="P1938" s="18">
        <f t="shared" si="2601"/>
        <v>0</v>
      </c>
      <c r="Q1938" s="18">
        <f t="shared" si="2601"/>
        <v>0</v>
      </c>
      <c r="R1938" s="18">
        <f t="shared" si="2594"/>
        <v>494.95</v>
      </c>
      <c r="S1938" s="18">
        <f t="shared" si="2595"/>
        <v>1000</v>
      </c>
      <c r="T1938" s="18">
        <f t="shared" si="2596"/>
        <v>1000</v>
      </c>
      <c r="U1938" s="18">
        <f t="shared" si="2603"/>
        <v>0</v>
      </c>
      <c r="V1938" s="18">
        <f t="shared" si="2598"/>
        <v>494.95</v>
      </c>
      <c r="W1938" s="18">
        <f t="shared" si="2599"/>
        <v>1000</v>
      </c>
      <c r="X1938" s="18">
        <f t="shared" si="2600"/>
        <v>1000</v>
      </c>
      <c r="Y1938" s="18">
        <f t="shared" si="2603"/>
        <v>0</v>
      </c>
      <c r="Z1938" s="18">
        <f t="shared" si="2603"/>
        <v>0</v>
      </c>
      <c r="AA1938" s="18">
        <f t="shared" si="2603"/>
        <v>0</v>
      </c>
      <c r="AB1938" s="18">
        <f t="shared" si="2604"/>
        <v>494.95</v>
      </c>
      <c r="AC1938" s="18">
        <f t="shared" si="2605"/>
        <v>1000</v>
      </c>
      <c r="AD1938" s="18">
        <f t="shared" si="2606"/>
        <v>1000</v>
      </c>
      <c r="AE1938" s="18">
        <f t="shared" si="2603"/>
        <v>0</v>
      </c>
      <c r="AF1938" s="31"/>
      <c r="AG1938" s="22"/>
      <c r="AH1938" s="2"/>
    </row>
    <row r="1939" spans="1:34" x14ac:dyDescent="0.25">
      <c r="A1939" s="36" t="s">
        <v>415</v>
      </c>
      <c r="B1939" s="32">
        <v>240</v>
      </c>
      <c r="C1939" s="36" t="s">
        <v>200</v>
      </c>
      <c r="D1939" s="36" t="s">
        <v>20</v>
      </c>
      <c r="E1939" s="14" t="s">
        <v>553</v>
      </c>
      <c r="F1939" s="18">
        <v>1000</v>
      </c>
      <c r="G1939" s="18">
        <v>1000</v>
      </c>
      <c r="H1939" s="18">
        <v>1000</v>
      </c>
      <c r="I1939" s="18"/>
      <c r="J1939" s="18"/>
      <c r="K1939" s="18"/>
      <c r="L1939" s="18">
        <f t="shared" si="2573"/>
        <v>1000</v>
      </c>
      <c r="M1939" s="18">
        <f t="shared" si="2574"/>
        <v>1000</v>
      </c>
      <c r="N1939" s="18">
        <f t="shared" si="2575"/>
        <v>1000</v>
      </c>
      <c r="O1939" s="18">
        <v>-505.05</v>
      </c>
      <c r="P1939" s="18"/>
      <c r="Q1939" s="18"/>
      <c r="R1939" s="18">
        <f t="shared" si="2594"/>
        <v>494.95</v>
      </c>
      <c r="S1939" s="18">
        <f t="shared" si="2595"/>
        <v>1000</v>
      </c>
      <c r="T1939" s="18">
        <f t="shared" si="2596"/>
        <v>1000</v>
      </c>
      <c r="U1939" s="18"/>
      <c r="V1939" s="18">
        <f t="shared" si="2598"/>
        <v>494.95</v>
      </c>
      <c r="W1939" s="18">
        <f t="shared" si="2599"/>
        <v>1000</v>
      </c>
      <c r="X1939" s="18">
        <f t="shared" si="2600"/>
        <v>1000</v>
      </c>
      <c r="Y1939" s="18"/>
      <c r="Z1939" s="18"/>
      <c r="AA1939" s="18"/>
      <c r="AB1939" s="18">
        <f t="shared" si="2604"/>
        <v>494.95</v>
      </c>
      <c r="AC1939" s="18">
        <f t="shared" si="2605"/>
        <v>1000</v>
      </c>
      <c r="AD1939" s="18">
        <f t="shared" si="2606"/>
        <v>1000</v>
      </c>
      <c r="AE1939" s="18"/>
      <c r="AF1939" s="31"/>
      <c r="AG1939" s="22"/>
      <c r="AH1939" s="2"/>
    </row>
    <row r="1940" spans="1:34" s="10" customFormat="1" ht="31.5" x14ac:dyDescent="0.25">
      <c r="A1940" s="9" t="s">
        <v>419</v>
      </c>
      <c r="B1940" s="16"/>
      <c r="C1940" s="9"/>
      <c r="D1940" s="9"/>
      <c r="E1940" s="15" t="s">
        <v>1236</v>
      </c>
      <c r="F1940" s="17">
        <f>F1941</f>
        <v>30126.199999999997</v>
      </c>
      <c r="G1940" s="17">
        <f t="shared" ref="G1940:AE1940" si="2607">G1941</f>
        <v>28156</v>
      </c>
      <c r="H1940" s="17">
        <f t="shared" si="2607"/>
        <v>28156</v>
      </c>
      <c r="I1940" s="17">
        <f t="shared" si="2607"/>
        <v>10000</v>
      </c>
      <c r="J1940" s="17">
        <f t="shared" si="2607"/>
        <v>0</v>
      </c>
      <c r="K1940" s="17">
        <f t="shared" si="2607"/>
        <v>0</v>
      </c>
      <c r="L1940" s="17">
        <f t="shared" si="2573"/>
        <v>40126.199999999997</v>
      </c>
      <c r="M1940" s="17">
        <f t="shared" si="2574"/>
        <v>28156</v>
      </c>
      <c r="N1940" s="17">
        <f t="shared" si="2575"/>
        <v>28156</v>
      </c>
      <c r="O1940" s="17">
        <f t="shared" si="2607"/>
        <v>13515.084000000001</v>
      </c>
      <c r="P1940" s="17">
        <f t="shared" si="2607"/>
        <v>0</v>
      </c>
      <c r="Q1940" s="17">
        <f t="shared" si="2607"/>
        <v>0</v>
      </c>
      <c r="R1940" s="17">
        <f t="shared" si="2594"/>
        <v>53641.284</v>
      </c>
      <c r="S1940" s="17">
        <f t="shared" si="2595"/>
        <v>28156</v>
      </c>
      <c r="T1940" s="17">
        <f t="shared" si="2596"/>
        <v>28156</v>
      </c>
      <c r="U1940" s="17">
        <f t="shared" si="2607"/>
        <v>0</v>
      </c>
      <c r="V1940" s="17">
        <f t="shared" si="2598"/>
        <v>53641.284</v>
      </c>
      <c r="W1940" s="17">
        <f t="shared" si="2599"/>
        <v>28156</v>
      </c>
      <c r="X1940" s="17">
        <f t="shared" si="2600"/>
        <v>28156</v>
      </c>
      <c r="Y1940" s="17">
        <f t="shared" si="2607"/>
        <v>1355.2</v>
      </c>
      <c r="Z1940" s="17">
        <f t="shared" si="2607"/>
        <v>0</v>
      </c>
      <c r="AA1940" s="17">
        <f t="shared" si="2607"/>
        <v>0</v>
      </c>
      <c r="AB1940" s="17">
        <f t="shared" si="2604"/>
        <v>54996.483999999997</v>
      </c>
      <c r="AC1940" s="17">
        <f t="shared" si="2605"/>
        <v>28156</v>
      </c>
      <c r="AD1940" s="17">
        <f t="shared" si="2606"/>
        <v>28156</v>
      </c>
      <c r="AE1940" s="17">
        <f t="shared" si="2607"/>
        <v>0</v>
      </c>
      <c r="AF1940" s="30"/>
      <c r="AG1940" s="25"/>
    </row>
    <row r="1941" spans="1:34" ht="78.75" x14ac:dyDescent="0.25">
      <c r="A1941" s="36" t="s">
        <v>420</v>
      </c>
      <c r="B1941" s="32"/>
      <c r="C1941" s="36"/>
      <c r="D1941" s="36"/>
      <c r="E1941" s="14" t="s">
        <v>1237</v>
      </c>
      <c r="F1941" s="18">
        <f>F1942+F1952</f>
        <v>30126.199999999997</v>
      </c>
      <c r="G1941" s="18">
        <f t="shared" ref="G1941:H1941" si="2608">G1942+G1952</f>
        <v>28156</v>
      </c>
      <c r="H1941" s="18">
        <f t="shared" si="2608"/>
        <v>28156</v>
      </c>
      <c r="I1941" s="18">
        <f t="shared" ref="I1941:K1941" si="2609">I1942+I1952</f>
        <v>10000</v>
      </c>
      <c r="J1941" s="18">
        <f t="shared" si="2609"/>
        <v>0</v>
      </c>
      <c r="K1941" s="18">
        <f t="shared" si="2609"/>
        <v>0</v>
      </c>
      <c r="L1941" s="18">
        <f t="shared" si="2573"/>
        <v>40126.199999999997</v>
      </c>
      <c r="M1941" s="18">
        <f t="shared" si="2574"/>
        <v>28156</v>
      </c>
      <c r="N1941" s="18">
        <f t="shared" si="2575"/>
        <v>28156</v>
      </c>
      <c r="O1941" s="18">
        <f>O1942+O1952+O1956</f>
        <v>13515.084000000001</v>
      </c>
      <c r="P1941" s="18">
        <f t="shared" ref="P1941:AE1941" si="2610">P1942+P1952+P1956</f>
        <v>0</v>
      </c>
      <c r="Q1941" s="18">
        <f t="shared" si="2610"/>
        <v>0</v>
      </c>
      <c r="R1941" s="18">
        <f t="shared" si="2594"/>
        <v>53641.284</v>
      </c>
      <c r="S1941" s="18">
        <f t="shared" si="2595"/>
        <v>28156</v>
      </c>
      <c r="T1941" s="18">
        <f t="shared" si="2596"/>
        <v>28156</v>
      </c>
      <c r="U1941" s="18">
        <f t="shared" ref="U1941" si="2611">U1942+U1952+U1956</f>
        <v>0</v>
      </c>
      <c r="V1941" s="18">
        <f t="shared" si="2598"/>
        <v>53641.284</v>
      </c>
      <c r="W1941" s="18">
        <f t="shared" si="2599"/>
        <v>28156</v>
      </c>
      <c r="X1941" s="18">
        <f t="shared" si="2600"/>
        <v>28156</v>
      </c>
      <c r="Y1941" s="18">
        <f t="shared" ref="Y1941:AA1941" si="2612">Y1942+Y1952+Y1956</f>
        <v>1355.2</v>
      </c>
      <c r="Z1941" s="18">
        <f t="shared" si="2612"/>
        <v>0</v>
      </c>
      <c r="AA1941" s="18">
        <f t="shared" si="2612"/>
        <v>0</v>
      </c>
      <c r="AB1941" s="18">
        <f t="shared" si="2604"/>
        <v>54996.483999999997</v>
      </c>
      <c r="AC1941" s="18">
        <f t="shared" si="2605"/>
        <v>28156</v>
      </c>
      <c r="AD1941" s="18">
        <f t="shared" si="2606"/>
        <v>28156</v>
      </c>
      <c r="AE1941" s="18">
        <f t="shared" si="2610"/>
        <v>0</v>
      </c>
      <c r="AF1941" s="31"/>
      <c r="AG1941" s="22"/>
      <c r="AH1941" s="2"/>
    </row>
    <row r="1942" spans="1:34" ht="47.25" x14ac:dyDescent="0.25">
      <c r="A1942" s="36" t="s">
        <v>417</v>
      </c>
      <c r="B1942" s="32"/>
      <c r="C1942" s="36"/>
      <c r="D1942" s="36"/>
      <c r="E1942" s="14" t="s">
        <v>627</v>
      </c>
      <c r="F1942" s="18">
        <f t="shared" ref="F1942:K1942" si="2613">F1943+F1946+F1949</f>
        <v>19952.599999999995</v>
      </c>
      <c r="G1942" s="18">
        <f t="shared" si="2613"/>
        <v>17982.399999999998</v>
      </c>
      <c r="H1942" s="18">
        <f t="shared" si="2613"/>
        <v>17982.399999999998</v>
      </c>
      <c r="I1942" s="18">
        <f t="shared" si="2613"/>
        <v>0</v>
      </c>
      <c r="J1942" s="18">
        <f t="shared" si="2613"/>
        <v>0</v>
      </c>
      <c r="K1942" s="18">
        <f t="shared" si="2613"/>
        <v>0</v>
      </c>
      <c r="L1942" s="18">
        <f t="shared" si="2573"/>
        <v>19952.599999999995</v>
      </c>
      <c r="M1942" s="18">
        <f t="shared" si="2574"/>
        <v>17982.399999999998</v>
      </c>
      <c r="N1942" s="18">
        <f t="shared" si="2575"/>
        <v>17982.399999999998</v>
      </c>
      <c r="O1942" s="18">
        <f t="shared" ref="O1942:Q1942" si="2614">O1943+O1946+O1949</f>
        <v>0</v>
      </c>
      <c r="P1942" s="18">
        <f t="shared" si="2614"/>
        <v>0</v>
      </c>
      <c r="Q1942" s="18">
        <f t="shared" si="2614"/>
        <v>0</v>
      </c>
      <c r="R1942" s="18">
        <f t="shared" si="2594"/>
        <v>19952.599999999995</v>
      </c>
      <c r="S1942" s="18">
        <f t="shared" si="2595"/>
        <v>17982.399999999998</v>
      </c>
      <c r="T1942" s="18">
        <f t="shared" si="2596"/>
        <v>17982.399999999998</v>
      </c>
      <c r="U1942" s="18">
        <f t="shared" ref="U1942:AE1942" si="2615">U1943+U1946+U1949</f>
        <v>0</v>
      </c>
      <c r="V1942" s="18">
        <f t="shared" si="2598"/>
        <v>19952.599999999995</v>
      </c>
      <c r="W1942" s="18">
        <f t="shared" si="2599"/>
        <v>17982.399999999998</v>
      </c>
      <c r="X1942" s="18">
        <f t="shared" si="2600"/>
        <v>17982.399999999998</v>
      </c>
      <c r="Y1942" s="18">
        <f t="shared" ref="Y1942:AA1942" si="2616">Y1943+Y1946+Y1949</f>
        <v>0</v>
      </c>
      <c r="Z1942" s="18">
        <f t="shared" si="2616"/>
        <v>0</v>
      </c>
      <c r="AA1942" s="18">
        <f t="shared" si="2616"/>
        <v>0</v>
      </c>
      <c r="AB1942" s="18">
        <f t="shared" si="2604"/>
        <v>19952.599999999995</v>
      </c>
      <c r="AC1942" s="18">
        <f t="shared" si="2605"/>
        <v>17982.399999999998</v>
      </c>
      <c r="AD1942" s="18">
        <f t="shared" si="2606"/>
        <v>17982.399999999998</v>
      </c>
      <c r="AE1942" s="18">
        <f t="shared" si="2615"/>
        <v>0</v>
      </c>
      <c r="AF1942" s="31"/>
      <c r="AG1942" s="22"/>
      <c r="AH1942" s="2"/>
    </row>
    <row r="1943" spans="1:34" ht="94.5" x14ac:dyDescent="0.25">
      <c r="A1943" s="36" t="s">
        <v>417</v>
      </c>
      <c r="B1943" s="32">
        <v>100</v>
      </c>
      <c r="C1943" s="36"/>
      <c r="D1943" s="36"/>
      <c r="E1943" s="14" t="s">
        <v>577</v>
      </c>
      <c r="F1943" s="18">
        <f t="shared" ref="F1943:K1944" si="2617">F1944</f>
        <v>16428.899999999998</v>
      </c>
      <c r="G1943" s="18">
        <f t="shared" si="2617"/>
        <v>14499.7</v>
      </c>
      <c r="H1943" s="18">
        <f t="shared" si="2617"/>
        <v>14499.7</v>
      </c>
      <c r="I1943" s="18">
        <f t="shared" si="2617"/>
        <v>0</v>
      </c>
      <c r="J1943" s="18">
        <f t="shared" si="2617"/>
        <v>0</v>
      </c>
      <c r="K1943" s="18">
        <f t="shared" si="2617"/>
        <v>0</v>
      </c>
      <c r="L1943" s="18">
        <f t="shared" si="2573"/>
        <v>16428.899999999998</v>
      </c>
      <c r="M1943" s="18">
        <f t="shared" si="2574"/>
        <v>14499.7</v>
      </c>
      <c r="N1943" s="18">
        <f t="shared" si="2575"/>
        <v>14499.7</v>
      </c>
      <c r="O1943" s="18">
        <f t="shared" ref="O1943:Q1944" si="2618">O1944</f>
        <v>0</v>
      </c>
      <c r="P1943" s="18">
        <f t="shared" si="2618"/>
        <v>0</v>
      </c>
      <c r="Q1943" s="18">
        <f t="shared" si="2618"/>
        <v>0</v>
      </c>
      <c r="R1943" s="18">
        <f t="shared" si="2594"/>
        <v>16428.899999999998</v>
      </c>
      <c r="S1943" s="18">
        <f t="shared" si="2595"/>
        <v>14499.7</v>
      </c>
      <c r="T1943" s="18">
        <f t="shared" si="2596"/>
        <v>14499.7</v>
      </c>
      <c r="U1943" s="18">
        <f t="shared" ref="U1943:AE1944" si="2619">U1944</f>
        <v>0</v>
      </c>
      <c r="V1943" s="18">
        <f t="shared" si="2598"/>
        <v>16428.899999999998</v>
      </c>
      <c r="W1943" s="18">
        <f t="shared" si="2599"/>
        <v>14499.7</v>
      </c>
      <c r="X1943" s="18">
        <f t="shared" si="2600"/>
        <v>14499.7</v>
      </c>
      <c r="Y1943" s="18">
        <f t="shared" si="2619"/>
        <v>0</v>
      </c>
      <c r="Z1943" s="18">
        <f t="shared" si="2619"/>
        <v>0</v>
      </c>
      <c r="AA1943" s="18">
        <f t="shared" si="2619"/>
        <v>0</v>
      </c>
      <c r="AB1943" s="18">
        <f t="shared" si="2604"/>
        <v>16428.899999999998</v>
      </c>
      <c r="AC1943" s="18">
        <f t="shared" si="2605"/>
        <v>14499.7</v>
      </c>
      <c r="AD1943" s="18">
        <f t="shared" si="2606"/>
        <v>14499.7</v>
      </c>
      <c r="AE1943" s="18">
        <f t="shared" si="2619"/>
        <v>0</v>
      </c>
      <c r="AF1943" s="31"/>
      <c r="AG1943" s="22"/>
      <c r="AH1943" s="2"/>
    </row>
    <row r="1944" spans="1:34" ht="31.5" x14ac:dyDescent="0.25">
      <c r="A1944" s="36" t="s">
        <v>417</v>
      </c>
      <c r="B1944" s="32">
        <v>110</v>
      </c>
      <c r="C1944" s="36"/>
      <c r="D1944" s="36"/>
      <c r="E1944" s="14" t="s">
        <v>584</v>
      </c>
      <c r="F1944" s="18">
        <f t="shared" si="2617"/>
        <v>16428.899999999998</v>
      </c>
      <c r="G1944" s="18">
        <f t="shared" si="2617"/>
        <v>14499.7</v>
      </c>
      <c r="H1944" s="18">
        <f t="shared" si="2617"/>
        <v>14499.7</v>
      </c>
      <c r="I1944" s="18">
        <f t="shared" si="2617"/>
        <v>0</v>
      </c>
      <c r="J1944" s="18">
        <f t="shared" si="2617"/>
        <v>0</v>
      </c>
      <c r="K1944" s="18">
        <f t="shared" si="2617"/>
        <v>0</v>
      </c>
      <c r="L1944" s="18">
        <f t="shared" si="2573"/>
        <v>16428.899999999998</v>
      </c>
      <c r="M1944" s="18">
        <f t="shared" si="2574"/>
        <v>14499.7</v>
      </c>
      <c r="N1944" s="18">
        <f t="shared" si="2575"/>
        <v>14499.7</v>
      </c>
      <c r="O1944" s="18">
        <f t="shared" si="2618"/>
        <v>0</v>
      </c>
      <c r="P1944" s="18">
        <f t="shared" si="2618"/>
        <v>0</v>
      </c>
      <c r="Q1944" s="18">
        <f t="shared" si="2618"/>
        <v>0</v>
      </c>
      <c r="R1944" s="18">
        <f t="shared" si="2594"/>
        <v>16428.899999999998</v>
      </c>
      <c r="S1944" s="18">
        <f t="shared" si="2595"/>
        <v>14499.7</v>
      </c>
      <c r="T1944" s="18">
        <f t="shared" si="2596"/>
        <v>14499.7</v>
      </c>
      <c r="U1944" s="18">
        <f t="shared" si="2619"/>
        <v>0</v>
      </c>
      <c r="V1944" s="18">
        <f t="shared" si="2598"/>
        <v>16428.899999999998</v>
      </c>
      <c r="W1944" s="18">
        <f t="shared" si="2599"/>
        <v>14499.7</v>
      </c>
      <c r="X1944" s="18">
        <f t="shared" si="2600"/>
        <v>14499.7</v>
      </c>
      <c r="Y1944" s="18">
        <f t="shared" si="2619"/>
        <v>0</v>
      </c>
      <c r="Z1944" s="18">
        <f t="shared" si="2619"/>
        <v>0</v>
      </c>
      <c r="AA1944" s="18">
        <f t="shared" si="2619"/>
        <v>0</v>
      </c>
      <c r="AB1944" s="18">
        <f t="shared" si="2604"/>
        <v>16428.899999999998</v>
      </c>
      <c r="AC1944" s="18">
        <f t="shared" si="2605"/>
        <v>14499.7</v>
      </c>
      <c r="AD1944" s="18">
        <f t="shared" si="2606"/>
        <v>14499.7</v>
      </c>
      <c r="AE1944" s="18">
        <f t="shared" si="2619"/>
        <v>0</v>
      </c>
      <c r="AF1944" s="31"/>
      <c r="AG1944" s="22"/>
      <c r="AH1944" s="2"/>
    </row>
    <row r="1945" spans="1:34" ht="31.5" x14ac:dyDescent="0.25">
      <c r="A1945" s="36" t="s">
        <v>417</v>
      </c>
      <c r="B1945" s="32">
        <v>110</v>
      </c>
      <c r="C1945" s="36" t="s">
        <v>200</v>
      </c>
      <c r="D1945" s="36" t="s">
        <v>200</v>
      </c>
      <c r="E1945" s="14" t="s">
        <v>554</v>
      </c>
      <c r="F1945" s="18">
        <v>16428.899999999998</v>
      </c>
      <c r="G1945" s="18">
        <v>14499.7</v>
      </c>
      <c r="H1945" s="18">
        <v>14499.7</v>
      </c>
      <c r="I1945" s="18"/>
      <c r="J1945" s="18"/>
      <c r="K1945" s="18"/>
      <c r="L1945" s="18">
        <f t="shared" si="2573"/>
        <v>16428.899999999998</v>
      </c>
      <c r="M1945" s="18">
        <f t="shared" si="2574"/>
        <v>14499.7</v>
      </c>
      <c r="N1945" s="18">
        <f t="shared" si="2575"/>
        <v>14499.7</v>
      </c>
      <c r="O1945" s="18"/>
      <c r="P1945" s="18"/>
      <c r="Q1945" s="18"/>
      <c r="R1945" s="18">
        <f t="shared" si="2594"/>
        <v>16428.899999999998</v>
      </c>
      <c r="S1945" s="18">
        <f t="shared" si="2595"/>
        <v>14499.7</v>
      </c>
      <c r="T1945" s="18">
        <f t="shared" si="2596"/>
        <v>14499.7</v>
      </c>
      <c r="U1945" s="18"/>
      <c r="V1945" s="18">
        <f t="shared" si="2598"/>
        <v>16428.899999999998</v>
      </c>
      <c r="W1945" s="18">
        <f t="shared" si="2599"/>
        <v>14499.7</v>
      </c>
      <c r="X1945" s="18">
        <f t="shared" si="2600"/>
        <v>14499.7</v>
      </c>
      <c r="Y1945" s="18"/>
      <c r="Z1945" s="18"/>
      <c r="AA1945" s="18"/>
      <c r="AB1945" s="18">
        <f t="shared" si="2604"/>
        <v>16428.899999999998</v>
      </c>
      <c r="AC1945" s="18">
        <f t="shared" si="2605"/>
        <v>14499.7</v>
      </c>
      <c r="AD1945" s="18">
        <f t="shared" si="2606"/>
        <v>14499.7</v>
      </c>
      <c r="AE1945" s="18"/>
      <c r="AF1945" s="31"/>
      <c r="AG1945" s="22"/>
      <c r="AH1945" s="2"/>
    </row>
    <row r="1946" spans="1:34" ht="47.25" x14ac:dyDescent="0.25">
      <c r="A1946" s="36" t="s">
        <v>417</v>
      </c>
      <c r="B1946" s="32">
        <v>200</v>
      </c>
      <c r="C1946" s="36"/>
      <c r="D1946" s="36"/>
      <c r="E1946" s="14" t="s">
        <v>578</v>
      </c>
      <c r="F1946" s="18">
        <f t="shared" ref="F1946:K1947" si="2620">F1947</f>
        <v>3503.1</v>
      </c>
      <c r="G1946" s="18">
        <f t="shared" si="2620"/>
        <v>3462.1</v>
      </c>
      <c r="H1946" s="18">
        <f t="shared" si="2620"/>
        <v>3462.1</v>
      </c>
      <c r="I1946" s="18">
        <f t="shared" si="2620"/>
        <v>0</v>
      </c>
      <c r="J1946" s="18">
        <f t="shared" si="2620"/>
        <v>0</v>
      </c>
      <c r="K1946" s="18">
        <f t="shared" si="2620"/>
        <v>0</v>
      </c>
      <c r="L1946" s="18">
        <f t="shared" si="2573"/>
        <v>3503.1</v>
      </c>
      <c r="M1946" s="18">
        <f t="shared" si="2574"/>
        <v>3462.1</v>
      </c>
      <c r="N1946" s="18">
        <f t="shared" si="2575"/>
        <v>3462.1</v>
      </c>
      <c r="O1946" s="18">
        <f t="shared" ref="O1946:Q1947" si="2621">O1947</f>
        <v>0</v>
      </c>
      <c r="P1946" s="18">
        <f t="shared" si="2621"/>
        <v>0</v>
      </c>
      <c r="Q1946" s="18">
        <f t="shared" si="2621"/>
        <v>0</v>
      </c>
      <c r="R1946" s="18">
        <f t="shared" si="2594"/>
        <v>3503.1</v>
      </c>
      <c r="S1946" s="18">
        <f t="shared" si="2595"/>
        <v>3462.1</v>
      </c>
      <c r="T1946" s="18">
        <f t="shared" si="2596"/>
        <v>3462.1</v>
      </c>
      <c r="U1946" s="18">
        <f t="shared" ref="U1946:AE1947" si="2622">U1947</f>
        <v>0</v>
      </c>
      <c r="V1946" s="18">
        <f t="shared" si="2598"/>
        <v>3503.1</v>
      </c>
      <c r="W1946" s="18">
        <f t="shared" si="2599"/>
        <v>3462.1</v>
      </c>
      <c r="X1946" s="18">
        <f t="shared" si="2600"/>
        <v>3462.1</v>
      </c>
      <c r="Y1946" s="18">
        <f t="shared" si="2622"/>
        <v>0</v>
      </c>
      <c r="Z1946" s="18">
        <f t="shared" si="2622"/>
        <v>0</v>
      </c>
      <c r="AA1946" s="18">
        <f t="shared" si="2622"/>
        <v>0</v>
      </c>
      <c r="AB1946" s="18">
        <f t="shared" si="2604"/>
        <v>3503.1</v>
      </c>
      <c r="AC1946" s="18">
        <f t="shared" si="2605"/>
        <v>3462.1</v>
      </c>
      <c r="AD1946" s="18">
        <f t="shared" si="2606"/>
        <v>3462.1</v>
      </c>
      <c r="AE1946" s="18">
        <f t="shared" si="2622"/>
        <v>0</v>
      </c>
      <c r="AF1946" s="31"/>
      <c r="AG1946" s="22"/>
      <c r="AH1946" s="2"/>
    </row>
    <row r="1947" spans="1:34" ht="47.25" x14ac:dyDescent="0.25">
      <c r="A1947" s="36" t="s">
        <v>417</v>
      </c>
      <c r="B1947" s="32">
        <v>240</v>
      </c>
      <c r="C1947" s="36"/>
      <c r="D1947" s="36"/>
      <c r="E1947" s="14" t="s">
        <v>586</v>
      </c>
      <c r="F1947" s="18">
        <f t="shared" si="2620"/>
        <v>3503.1</v>
      </c>
      <c r="G1947" s="18">
        <f t="shared" si="2620"/>
        <v>3462.1</v>
      </c>
      <c r="H1947" s="18">
        <f t="shared" si="2620"/>
        <v>3462.1</v>
      </c>
      <c r="I1947" s="18">
        <f t="shared" si="2620"/>
        <v>0</v>
      </c>
      <c r="J1947" s="18">
        <f t="shared" si="2620"/>
        <v>0</v>
      </c>
      <c r="K1947" s="18">
        <f t="shared" si="2620"/>
        <v>0</v>
      </c>
      <c r="L1947" s="18">
        <f t="shared" si="2573"/>
        <v>3503.1</v>
      </c>
      <c r="M1947" s="18">
        <f t="shared" si="2574"/>
        <v>3462.1</v>
      </c>
      <c r="N1947" s="18">
        <f t="shared" si="2575"/>
        <v>3462.1</v>
      </c>
      <c r="O1947" s="18">
        <f t="shared" si="2621"/>
        <v>0</v>
      </c>
      <c r="P1947" s="18">
        <f t="shared" si="2621"/>
        <v>0</v>
      </c>
      <c r="Q1947" s="18">
        <f t="shared" si="2621"/>
        <v>0</v>
      </c>
      <c r="R1947" s="18">
        <f t="shared" si="2594"/>
        <v>3503.1</v>
      </c>
      <c r="S1947" s="18">
        <f t="shared" si="2595"/>
        <v>3462.1</v>
      </c>
      <c r="T1947" s="18">
        <f t="shared" si="2596"/>
        <v>3462.1</v>
      </c>
      <c r="U1947" s="18">
        <f t="shared" si="2622"/>
        <v>0</v>
      </c>
      <c r="V1947" s="18">
        <f t="shared" si="2598"/>
        <v>3503.1</v>
      </c>
      <c r="W1947" s="18">
        <f t="shared" si="2599"/>
        <v>3462.1</v>
      </c>
      <c r="X1947" s="18">
        <f t="shared" si="2600"/>
        <v>3462.1</v>
      </c>
      <c r="Y1947" s="18">
        <f t="shared" si="2622"/>
        <v>0</v>
      </c>
      <c r="Z1947" s="18">
        <f t="shared" si="2622"/>
        <v>0</v>
      </c>
      <c r="AA1947" s="18">
        <f t="shared" si="2622"/>
        <v>0</v>
      </c>
      <c r="AB1947" s="18">
        <f t="shared" si="2604"/>
        <v>3503.1</v>
      </c>
      <c r="AC1947" s="18">
        <f t="shared" si="2605"/>
        <v>3462.1</v>
      </c>
      <c r="AD1947" s="18">
        <f t="shared" si="2606"/>
        <v>3462.1</v>
      </c>
      <c r="AE1947" s="18">
        <f t="shared" si="2622"/>
        <v>0</v>
      </c>
      <c r="AF1947" s="31"/>
      <c r="AG1947" s="22"/>
      <c r="AH1947" s="2"/>
    </row>
    <row r="1948" spans="1:34" ht="31.5" x14ac:dyDescent="0.25">
      <c r="A1948" s="36" t="s">
        <v>417</v>
      </c>
      <c r="B1948" s="32">
        <v>240</v>
      </c>
      <c r="C1948" s="36" t="s">
        <v>200</v>
      </c>
      <c r="D1948" s="36" t="s">
        <v>200</v>
      </c>
      <c r="E1948" s="14" t="s">
        <v>554</v>
      </c>
      <c r="F1948" s="18">
        <v>3503.1</v>
      </c>
      <c r="G1948" s="18">
        <v>3462.1</v>
      </c>
      <c r="H1948" s="18">
        <v>3462.1</v>
      </c>
      <c r="I1948" s="18"/>
      <c r="J1948" s="18"/>
      <c r="K1948" s="18"/>
      <c r="L1948" s="18">
        <f t="shared" si="2573"/>
        <v>3503.1</v>
      </c>
      <c r="M1948" s="18">
        <f t="shared" si="2574"/>
        <v>3462.1</v>
      </c>
      <c r="N1948" s="18">
        <f t="shared" si="2575"/>
        <v>3462.1</v>
      </c>
      <c r="O1948" s="18"/>
      <c r="P1948" s="18"/>
      <c r="Q1948" s="18"/>
      <c r="R1948" s="18">
        <f t="shared" si="2594"/>
        <v>3503.1</v>
      </c>
      <c r="S1948" s="18">
        <f t="shared" si="2595"/>
        <v>3462.1</v>
      </c>
      <c r="T1948" s="18">
        <f t="shared" si="2596"/>
        <v>3462.1</v>
      </c>
      <c r="U1948" s="18"/>
      <c r="V1948" s="18">
        <f t="shared" si="2598"/>
        <v>3503.1</v>
      </c>
      <c r="W1948" s="18">
        <f t="shared" si="2599"/>
        <v>3462.1</v>
      </c>
      <c r="X1948" s="18">
        <f t="shared" si="2600"/>
        <v>3462.1</v>
      </c>
      <c r="Y1948" s="18"/>
      <c r="Z1948" s="18"/>
      <c r="AA1948" s="18"/>
      <c r="AB1948" s="18">
        <f t="shared" si="2604"/>
        <v>3503.1</v>
      </c>
      <c r="AC1948" s="18">
        <f t="shared" si="2605"/>
        <v>3462.1</v>
      </c>
      <c r="AD1948" s="18">
        <f t="shared" si="2606"/>
        <v>3462.1</v>
      </c>
      <c r="AE1948" s="18"/>
      <c r="AF1948" s="31"/>
      <c r="AG1948" s="22"/>
      <c r="AH1948" s="2"/>
    </row>
    <row r="1949" spans="1:34" x14ac:dyDescent="0.25">
      <c r="A1949" s="36" t="s">
        <v>417</v>
      </c>
      <c r="B1949" s="32">
        <v>800</v>
      </c>
      <c r="C1949" s="36"/>
      <c r="D1949" s="36"/>
      <c r="E1949" s="14" t="s">
        <v>583</v>
      </c>
      <c r="F1949" s="18">
        <f t="shared" ref="F1949:K1950" si="2623">F1950</f>
        <v>20.6</v>
      </c>
      <c r="G1949" s="18">
        <f t="shared" si="2623"/>
        <v>20.6</v>
      </c>
      <c r="H1949" s="18">
        <f t="shared" si="2623"/>
        <v>20.6</v>
      </c>
      <c r="I1949" s="18">
        <f t="shared" si="2623"/>
        <v>0</v>
      </c>
      <c r="J1949" s="18">
        <f t="shared" si="2623"/>
        <v>0</v>
      </c>
      <c r="K1949" s="18">
        <f t="shared" si="2623"/>
        <v>0</v>
      </c>
      <c r="L1949" s="18">
        <f t="shared" si="2573"/>
        <v>20.6</v>
      </c>
      <c r="M1949" s="18">
        <f t="shared" si="2574"/>
        <v>20.6</v>
      </c>
      <c r="N1949" s="18">
        <f t="shared" si="2575"/>
        <v>20.6</v>
      </c>
      <c r="O1949" s="18">
        <f t="shared" ref="O1949:Q1950" si="2624">O1950</f>
        <v>0</v>
      </c>
      <c r="P1949" s="18">
        <f t="shared" si="2624"/>
        <v>0</v>
      </c>
      <c r="Q1949" s="18">
        <f t="shared" si="2624"/>
        <v>0</v>
      </c>
      <c r="R1949" s="18">
        <f t="shared" si="2594"/>
        <v>20.6</v>
      </c>
      <c r="S1949" s="18">
        <f t="shared" si="2595"/>
        <v>20.6</v>
      </c>
      <c r="T1949" s="18">
        <f t="shared" si="2596"/>
        <v>20.6</v>
      </c>
      <c r="U1949" s="18">
        <f t="shared" ref="U1949:AE1950" si="2625">U1950</f>
        <v>0</v>
      </c>
      <c r="V1949" s="18">
        <f t="shared" si="2598"/>
        <v>20.6</v>
      </c>
      <c r="W1949" s="18">
        <f t="shared" si="2599"/>
        <v>20.6</v>
      </c>
      <c r="X1949" s="18">
        <f t="shared" si="2600"/>
        <v>20.6</v>
      </c>
      <c r="Y1949" s="18">
        <f t="shared" si="2625"/>
        <v>0</v>
      </c>
      <c r="Z1949" s="18">
        <f t="shared" si="2625"/>
        <v>0</v>
      </c>
      <c r="AA1949" s="18">
        <f t="shared" si="2625"/>
        <v>0</v>
      </c>
      <c r="AB1949" s="18">
        <f t="shared" si="2604"/>
        <v>20.6</v>
      </c>
      <c r="AC1949" s="18">
        <f t="shared" si="2605"/>
        <v>20.6</v>
      </c>
      <c r="AD1949" s="18">
        <f t="shared" si="2606"/>
        <v>20.6</v>
      </c>
      <c r="AE1949" s="18">
        <f t="shared" si="2625"/>
        <v>0</v>
      </c>
      <c r="AF1949" s="31"/>
      <c r="AG1949" s="22"/>
      <c r="AH1949" s="2"/>
    </row>
    <row r="1950" spans="1:34" x14ac:dyDescent="0.25">
      <c r="A1950" s="36" t="s">
        <v>417</v>
      </c>
      <c r="B1950" s="32">
        <v>850</v>
      </c>
      <c r="C1950" s="36"/>
      <c r="D1950" s="36"/>
      <c r="E1950" s="14" t="s">
        <v>601</v>
      </c>
      <c r="F1950" s="18">
        <f t="shared" si="2623"/>
        <v>20.6</v>
      </c>
      <c r="G1950" s="18">
        <f t="shared" si="2623"/>
        <v>20.6</v>
      </c>
      <c r="H1950" s="18">
        <f t="shared" si="2623"/>
        <v>20.6</v>
      </c>
      <c r="I1950" s="18">
        <f t="shared" si="2623"/>
        <v>0</v>
      </c>
      <c r="J1950" s="18">
        <f t="shared" si="2623"/>
        <v>0</v>
      </c>
      <c r="K1950" s="18">
        <f t="shared" si="2623"/>
        <v>0</v>
      </c>
      <c r="L1950" s="18">
        <f t="shared" si="2573"/>
        <v>20.6</v>
      </c>
      <c r="M1950" s="18">
        <f t="shared" si="2574"/>
        <v>20.6</v>
      </c>
      <c r="N1950" s="18">
        <f t="shared" si="2575"/>
        <v>20.6</v>
      </c>
      <c r="O1950" s="18">
        <f t="shared" si="2624"/>
        <v>0</v>
      </c>
      <c r="P1950" s="18">
        <f t="shared" si="2624"/>
        <v>0</v>
      </c>
      <c r="Q1950" s="18">
        <f t="shared" si="2624"/>
        <v>0</v>
      </c>
      <c r="R1950" s="18">
        <f t="shared" si="2594"/>
        <v>20.6</v>
      </c>
      <c r="S1950" s="18">
        <f t="shared" si="2595"/>
        <v>20.6</v>
      </c>
      <c r="T1950" s="18">
        <f t="shared" si="2596"/>
        <v>20.6</v>
      </c>
      <c r="U1950" s="18">
        <f t="shared" si="2625"/>
        <v>0</v>
      </c>
      <c r="V1950" s="18">
        <f t="shared" si="2598"/>
        <v>20.6</v>
      </c>
      <c r="W1950" s="18">
        <f t="shared" si="2599"/>
        <v>20.6</v>
      </c>
      <c r="X1950" s="18">
        <f t="shared" si="2600"/>
        <v>20.6</v>
      </c>
      <c r="Y1950" s="18">
        <f t="shared" si="2625"/>
        <v>0</v>
      </c>
      <c r="Z1950" s="18">
        <f t="shared" si="2625"/>
        <v>0</v>
      </c>
      <c r="AA1950" s="18">
        <f t="shared" si="2625"/>
        <v>0</v>
      </c>
      <c r="AB1950" s="18">
        <f t="shared" si="2604"/>
        <v>20.6</v>
      </c>
      <c r="AC1950" s="18">
        <f t="shared" si="2605"/>
        <v>20.6</v>
      </c>
      <c r="AD1950" s="18">
        <f t="shared" si="2606"/>
        <v>20.6</v>
      </c>
      <c r="AE1950" s="18">
        <f t="shared" si="2625"/>
        <v>0</v>
      </c>
      <c r="AF1950" s="31"/>
      <c r="AG1950" s="22"/>
      <c r="AH1950" s="2"/>
    </row>
    <row r="1951" spans="1:34" ht="31.5" x14ac:dyDescent="0.25">
      <c r="A1951" s="36" t="s">
        <v>417</v>
      </c>
      <c r="B1951" s="32">
        <v>850</v>
      </c>
      <c r="C1951" s="36" t="s">
        <v>200</v>
      </c>
      <c r="D1951" s="36" t="s">
        <v>200</v>
      </c>
      <c r="E1951" s="14" t="s">
        <v>554</v>
      </c>
      <c r="F1951" s="18">
        <v>20.6</v>
      </c>
      <c r="G1951" s="18">
        <v>20.6</v>
      </c>
      <c r="H1951" s="18">
        <v>20.6</v>
      </c>
      <c r="I1951" s="18"/>
      <c r="J1951" s="18"/>
      <c r="K1951" s="18"/>
      <c r="L1951" s="18">
        <f t="shared" si="2573"/>
        <v>20.6</v>
      </c>
      <c r="M1951" s="18">
        <f t="shared" si="2574"/>
        <v>20.6</v>
      </c>
      <c r="N1951" s="18">
        <f t="shared" si="2575"/>
        <v>20.6</v>
      </c>
      <c r="O1951" s="18"/>
      <c r="P1951" s="18"/>
      <c r="Q1951" s="18"/>
      <c r="R1951" s="18">
        <f t="shared" si="2594"/>
        <v>20.6</v>
      </c>
      <c r="S1951" s="18">
        <f t="shared" si="2595"/>
        <v>20.6</v>
      </c>
      <c r="T1951" s="18">
        <f t="shared" si="2596"/>
        <v>20.6</v>
      </c>
      <c r="U1951" s="18"/>
      <c r="V1951" s="18">
        <f t="shared" si="2598"/>
        <v>20.6</v>
      </c>
      <c r="W1951" s="18">
        <f t="shared" si="2599"/>
        <v>20.6</v>
      </c>
      <c r="X1951" s="18">
        <f t="shared" si="2600"/>
        <v>20.6</v>
      </c>
      <c r="Y1951" s="18"/>
      <c r="Z1951" s="18"/>
      <c r="AA1951" s="18"/>
      <c r="AB1951" s="18">
        <f t="shared" si="2604"/>
        <v>20.6</v>
      </c>
      <c r="AC1951" s="18">
        <f t="shared" si="2605"/>
        <v>20.6</v>
      </c>
      <c r="AD1951" s="18">
        <f t="shared" si="2606"/>
        <v>20.6</v>
      </c>
      <c r="AE1951" s="18"/>
      <c r="AF1951" s="31"/>
      <c r="AG1951" s="22"/>
      <c r="AH1951" s="2"/>
    </row>
    <row r="1952" spans="1:34" ht="31.5" x14ac:dyDescent="0.25">
      <c r="A1952" s="36" t="s">
        <v>418</v>
      </c>
      <c r="B1952" s="32"/>
      <c r="C1952" s="36"/>
      <c r="D1952" s="36"/>
      <c r="E1952" s="14" t="s">
        <v>776</v>
      </c>
      <c r="F1952" s="18">
        <f t="shared" ref="F1952:K1954" si="2626">F1953</f>
        <v>10173.6</v>
      </c>
      <c r="G1952" s="18">
        <f t="shared" si="2626"/>
        <v>10173.6</v>
      </c>
      <c r="H1952" s="18">
        <f t="shared" si="2626"/>
        <v>10173.6</v>
      </c>
      <c r="I1952" s="18">
        <f t="shared" si="2626"/>
        <v>10000</v>
      </c>
      <c r="J1952" s="18">
        <f t="shared" si="2626"/>
        <v>0</v>
      </c>
      <c r="K1952" s="18">
        <f t="shared" si="2626"/>
        <v>0</v>
      </c>
      <c r="L1952" s="18">
        <f t="shared" si="2573"/>
        <v>20173.599999999999</v>
      </c>
      <c r="M1952" s="18">
        <f t="shared" si="2574"/>
        <v>10173.6</v>
      </c>
      <c r="N1952" s="18">
        <f t="shared" si="2575"/>
        <v>10173.6</v>
      </c>
      <c r="O1952" s="18">
        <f t="shared" ref="O1952:Q1954" si="2627">O1953</f>
        <v>11556.6</v>
      </c>
      <c r="P1952" s="18">
        <f t="shared" si="2627"/>
        <v>0</v>
      </c>
      <c r="Q1952" s="18">
        <f t="shared" si="2627"/>
        <v>0</v>
      </c>
      <c r="R1952" s="18">
        <f t="shared" si="2594"/>
        <v>31730.199999999997</v>
      </c>
      <c r="S1952" s="18">
        <f t="shared" si="2595"/>
        <v>10173.6</v>
      </c>
      <c r="T1952" s="18">
        <f t="shared" si="2596"/>
        <v>10173.6</v>
      </c>
      <c r="U1952" s="18">
        <f t="shared" ref="U1952:AE1954" si="2628">U1953</f>
        <v>0</v>
      </c>
      <c r="V1952" s="18">
        <f t="shared" si="2598"/>
        <v>31730.199999999997</v>
      </c>
      <c r="W1952" s="18">
        <f t="shared" si="2599"/>
        <v>10173.6</v>
      </c>
      <c r="X1952" s="18">
        <f t="shared" si="2600"/>
        <v>10173.6</v>
      </c>
      <c r="Y1952" s="18">
        <f t="shared" si="2628"/>
        <v>0</v>
      </c>
      <c r="Z1952" s="18">
        <f t="shared" si="2628"/>
        <v>0</v>
      </c>
      <c r="AA1952" s="18">
        <f t="shared" si="2628"/>
        <v>0</v>
      </c>
      <c r="AB1952" s="18">
        <f t="shared" si="2604"/>
        <v>31730.199999999997</v>
      </c>
      <c r="AC1952" s="18">
        <f t="shared" si="2605"/>
        <v>10173.6</v>
      </c>
      <c r="AD1952" s="18">
        <f t="shared" si="2606"/>
        <v>10173.6</v>
      </c>
      <c r="AE1952" s="18">
        <f t="shared" si="2628"/>
        <v>0</v>
      </c>
      <c r="AF1952" s="31"/>
      <c r="AG1952" s="22"/>
      <c r="AH1952" s="2"/>
    </row>
    <row r="1953" spans="1:34" ht="47.25" x14ac:dyDescent="0.25">
      <c r="A1953" s="36" t="s">
        <v>418</v>
      </c>
      <c r="B1953" s="32">
        <v>200</v>
      </c>
      <c r="C1953" s="36"/>
      <c r="D1953" s="36"/>
      <c r="E1953" s="14" t="s">
        <v>578</v>
      </c>
      <c r="F1953" s="18">
        <f t="shared" si="2626"/>
        <v>10173.6</v>
      </c>
      <c r="G1953" s="18">
        <f t="shared" si="2626"/>
        <v>10173.6</v>
      </c>
      <c r="H1953" s="18">
        <f t="shared" si="2626"/>
        <v>10173.6</v>
      </c>
      <c r="I1953" s="18">
        <f t="shared" si="2626"/>
        <v>10000</v>
      </c>
      <c r="J1953" s="18">
        <f t="shared" si="2626"/>
        <v>0</v>
      </c>
      <c r="K1953" s="18">
        <f t="shared" si="2626"/>
        <v>0</v>
      </c>
      <c r="L1953" s="18">
        <f t="shared" si="2573"/>
        <v>20173.599999999999</v>
      </c>
      <c r="M1953" s="18">
        <f t="shared" si="2574"/>
        <v>10173.6</v>
      </c>
      <c r="N1953" s="18">
        <f t="shared" si="2575"/>
        <v>10173.6</v>
      </c>
      <c r="O1953" s="18">
        <f t="shared" si="2627"/>
        <v>11556.6</v>
      </c>
      <c r="P1953" s="18">
        <f t="shared" si="2627"/>
        <v>0</v>
      </c>
      <c r="Q1953" s="18">
        <f t="shared" si="2627"/>
        <v>0</v>
      </c>
      <c r="R1953" s="18">
        <f t="shared" si="2594"/>
        <v>31730.199999999997</v>
      </c>
      <c r="S1953" s="18">
        <f t="shared" si="2595"/>
        <v>10173.6</v>
      </c>
      <c r="T1953" s="18">
        <f t="shared" si="2596"/>
        <v>10173.6</v>
      </c>
      <c r="U1953" s="18">
        <f t="shared" si="2628"/>
        <v>0</v>
      </c>
      <c r="V1953" s="18">
        <f t="shared" si="2598"/>
        <v>31730.199999999997</v>
      </c>
      <c r="W1953" s="18">
        <f t="shared" si="2599"/>
        <v>10173.6</v>
      </c>
      <c r="X1953" s="18">
        <f t="shared" si="2600"/>
        <v>10173.6</v>
      </c>
      <c r="Y1953" s="18">
        <f t="shared" si="2628"/>
        <v>0</v>
      </c>
      <c r="Z1953" s="18">
        <f t="shared" si="2628"/>
        <v>0</v>
      </c>
      <c r="AA1953" s="18">
        <f t="shared" si="2628"/>
        <v>0</v>
      </c>
      <c r="AB1953" s="18">
        <f t="shared" si="2604"/>
        <v>31730.199999999997</v>
      </c>
      <c r="AC1953" s="18">
        <f t="shared" si="2605"/>
        <v>10173.6</v>
      </c>
      <c r="AD1953" s="18">
        <f t="shared" si="2606"/>
        <v>10173.6</v>
      </c>
      <c r="AE1953" s="18">
        <f t="shared" si="2628"/>
        <v>0</v>
      </c>
      <c r="AF1953" s="31"/>
      <c r="AG1953" s="22"/>
      <c r="AH1953" s="2"/>
    </row>
    <row r="1954" spans="1:34" ht="47.25" x14ac:dyDescent="0.25">
      <c r="A1954" s="36" t="s">
        <v>418</v>
      </c>
      <c r="B1954" s="32">
        <v>240</v>
      </c>
      <c r="C1954" s="36"/>
      <c r="D1954" s="36"/>
      <c r="E1954" s="14" t="s">
        <v>586</v>
      </c>
      <c r="F1954" s="18">
        <f t="shared" si="2626"/>
        <v>10173.6</v>
      </c>
      <c r="G1954" s="18">
        <f t="shared" si="2626"/>
        <v>10173.6</v>
      </c>
      <c r="H1954" s="18">
        <f t="shared" si="2626"/>
        <v>10173.6</v>
      </c>
      <c r="I1954" s="18">
        <f t="shared" si="2626"/>
        <v>10000</v>
      </c>
      <c r="J1954" s="18">
        <f t="shared" si="2626"/>
        <v>0</v>
      </c>
      <c r="K1954" s="18">
        <f t="shared" si="2626"/>
        <v>0</v>
      </c>
      <c r="L1954" s="18">
        <f t="shared" si="2573"/>
        <v>20173.599999999999</v>
      </c>
      <c r="M1954" s="18">
        <f t="shared" si="2574"/>
        <v>10173.6</v>
      </c>
      <c r="N1954" s="18">
        <f t="shared" si="2575"/>
        <v>10173.6</v>
      </c>
      <c r="O1954" s="18">
        <f t="shared" si="2627"/>
        <v>11556.6</v>
      </c>
      <c r="P1954" s="18">
        <f t="shared" si="2627"/>
        <v>0</v>
      </c>
      <c r="Q1954" s="18">
        <f t="shared" si="2627"/>
        <v>0</v>
      </c>
      <c r="R1954" s="18">
        <f t="shared" si="2594"/>
        <v>31730.199999999997</v>
      </c>
      <c r="S1954" s="18">
        <f t="shared" si="2595"/>
        <v>10173.6</v>
      </c>
      <c r="T1954" s="18">
        <f t="shared" si="2596"/>
        <v>10173.6</v>
      </c>
      <c r="U1954" s="18">
        <f t="shared" si="2628"/>
        <v>0</v>
      </c>
      <c r="V1954" s="18">
        <f t="shared" si="2598"/>
        <v>31730.199999999997</v>
      </c>
      <c r="W1954" s="18">
        <f t="shared" si="2599"/>
        <v>10173.6</v>
      </c>
      <c r="X1954" s="18">
        <f t="shared" si="2600"/>
        <v>10173.6</v>
      </c>
      <c r="Y1954" s="18">
        <f t="shared" si="2628"/>
        <v>0</v>
      </c>
      <c r="Z1954" s="18">
        <f t="shared" si="2628"/>
        <v>0</v>
      </c>
      <c r="AA1954" s="18">
        <f t="shared" si="2628"/>
        <v>0</v>
      </c>
      <c r="AB1954" s="18">
        <f t="shared" si="2604"/>
        <v>31730.199999999997</v>
      </c>
      <c r="AC1954" s="18">
        <f t="shared" si="2605"/>
        <v>10173.6</v>
      </c>
      <c r="AD1954" s="18">
        <f t="shared" si="2606"/>
        <v>10173.6</v>
      </c>
      <c r="AE1954" s="18">
        <f t="shared" si="2628"/>
        <v>0</v>
      </c>
      <c r="AF1954" s="31"/>
      <c r="AG1954" s="22"/>
      <c r="AH1954" s="2"/>
    </row>
    <row r="1955" spans="1:34" x14ac:dyDescent="0.25">
      <c r="A1955" s="36" t="s">
        <v>418</v>
      </c>
      <c r="B1955" s="32">
        <v>240</v>
      </c>
      <c r="C1955" s="36" t="s">
        <v>200</v>
      </c>
      <c r="D1955" s="36" t="s">
        <v>112</v>
      </c>
      <c r="E1955" s="14" t="s">
        <v>552</v>
      </c>
      <c r="F1955" s="18">
        <v>10173.6</v>
      </c>
      <c r="G1955" s="18">
        <v>10173.6</v>
      </c>
      <c r="H1955" s="18">
        <v>10173.6</v>
      </c>
      <c r="I1955" s="18">
        <v>10000</v>
      </c>
      <c r="J1955" s="18"/>
      <c r="K1955" s="18"/>
      <c r="L1955" s="18">
        <f t="shared" si="2573"/>
        <v>20173.599999999999</v>
      </c>
      <c r="M1955" s="18">
        <f t="shared" si="2574"/>
        <v>10173.6</v>
      </c>
      <c r="N1955" s="18">
        <f t="shared" si="2575"/>
        <v>10173.6</v>
      </c>
      <c r="O1955" s="18">
        <v>11556.6</v>
      </c>
      <c r="P1955" s="18"/>
      <c r="Q1955" s="18"/>
      <c r="R1955" s="18">
        <f t="shared" si="2594"/>
        <v>31730.199999999997</v>
      </c>
      <c r="S1955" s="18">
        <f t="shared" si="2595"/>
        <v>10173.6</v>
      </c>
      <c r="T1955" s="18">
        <f t="shared" si="2596"/>
        <v>10173.6</v>
      </c>
      <c r="U1955" s="18"/>
      <c r="V1955" s="18">
        <f t="shared" si="2598"/>
        <v>31730.199999999997</v>
      </c>
      <c r="W1955" s="18">
        <f t="shared" si="2599"/>
        <v>10173.6</v>
      </c>
      <c r="X1955" s="18">
        <f t="shared" si="2600"/>
        <v>10173.6</v>
      </c>
      <c r="Y1955" s="18"/>
      <c r="Z1955" s="18"/>
      <c r="AA1955" s="18"/>
      <c r="AB1955" s="18">
        <f t="shared" si="2604"/>
        <v>31730.199999999997</v>
      </c>
      <c r="AC1955" s="18">
        <f t="shared" si="2605"/>
        <v>10173.6</v>
      </c>
      <c r="AD1955" s="18">
        <f t="shared" si="2606"/>
        <v>10173.6</v>
      </c>
      <c r="AE1955" s="18"/>
      <c r="AF1955" s="31"/>
      <c r="AG1955" s="22" t="s">
        <v>1321</v>
      </c>
      <c r="AH1955" s="2"/>
    </row>
    <row r="1956" spans="1:34" ht="31.5" x14ac:dyDescent="0.25">
      <c r="A1956" s="36" t="s">
        <v>1389</v>
      </c>
      <c r="B1956" s="32"/>
      <c r="C1956" s="36"/>
      <c r="D1956" s="36"/>
      <c r="E1956" s="14" t="s">
        <v>1390</v>
      </c>
      <c r="F1956" s="18"/>
      <c r="G1956" s="18"/>
      <c r="H1956" s="18"/>
      <c r="I1956" s="18"/>
      <c r="J1956" s="18"/>
      <c r="K1956" s="18"/>
      <c r="L1956" s="18"/>
      <c r="M1956" s="18"/>
      <c r="N1956" s="18"/>
      <c r="O1956" s="18">
        <f>O1957</f>
        <v>1958.4839999999999</v>
      </c>
      <c r="P1956" s="18">
        <f t="shared" ref="P1956:AE1958" si="2629">P1957</f>
        <v>0</v>
      </c>
      <c r="Q1956" s="18">
        <f t="shared" si="2629"/>
        <v>0</v>
      </c>
      <c r="R1956" s="18">
        <f t="shared" si="2594"/>
        <v>1958.4839999999999</v>
      </c>
      <c r="S1956" s="18">
        <f t="shared" si="2595"/>
        <v>0</v>
      </c>
      <c r="T1956" s="18">
        <f t="shared" si="2596"/>
        <v>0</v>
      </c>
      <c r="U1956" s="18">
        <f t="shared" si="2629"/>
        <v>0</v>
      </c>
      <c r="V1956" s="18">
        <f t="shared" si="2598"/>
        <v>1958.4839999999999</v>
      </c>
      <c r="W1956" s="18">
        <f t="shared" si="2599"/>
        <v>0</v>
      </c>
      <c r="X1956" s="18">
        <f t="shared" si="2600"/>
        <v>0</v>
      </c>
      <c r="Y1956" s="18">
        <f t="shared" si="2629"/>
        <v>1355.2</v>
      </c>
      <c r="Z1956" s="18">
        <f t="shared" si="2629"/>
        <v>0</v>
      </c>
      <c r="AA1956" s="18">
        <f t="shared" si="2629"/>
        <v>0</v>
      </c>
      <c r="AB1956" s="18">
        <f t="shared" si="2604"/>
        <v>3313.6840000000002</v>
      </c>
      <c r="AC1956" s="18">
        <f t="shared" si="2605"/>
        <v>0</v>
      </c>
      <c r="AD1956" s="18">
        <f t="shared" si="2606"/>
        <v>0</v>
      </c>
      <c r="AE1956" s="18">
        <f t="shared" si="2629"/>
        <v>0</v>
      </c>
      <c r="AF1956" s="31"/>
      <c r="AG1956" s="22"/>
      <c r="AH1956" s="2"/>
    </row>
    <row r="1957" spans="1:34" ht="47.25" x14ac:dyDescent="0.25">
      <c r="A1957" s="36" t="s">
        <v>1389</v>
      </c>
      <c r="B1957" s="32">
        <v>200</v>
      </c>
      <c r="C1957" s="36"/>
      <c r="D1957" s="36"/>
      <c r="E1957" s="14" t="s">
        <v>578</v>
      </c>
      <c r="F1957" s="18"/>
      <c r="G1957" s="18"/>
      <c r="H1957" s="18"/>
      <c r="I1957" s="18"/>
      <c r="J1957" s="18"/>
      <c r="K1957" s="18"/>
      <c r="L1957" s="18"/>
      <c r="M1957" s="18"/>
      <c r="N1957" s="18"/>
      <c r="O1957" s="18">
        <f>O1958</f>
        <v>1958.4839999999999</v>
      </c>
      <c r="P1957" s="18">
        <f t="shared" si="2629"/>
        <v>0</v>
      </c>
      <c r="Q1957" s="18">
        <f t="shared" si="2629"/>
        <v>0</v>
      </c>
      <c r="R1957" s="18">
        <f t="shared" si="2594"/>
        <v>1958.4839999999999</v>
      </c>
      <c r="S1957" s="18">
        <f t="shared" si="2595"/>
        <v>0</v>
      </c>
      <c r="T1957" s="18">
        <f t="shared" si="2596"/>
        <v>0</v>
      </c>
      <c r="U1957" s="18">
        <f t="shared" si="2629"/>
        <v>0</v>
      </c>
      <c r="V1957" s="18">
        <f t="shared" si="2598"/>
        <v>1958.4839999999999</v>
      </c>
      <c r="W1957" s="18">
        <f t="shared" si="2599"/>
        <v>0</v>
      </c>
      <c r="X1957" s="18">
        <f t="shared" si="2600"/>
        <v>0</v>
      </c>
      <c r="Y1957" s="18">
        <f t="shared" si="2629"/>
        <v>1355.2</v>
      </c>
      <c r="Z1957" s="18">
        <f t="shared" si="2629"/>
        <v>0</v>
      </c>
      <c r="AA1957" s="18">
        <f t="shared" si="2629"/>
        <v>0</v>
      </c>
      <c r="AB1957" s="18">
        <f t="shared" si="2604"/>
        <v>3313.6840000000002</v>
      </c>
      <c r="AC1957" s="18">
        <f t="shared" si="2605"/>
        <v>0</v>
      </c>
      <c r="AD1957" s="18">
        <f t="shared" si="2606"/>
        <v>0</v>
      </c>
      <c r="AE1957" s="18">
        <f t="shared" si="2629"/>
        <v>0</v>
      </c>
      <c r="AF1957" s="31"/>
      <c r="AG1957" s="22"/>
      <c r="AH1957" s="2"/>
    </row>
    <row r="1958" spans="1:34" ht="47.25" x14ac:dyDescent="0.25">
      <c r="A1958" s="36" t="s">
        <v>1389</v>
      </c>
      <c r="B1958" s="32">
        <v>240</v>
      </c>
      <c r="C1958" s="36"/>
      <c r="D1958" s="36"/>
      <c r="E1958" s="14" t="s">
        <v>586</v>
      </c>
      <c r="F1958" s="18"/>
      <c r="G1958" s="18"/>
      <c r="H1958" s="18"/>
      <c r="I1958" s="18"/>
      <c r="J1958" s="18"/>
      <c r="K1958" s="18"/>
      <c r="L1958" s="18"/>
      <c r="M1958" s="18"/>
      <c r="N1958" s="18"/>
      <c r="O1958" s="18">
        <f>O1959</f>
        <v>1958.4839999999999</v>
      </c>
      <c r="P1958" s="18">
        <f t="shared" si="2629"/>
        <v>0</v>
      </c>
      <c r="Q1958" s="18">
        <f t="shared" si="2629"/>
        <v>0</v>
      </c>
      <c r="R1958" s="18">
        <f t="shared" si="2594"/>
        <v>1958.4839999999999</v>
      </c>
      <c r="S1958" s="18">
        <f t="shared" si="2595"/>
        <v>0</v>
      </c>
      <c r="T1958" s="18">
        <f t="shared" si="2596"/>
        <v>0</v>
      </c>
      <c r="U1958" s="18">
        <f t="shared" si="2629"/>
        <v>0</v>
      </c>
      <c r="V1958" s="18">
        <f t="shared" si="2598"/>
        <v>1958.4839999999999</v>
      </c>
      <c r="W1958" s="18">
        <f t="shared" si="2599"/>
        <v>0</v>
      </c>
      <c r="X1958" s="18">
        <f t="shared" si="2600"/>
        <v>0</v>
      </c>
      <c r="Y1958" s="18">
        <f t="shared" si="2629"/>
        <v>1355.2</v>
      </c>
      <c r="Z1958" s="18">
        <f t="shared" si="2629"/>
        <v>0</v>
      </c>
      <c r="AA1958" s="18">
        <f t="shared" si="2629"/>
        <v>0</v>
      </c>
      <c r="AB1958" s="18">
        <f t="shared" si="2604"/>
        <v>3313.6840000000002</v>
      </c>
      <c r="AC1958" s="18">
        <f t="shared" si="2605"/>
        <v>0</v>
      </c>
      <c r="AD1958" s="18">
        <f t="shared" si="2606"/>
        <v>0</v>
      </c>
      <c r="AE1958" s="18">
        <f t="shared" si="2629"/>
        <v>0</v>
      </c>
      <c r="AF1958" s="31"/>
      <c r="AG1958" s="22"/>
      <c r="AH1958" s="2"/>
    </row>
    <row r="1959" spans="1:34" x14ac:dyDescent="0.25">
      <c r="A1959" s="36" t="s">
        <v>1389</v>
      </c>
      <c r="B1959" s="32">
        <v>240</v>
      </c>
      <c r="C1959" s="36" t="s">
        <v>200</v>
      </c>
      <c r="D1959" s="36" t="s">
        <v>112</v>
      </c>
      <c r="E1959" s="14" t="s">
        <v>552</v>
      </c>
      <c r="F1959" s="18"/>
      <c r="G1959" s="18"/>
      <c r="H1959" s="18"/>
      <c r="I1959" s="18"/>
      <c r="J1959" s="18"/>
      <c r="K1959" s="18"/>
      <c r="L1959" s="18"/>
      <c r="M1959" s="18"/>
      <c r="N1959" s="18"/>
      <c r="O1959" s="18">
        <f>138.915+236.667+93.461+725.854+360.403+403.184</f>
        <v>1958.4839999999999</v>
      </c>
      <c r="P1959" s="18"/>
      <c r="Q1959" s="18"/>
      <c r="R1959" s="18">
        <f t="shared" si="2594"/>
        <v>1958.4839999999999</v>
      </c>
      <c r="S1959" s="18">
        <f t="shared" si="2595"/>
        <v>0</v>
      </c>
      <c r="T1959" s="18">
        <f t="shared" si="2596"/>
        <v>0</v>
      </c>
      <c r="U1959" s="18"/>
      <c r="V1959" s="18">
        <f t="shared" si="2598"/>
        <v>1958.4839999999999</v>
      </c>
      <c r="W1959" s="18">
        <f t="shared" si="2599"/>
        <v>0</v>
      </c>
      <c r="X1959" s="18">
        <f t="shared" si="2600"/>
        <v>0</v>
      </c>
      <c r="Y1959" s="18">
        <v>1355.2</v>
      </c>
      <c r="Z1959" s="18"/>
      <c r="AA1959" s="18"/>
      <c r="AB1959" s="18">
        <f t="shared" si="2604"/>
        <v>3313.6840000000002</v>
      </c>
      <c r="AC1959" s="18">
        <f t="shared" si="2605"/>
        <v>0</v>
      </c>
      <c r="AD1959" s="18">
        <f t="shared" si="2606"/>
        <v>0</v>
      </c>
      <c r="AE1959" s="18"/>
      <c r="AF1959" s="31"/>
      <c r="AG1959" s="22"/>
      <c r="AH1959" s="2"/>
    </row>
    <row r="1960" spans="1:34" s="10" customFormat="1" ht="78.75" x14ac:dyDescent="0.25">
      <c r="A1960" s="9" t="s">
        <v>422</v>
      </c>
      <c r="B1960" s="16"/>
      <c r="C1960" s="9"/>
      <c r="D1960" s="9"/>
      <c r="E1960" s="15" t="s">
        <v>1238</v>
      </c>
      <c r="F1960" s="17">
        <f t="shared" ref="F1960:K1960" si="2630">F1961+F1966</f>
        <v>174631.6</v>
      </c>
      <c r="G1960" s="17">
        <f t="shared" si="2630"/>
        <v>150000</v>
      </c>
      <c r="H1960" s="17">
        <f t="shared" si="2630"/>
        <v>150000</v>
      </c>
      <c r="I1960" s="17">
        <f t="shared" si="2630"/>
        <v>0</v>
      </c>
      <c r="J1960" s="17">
        <f t="shared" si="2630"/>
        <v>0</v>
      </c>
      <c r="K1960" s="17">
        <f t="shared" si="2630"/>
        <v>0</v>
      </c>
      <c r="L1960" s="17">
        <f t="shared" si="2573"/>
        <v>174631.6</v>
      </c>
      <c r="M1960" s="17">
        <f t="shared" si="2574"/>
        <v>150000</v>
      </c>
      <c r="N1960" s="17">
        <f t="shared" si="2575"/>
        <v>150000</v>
      </c>
      <c r="O1960" s="17">
        <f t="shared" ref="O1960:Q1960" si="2631">O1961+O1966</f>
        <v>28397.096000000001</v>
      </c>
      <c r="P1960" s="17">
        <f t="shared" si="2631"/>
        <v>0</v>
      </c>
      <c r="Q1960" s="17">
        <f t="shared" si="2631"/>
        <v>0</v>
      </c>
      <c r="R1960" s="17">
        <f t="shared" si="2594"/>
        <v>203028.696</v>
      </c>
      <c r="S1960" s="17">
        <f t="shared" si="2595"/>
        <v>150000</v>
      </c>
      <c r="T1960" s="17">
        <f t="shared" si="2596"/>
        <v>150000</v>
      </c>
      <c r="U1960" s="17">
        <f t="shared" ref="U1960:AE1960" si="2632">U1961+U1966</f>
        <v>0</v>
      </c>
      <c r="V1960" s="17">
        <f t="shared" si="2598"/>
        <v>203028.696</v>
      </c>
      <c r="W1960" s="17">
        <f t="shared" si="2599"/>
        <v>150000</v>
      </c>
      <c r="X1960" s="17">
        <f t="shared" si="2600"/>
        <v>150000</v>
      </c>
      <c r="Y1960" s="17">
        <f t="shared" ref="Y1960:AA1960" si="2633">Y1961+Y1966</f>
        <v>5178.7039999999997</v>
      </c>
      <c r="Z1960" s="17">
        <f t="shared" si="2633"/>
        <v>166488.98300000001</v>
      </c>
      <c r="AA1960" s="17">
        <f t="shared" si="2633"/>
        <v>226075.709</v>
      </c>
      <c r="AB1960" s="17">
        <f t="shared" si="2604"/>
        <v>208207.4</v>
      </c>
      <c r="AC1960" s="17">
        <f t="shared" si="2605"/>
        <v>316488.98300000001</v>
      </c>
      <c r="AD1960" s="17">
        <f t="shared" si="2606"/>
        <v>376075.70900000003</v>
      </c>
      <c r="AE1960" s="17">
        <f t="shared" si="2632"/>
        <v>0</v>
      </c>
      <c r="AF1960" s="30"/>
      <c r="AG1960" s="25"/>
    </row>
    <row r="1961" spans="1:34" ht="78.75" x14ac:dyDescent="0.25">
      <c r="A1961" s="36" t="s">
        <v>423</v>
      </c>
      <c r="B1961" s="32"/>
      <c r="C1961" s="36"/>
      <c r="D1961" s="36"/>
      <c r="E1961" s="14" t="s">
        <v>1239</v>
      </c>
      <c r="F1961" s="18">
        <f t="shared" ref="F1961:K1964" si="2634">F1962</f>
        <v>53584.6</v>
      </c>
      <c r="G1961" s="18">
        <f t="shared" si="2634"/>
        <v>0</v>
      </c>
      <c r="H1961" s="18">
        <f t="shared" si="2634"/>
        <v>0</v>
      </c>
      <c r="I1961" s="18">
        <f t="shared" si="2634"/>
        <v>0</v>
      </c>
      <c r="J1961" s="18">
        <f t="shared" si="2634"/>
        <v>0</v>
      </c>
      <c r="K1961" s="18">
        <f t="shared" si="2634"/>
        <v>0</v>
      </c>
      <c r="L1961" s="18">
        <f t="shared" si="2573"/>
        <v>53584.6</v>
      </c>
      <c r="M1961" s="18">
        <f t="shared" si="2574"/>
        <v>0</v>
      </c>
      <c r="N1961" s="18">
        <f t="shared" si="2575"/>
        <v>0</v>
      </c>
      <c r="O1961" s="18">
        <f t="shared" ref="O1961:Q1964" si="2635">O1962</f>
        <v>0</v>
      </c>
      <c r="P1961" s="18">
        <f t="shared" si="2635"/>
        <v>0</v>
      </c>
      <c r="Q1961" s="18">
        <f t="shared" si="2635"/>
        <v>0</v>
      </c>
      <c r="R1961" s="18">
        <f t="shared" si="2594"/>
        <v>53584.6</v>
      </c>
      <c r="S1961" s="18">
        <f t="shared" si="2595"/>
        <v>0</v>
      </c>
      <c r="T1961" s="18">
        <f t="shared" si="2596"/>
        <v>0</v>
      </c>
      <c r="U1961" s="18">
        <f t="shared" ref="U1961:AE1961" si="2636">U1962</f>
        <v>0</v>
      </c>
      <c r="V1961" s="18">
        <f t="shared" si="2598"/>
        <v>53584.6</v>
      </c>
      <c r="W1961" s="18">
        <f t="shared" si="2599"/>
        <v>0</v>
      </c>
      <c r="X1961" s="18">
        <f t="shared" si="2600"/>
        <v>0</v>
      </c>
      <c r="Y1961" s="18">
        <f t="shared" si="2636"/>
        <v>0</v>
      </c>
      <c r="Z1961" s="18">
        <f t="shared" si="2636"/>
        <v>0</v>
      </c>
      <c r="AA1961" s="18">
        <f t="shared" si="2636"/>
        <v>0</v>
      </c>
      <c r="AB1961" s="18">
        <f t="shared" si="2604"/>
        <v>53584.6</v>
      </c>
      <c r="AC1961" s="18">
        <f t="shared" si="2605"/>
        <v>0</v>
      </c>
      <c r="AD1961" s="18">
        <f t="shared" si="2606"/>
        <v>0</v>
      </c>
      <c r="AE1961" s="18">
        <f t="shared" si="2636"/>
        <v>0</v>
      </c>
      <c r="AF1961" s="31"/>
      <c r="AG1961" s="22"/>
      <c r="AH1961" s="2"/>
    </row>
    <row r="1962" spans="1:34" ht="47.25" x14ac:dyDescent="0.25">
      <c r="A1962" s="36" t="s">
        <v>421</v>
      </c>
      <c r="B1962" s="32"/>
      <c r="C1962" s="36"/>
      <c r="D1962" s="36"/>
      <c r="E1962" s="14" t="s">
        <v>777</v>
      </c>
      <c r="F1962" s="18">
        <f t="shared" si="2634"/>
        <v>53584.6</v>
      </c>
      <c r="G1962" s="18">
        <f t="shared" si="2634"/>
        <v>0</v>
      </c>
      <c r="H1962" s="18">
        <f t="shared" si="2634"/>
        <v>0</v>
      </c>
      <c r="I1962" s="18">
        <f t="shared" si="2634"/>
        <v>0</v>
      </c>
      <c r="J1962" s="18">
        <f t="shared" si="2634"/>
        <v>0</v>
      </c>
      <c r="K1962" s="18">
        <f t="shared" si="2634"/>
        <v>0</v>
      </c>
      <c r="L1962" s="18">
        <f t="shared" si="2573"/>
        <v>53584.6</v>
      </c>
      <c r="M1962" s="18">
        <f t="shared" si="2574"/>
        <v>0</v>
      </c>
      <c r="N1962" s="18">
        <f t="shared" si="2575"/>
        <v>0</v>
      </c>
      <c r="O1962" s="18">
        <f t="shared" si="2635"/>
        <v>0</v>
      </c>
      <c r="P1962" s="18">
        <f t="shared" si="2635"/>
        <v>0</v>
      </c>
      <c r="Q1962" s="18">
        <f t="shared" si="2635"/>
        <v>0</v>
      </c>
      <c r="R1962" s="18">
        <f t="shared" si="2594"/>
        <v>53584.6</v>
      </c>
      <c r="S1962" s="18">
        <f t="shared" si="2595"/>
        <v>0</v>
      </c>
      <c r="T1962" s="18">
        <f t="shared" si="2596"/>
        <v>0</v>
      </c>
      <c r="U1962" s="18">
        <f t="shared" ref="U1962:AE1964" si="2637">U1963</f>
        <v>0</v>
      </c>
      <c r="V1962" s="18">
        <f t="shared" si="2598"/>
        <v>53584.6</v>
      </c>
      <c r="W1962" s="18">
        <f t="shared" si="2599"/>
        <v>0</v>
      </c>
      <c r="X1962" s="18">
        <f t="shared" si="2600"/>
        <v>0</v>
      </c>
      <c r="Y1962" s="18">
        <f t="shared" si="2637"/>
        <v>0</v>
      </c>
      <c r="Z1962" s="18">
        <f t="shared" si="2637"/>
        <v>0</v>
      </c>
      <c r="AA1962" s="18">
        <f t="shared" si="2637"/>
        <v>0</v>
      </c>
      <c r="AB1962" s="18">
        <f t="shared" si="2604"/>
        <v>53584.6</v>
      </c>
      <c r="AC1962" s="18">
        <f t="shared" si="2605"/>
        <v>0</v>
      </c>
      <c r="AD1962" s="18">
        <f t="shared" si="2606"/>
        <v>0</v>
      </c>
      <c r="AE1962" s="18">
        <f t="shared" si="2637"/>
        <v>0</v>
      </c>
      <c r="AF1962" s="31"/>
      <c r="AG1962" s="22"/>
      <c r="AH1962" s="2"/>
    </row>
    <row r="1963" spans="1:34" ht="47.25" x14ac:dyDescent="0.25">
      <c r="A1963" s="36" t="s">
        <v>421</v>
      </c>
      <c r="B1963" s="32">
        <v>200</v>
      </c>
      <c r="C1963" s="36"/>
      <c r="D1963" s="36"/>
      <c r="E1963" s="14" t="s">
        <v>578</v>
      </c>
      <c r="F1963" s="18">
        <f t="shared" si="2634"/>
        <v>53584.6</v>
      </c>
      <c r="G1963" s="18">
        <f t="shared" si="2634"/>
        <v>0</v>
      </c>
      <c r="H1963" s="18">
        <f t="shared" si="2634"/>
        <v>0</v>
      </c>
      <c r="I1963" s="18">
        <f t="shared" si="2634"/>
        <v>0</v>
      </c>
      <c r="J1963" s="18">
        <f t="shared" si="2634"/>
        <v>0</v>
      </c>
      <c r="K1963" s="18">
        <f t="shared" si="2634"/>
        <v>0</v>
      </c>
      <c r="L1963" s="18">
        <f t="shared" si="2573"/>
        <v>53584.6</v>
      </c>
      <c r="M1963" s="18">
        <f t="shared" si="2574"/>
        <v>0</v>
      </c>
      <c r="N1963" s="18">
        <f t="shared" si="2575"/>
        <v>0</v>
      </c>
      <c r="O1963" s="18">
        <f t="shared" si="2635"/>
        <v>0</v>
      </c>
      <c r="P1963" s="18">
        <f t="shared" si="2635"/>
        <v>0</v>
      </c>
      <c r="Q1963" s="18">
        <f t="shared" si="2635"/>
        <v>0</v>
      </c>
      <c r="R1963" s="18">
        <f t="shared" si="2594"/>
        <v>53584.6</v>
      </c>
      <c r="S1963" s="18">
        <f t="shared" si="2595"/>
        <v>0</v>
      </c>
      <c r="T1963" s="18">
        <f t="shared" si="2596"/>
        <v>0</v>
      </c>
      <c r="U1963" s="18">
        <f t="shared" si="2637"/>
        <v>0</v>
      </c>
      <c r="V1963" s="18">
        <f t="shared" si="2598"/>
        <v>53584.6</v>
      </c>
      <c r="W1963" s="18">
        <f t="shared" si="2599"/>
        <v>0</v>
      </c>
      <c r="X1963" s="18">
        <f t="shared" si="2600"/>
        <v>0</v>
      </c>
      <c r="Y1963" s="18">
        <f t="shared" si="2637"/>
        <v>0</v>
      </c>
      <c r="Z1963" s="18">
        <f t="shared" si="2637"/>
        <v>0</v>
      </c>
      <c r="AA1963" s="18">
        <f t="shared" si="2637"/>
        <v>0</v>
      </c>
      <c r="AB1963" s="18">
        <f t="shared" si="2604"/>
        <v>53584.6</v>
      </c>
      <c r="AC1963" s="18">
        <f t="shared" si="2605"/>
        <v>0</v>
      </c>
      <c r="AD1963" s="18">
        <f t="shared" si="2606"/>
        <v>0</v>
      </c>
      <c r="AE1963" s="18">
        <f t="shared" si="2637"/>
        <v>0</v>
      </c>
      <c r="AF1963" s="31"/>
      <c r="AG1963" s="22"/>
      <c r="AH1963" s="2"/>
    </row>
    <row r="1964" spans="1:34" ht="47.25" x14ac:dyDescent="0.25">
      <c r="A1964" s="36" t="s">
        <v>421</v>
      </c>
      <c r="B1964" s="32">
        <v>240</v>
      </c>
      <c r="C1964" s="36"/>
      <c r="D1964" s="36"/>
      <c r="E1964" s="14" t="s">
        <v>586</v>
      </c>
      <c r="F1964" s="18">
        <f t="shared" si="2634"/>
        <v>53584.6</v>
      </c>
      <c r="G1964" s="18">
        <f t="shared" si="2634"/>
        <v>0</v>
      </c>
      <c r="H1964" s="18">
        <f t="shared" si="2634"/>
        <v>0</v>
      </c>
      <c r="I1964" s="18">
        <f t="shared" si="2634"/>
        <v>0</v>
      </c>
      <c r="J1964" s="18">
        <f t="shared" si="2634"/>
        <v>0</v>
      </c>
      <c r="K1964" s="18">
        <f t="shared" si="2634"/>
        <v>0</v>
      </c>
      <c r="L1964" s="18">
        <f t="shared" si="2573"/>
        <v>53584.6</v>
      </c>
      <c r="M1964" s="18">
        <f t="shared" si="2574"/>
        <v>0</v>
      </c>
      <c r="N1964" s="18">
        <f t="shared" si="2575"/>
        <v>0</v>
      </c>
      <c r="O1964" s="18">
        <f t="shared" si="2635"/>
        <v>0</v>
      </c>
      <c r="P1964" s="18">
        <f t="shared" si="2635"/>
        <v>0</v>
      </c>
      <c r="Q1964" s="18">
        <f t="shared" si="2635"/>
        <v>0</v>
      </c>
      <c r="R1964" s="18">
        <f t="shared" si="2594"/>
        <v>53584.6</v>
      </c>
      <c r="S1964" s="18">
        <f t="shared" si="2595"/>
        <v>0</v>
      </c>
      <c r="T1964" s="18">
        <f t="shared" si="2596"/>
        <v>0</v>
      </c>
      <c r="U1964" s="18">
        <f t="shared" si="2637"/>
        <v>0</v>
      </c>
      <c r="V1964" s="18">
        <f t="shared" si="2598"/>
        <v>53584.6</v>
      </c>
      <c r="W1964" s="18">
        <f t="shared" si="2599"/>
        <v>0</v>
      </c>
      <c r="X1964" s="18">
        <f t="shared" si="2600"/>
        <v>0</v>
      </c>
      <c r="Y1964" s="18">
        <f t="shared" si="2637"/>
        <v>0</v>
      </c>
      <c r="Z1964" s="18">
        <f t="shared" si="2637"/>
        <v>0</v>
      </c>
      <c r="AA1964" s="18">
        <f t="shared" si="2637"/>
        <v>0</v>
      </c>
      <c r="AB1964" s="18">
        <f t="shared" si="2604"/>
        <v>53584.6</v>
      </c>
      <c r="AC1964" s="18">
        <f t="shared" si="2605"/>
        <v>0</v>
      </c>
      <c r="AD1964" s="18">
        <f t="shared" si="2606"/>
        <v>0</v>
      </c>
      <c r="AE1964" s="18">
        <f t="shared" si="2637"/>
        <v>0</v>
      </c>
      <c r="AF1964" s="31"/>
      <c r="AG1964" s="22"/>
      <c r="AH1964" s="2"/>
    </row>
    <row r="1965" spans="1:34" x14ac:dyDescent="0.25">
      <c r="A1965" s="36" t="s">
        <v>421</v>
      </c>
      <c r="B1965" s="32">
        <v>240</v>
      </c>
      <c r="C1965" s="36" t="s">
        <v>200</v>
      </c>
      <c r="D1965" s="36" t="s">
        <v>5</v>
      </c>
      <c r="E1965" s="14" t="s">
        <v>551</v>
      </c>
      <c r="F1965" s="18">
        <v>53584.6</v>
      </c>
      <c r="G1965" s="18">
        <v>0</v>
      </c>
      <c r="H1965" s="18">
        <v>0</v>
      </c>
      <c r="I1965" s="18"/>
      <c r="J1965" s="18"/>
      <c r="K1965" s="18"/>
      <c r="L1965" s="18">
        <f t="shared" si="2573"/>
        <v>53584.6</v>
      </c>
      <c r="M1965" s="18">
        <f t="shared" si="2574"/>
        <v>0</v>
      </c>
      <c r="N1965" s="18">
        <f t="shared" si="2575"/>
        <v>0</v>
      </c>
      <c r="O1965" s="18"/>
      <c r="P1965" s="18"/>
      <c r="Q1965" s="18"/>
      <c r="R1965" s="18">
        <f t="shared" si="2594"/>
        <v>53584.6</v>
      </c>
      <c r="S1965" s="18">
        <f t="shared" si="2595"/>
        <v>0</v>
      </c>
      <c r="T1965" s="18">
        <f t="shared" si="2596"/>
        <v>0</v>
      </c>
      <c r="U1965" s="18"/>
      <c r="V1965" s="18">
        <f t="shared" si="2598"/>
        <v>53584.6</v>
      </c>
      <c r="W1965" s="18">
        <f t="shared" si="2599"/>
        <v>0</v>
      </c>
      <c r="X1965" s="18">
        <f t="shared" si="2600"/>
        <v>0</v>
      </c>
      <c r="Y1965" s="18"/>
      <c r="Z1965" s="18"/>
      <c r="AA1965" s="18"/>
      <c r="AB1965" s="18">
        <f t="shared" si="2604"/>
        <v>53584.6</v>
      </c>
      <c r="AC1965" s="18">
        <f t="shared" si="2605"/>
        <v>0</v>
      </c>
      <c r="AD1965" s="18">
        <f t="shared" si="2606"/>
        <v>0</v>
      </c>
      <c r="AE1965" s="18"/>
      <c r="AF1965" s="31"/>
      <c r="AG1965" s="22"/>
      <c r="AH1965" s="2"/>
    </row>
    <row r="1966" spans="1:34" ht="47.25" x14ac:dyDescent="0.25">
      <c r="A1966" s="36" t="s">
        <v>425</v>
      </c>
      <c r="B1966" s="32"/>
      <c r="C1966" s="36"/>
      <c r="D1966" s="36"/>
      <c r="E1966" s="14" t="s">
        <v>1240</v>
      </c>
      <c r="F1966" s="18">
        <f t="shared" ref="F1966:K1966" si="2638">F1971+F1967</f>
        <v>121047</v>
      </c>
      <c r="G1966" s="18">
        <f t="shared" si="2638"/>
        <v>150000</v>
      </c>
      <c r="H1966" s="18">
        <f t="shared" si="2638"/>
        <v>150000</v>
      </c>
      <c r="I1966" s="18">
        <f t="shared" si="2638"/>
        <v>0</v>
      </c>
      <c r="J1966" s="18">
        <f t="shared" si="2638"/>
        <v>0</v>
      </c>
      <c r="K1966" s="18">
        <f t="shared" si="2638"/>
        <v>0</v>
      </c>
      <c r="L1966" s="18">
        <f t="shared" si="2573"/>
        <v>121047</v>
      </c>
      <c r="M1966" s="18">
        <f t="shared" si="2574"/>
        <v>150000</v>
      </c>
      <c r="N1966" s="18">
        <f t="shared" si="2575"/>
        <v>150000</v>
      </c>
      <c r="O1966" s="18">
        <f t="shared" ref="O1966:Q1966" si="2639">O1971+O1967</f>
        <v>28397.096000000001</v>
      </c>
      <c r="P1966" s="18">
        <f t="shared" si="2639"/>
        <v>0</v>
      </c>
      <c r="Q1966" s="18">
        <f t="shared" si="2639"/>
        <v>0</v>
      </c>
      <c r="R1966" s="18">
        <f t="shared" si="2594"/>
        <v>149444.09599999999</v>
      </c>
      <c r="S1966" s="18">
        <f t="shared" si="2595"/>
        <v>150000</v>
      </c>
      <c r="T1966" s="18">
        <f t="shared" si="2596"/>
        <v>150000</v>
      </c>
      <c r="U1966" s="18">
        <f t="shared" ref="U1966:AE1966" si="2640">U1971+U1967</f>
        <v>0</v>
      </c>
      <c r="V1966" s="18">
        <f t="shared" si="2598"/>
        <v>149444.09599999999</v>
      </c>
      <c r="W1966" s="18">
        <f t="shared" si="2599"/>
        <v>150000</v>
      </c>
      <c r="X1966" s="18">
        <f t="shared" si="2600"/>
        <v>150000</v>
      </c>
      <c r="Y1966" s="18">
        <f t="shared" ref="Y1966:AA1966" si="2641">Y1971+Y1967</f>
        <v>5178.7039999999997</v>
      </c>
      <c r="Z1966" s="18">
        <f t="shared" si="2641"/>
        <v>166488.98300000001</v>
      </c>
      <c r="AA1966" s="18">
        <f t="shared" si="2641"/>
        <v>226075.709</v>
      </c>
      <c r="AB1966" s="18">
        <f t="shared" si="2604"/>
        <v>154622.79999999999</v>
      </c>
      <c r="AC1966" s="18">
        <f t="shared" si="2605"/>
        <v>316488.98300000001</v>
      </c>
      <c r="AD1966" s="18">
        <f t="shared" si="2606"/>
        <v>376075.70900000003</v>
      </c>
      <c r="AE1966" s="18">
        <f t="shared" si="2640"/>
        <v>0</v>
      </c>
      <c r="AF1966" s="31"/>
      <c r="AG1966" s="22"/>
      <c r="AH1966" s="2"/>
    </row>
    <row r="1967" spans="1:34" ht="47.25" x14ac:dyDescent="0.25">
      <c r="A1967" s="36" t="s">
        <v>876</v>
      </c>
      <c r="B1967" s="32"/>
      <c r="C1967" s="36"/>
      <c r="D1967" s="36"/>
      <c r="E1967" s="14" t="s">
        <v>880</v>
      </c>
      <c r="F1967" s="18">
        <f t="shared" ref="F1967:K1969" si="2642">F1968</f>
        <v>8353.7000000000007</v>
      </c>
      <c r="G1967" s="18">
        <f t="shared" si="2642"/>
        <v>0</v>
      </c>
      <c r="H1967" s="18">
        <f t="shared" si="2642"/>
        <v>0</v>
      </c>
      <c r="I1967" s="18">
        <f t="shared" si="2642"/>
        <v>0</v>
      </c>
      <c r="J1967" s="18">
        <f t="shared" si="2642"/>
        <v>0</v>
      </c>
      <c r="K1967" s="18">
        <f t="shared" si="2642"/>
        <v>0</v>
      </c>
      <c r="L1967" s="18">
        <f t="shared" si="2573"/>
        <v>8353.7000000000007</v>
      </c>
      <c r="M1967" s="18">
        <f t="shared" si="2574"/>
        <v>0</v>
      </c>
      <c r="N1967" s="18">
        <f t="shared" si="2575"/>
        <v>0</v>
      </c>
      <c r="O1967" s="18">
        <f t="shared" ref="O1967:Q1969" si="2643">O1968</f>
        <v>23185.34</v>
      </c>
      <c r="P1967" s="18">
        <f t="shared" si="2643"/>
        <v>0</v>
      </c>
      <c r="Q1967" s="18">
        <f t="shared" si="2643"/>
        <v>0</v>
      </c>
      <c r="R1967" s="18">
        <f t="shared" si="2594"/>
        <v>31539.040000000001</v>
      </c>
      <c r="S1967" s="18">
        <f t="shared" si="2595"/>
        <v>0</v>
      </c>
      <c r="T1967" s="18">
        <f t="shared" si="2596"/>
        <v>0</v>
      </c>
      <c r="U1967" s="18">
        <f t="shared" ref="U1967:AE1969" si="2644">U1968</f>
        <v>0</v>
      </c>
      <c r="V1967" s="18">
        <f t="shared" si="2598"/>
        <v>31539.040000000001</v>
      </c>
      <c r="W1967" s="18">
        <f t="shared" si="2599"/>
        <v>0</v>
      </c>
      <c r="X1967" s="18">
        <f t="shared" si="2600"/>
        <v>0</v>
      </c>
      <c r="Y1967" s="18">
        <f t="shared" si="2644"/>
        <v>0</v>
      </c>
      <c r="Z1967" s="18">
        <f t="shared" si="2644"/>
        <v>0</v>
      </c>
      <c r="AA1967" s="18">
        <f t="shared" si="2644"/>
        <v>0</v>
      </c>
      <c r="AB1967" s="18">
        <f t="shared" si="2604"/>
        <v>31539.040000000001</v>
      </c>
      <c r="AC1967" s="18">
        <f t="shared" si="2605"/>
        <v>0</v>
      </c>
      <c r="AD1967" s="18">
        <f t="shared" si="2606"/>
        <v>0</v>
      </c>
      <c r="AE1967" s="18">
        <f t="shared" si="2644"/>
        <v>0</v>
      </c>
      <c r="AF1967" s="31"/>
      <c r="AG1967" s="22"/>
      <c r="AH1967" s="2"/>
    </row>
    <row r="1968" spans="1:34" ht="47.25" x14ac:dyDescent="0.25">
      <c r="A1968" s="36" t="s">
        <v>876</v>
      </c>
      <c r="B1968" s="32">
        <v>600</v>
      </c>
      <c r="C1968" s="36"/>
      <c r="D1968" s="36"/>
      <c r="E1968" s="14" t="s">
        <v>581</v>
      </c>
      <c r="F1968" s="18">
        <f t="shared" si="2642"/>
        <v>8353.7000000000007</v>
      </c>
      <c r="G1968" s="18">
        <f t="shared" si="2642"/>
        <v>0</v>
      </c>
      <c r="H1968" s="18">
        <f t="shared" si="2642"/>
        <v>0</v>
      </c>
      <c r="I1968" s="18">
        <f t="shared" si="2642"/>
        <v>0</v>
      </c>
      <c r="J1968" s="18">
        <f t="shared" si="2642"/>
        <v>0</v>
      </c>
      <c r="K1968" s="18">
        <f t="shared" si="2642"/>
        <v>0</v>
      </c>
      <c r="L1968" s="18">
        <f t="shared" si="2573"/>
        <v>8353.7000000000007</v>
      </c>
      <c r="M1968" s="18">
        <f t="shared" si="2574"/>
        <v>0</v>
      </c>
      <c r="N1968" s="18">
        <f t="shared" si="2575"/>
        <v>0</v>
      </c>
      <c r="O1968" s="18">
        <f t="shared" si="2643"/>
        <v>23185.34</v>
      </c>
      <c r="P1968" s="18">
        <f t="shared" si="2643"/>
        <v>0</v>
      </c>
      <c r="Q1968" s="18">
        <f t="shared" si="2643"/>
        <v>0</v>
      </c>
      <c r="R1968" s="18">
        <f t="shared" si="2594"/>
        <v>31539.040000000001</v>
      </c>
      <c r="S1968" s="18">
        <f t="shared" si="2595"/>
        <v>0</v>
      </c>
      <c r="T1968" s="18">
        <f t="shared" si="2596"/>
        <v>0</v>
      </c>
      <c r="U1968" s="18">
        <f t="shared" si="2644"/>
        <v>0</v>
      </c>
      <c r="V1968" s="18">
        <f t="shared" si="2598"/>
        <v>31539.040000000001</v>
      </c>
      <c r="W1968" s="18">
        <f t="shared" si="2599"/>
        <v>0</v>
      </c>
      <c r="X1968" s="18">
        <f t="shared" si="2600"/>
        <v>0</v>
      </c>
      <c r="Y1968" s="18">
        <f t="shared" si="2644"/>
        <v>0</v>
      </c>
      <c r="Z1968" s="18">
        <f t="shared" si="2644"/>
        <v>0</v>
      </c>
      <c r="AA1968" s="18">
        <f t="shared" si="2644"/>
        <v>0</v>
      </c>
      <c r="AB1968" s="18">
        <f t="shared" si="2604"/>
        <v>31539.040000000001</v>
      </c>
      <c r="AC1968" s="18">
        <f t="shared" si="2605"/>
        <v>0</v>
      </c>
      <c r="AD1968" s="18">
        <f t="shared" si="2606"/>
        <v>0</v>
      </c>
      <c r="AE1968" s="18">
        <f t="shared" si="2644"/>
        <v>0</v>
      </c>
      <c r="AF1968" s="31"/>
      <c r="AG1968" s="22"/>
      <c r="AH1968" s="2"/>
    </row>
    <row r="1969" spans="1:34" ht="47.25" x14ac:dyDescent="0.25">
      <c r="A1969" s="36" t="s">
        <v>876</v>
      </c>
      <c r="B1969" s="32">
        <v>630</v>
      </c>
      <c r="C1969" s="36"/>
      <c r="D1969" s="36"/>
      <c r="E1969" s="14" t="s">
        <v>597</v>
      </c>
      <c r="F1969" s="18">
        <f t="shared" si="2642"/>
        <v>8353.7000000000007</v>
      </c>
      <c r="G1969" s="18">
        <f t="shared" si="2642"/>
        <v>0</v>
      </c>
      <c r="H1969" s="18">
        <f t="shared" si="2642"/>
        <v>0</v>
      </c>
      <c r="I1969" s="18">
        <f t="shared" si="2642"/>
        <v>0</v>
      </c>
      <c r="J1969" s="18">
        <f t="shared" si="2642"/>
        <v>0</v>
      </c>
      <c r="K1969" s="18">
        <f t="shared" si="2642"/>
        <v>0</v>
      </c>
      <c r="L1969" s="18">
        <f t="shared" si="2573"/>
        <v>8353.7000000000007</v>
      </c>
      <c r="M1969" s="18">
        <f t="shared" si="2574"/>
        <v>0</v>
      </c>
      <c r="N1969" s="18">
        <f t="shared" si="2575"/>
        <v>0</v>
      </c>
      <c r="O1969" s="18">
        <f t="shared" si="2643"/>
        <v>23185.34</v>
      </c>
      <c r="P1969" s="18">
        <f t="shared" si="2643"/>
        <v>0</v>
      </c>
      <c r="Q1969" s="18">
        <f t="shared" si="2643"/>
        <v>0</v>
      </c>
      <c r="R1969" s="18">
        <f t="shared" si="2594"/>
        <v>31539.040000000001</v>
      </c>
      <c r="S1969" s="18">
        <f t="shared" si="2595"/>
        <v>0</v>
      </c>
      <c r="T1969" s="18">
        <f t="shared" si="2596"/>
        <v>0</v>
      </c>
      <c r="U1969" s="18">
        <f t="shared" si="2644"/>
        <v>0</v>
      </c>
      <c r="V1969" s="18">
        <f t="shared" si="2598"/>
        <v>31539.040000000001</v>
      </c>
      <c r="W1969" s="18">
        <f t="shared" si="2599"/>
        <v>0</v>
      </c>
      <c r="X1969" s="18">
        <f t="shared" si="2600"/>
        <v>0</v>
      </c>
      <c r="Y1969" s="18">
        <f t="shared" si="2644"/>
        <v>0</v>
      </c>
      <c r="Z1969" s="18">
        <f t="shared" si="2644"/>
        <v>0</v>
      </c>
      <c r="AA1969" s="18">
        <f t="shared" si="2644"/>
        <v>0</v>
      </c>
      <c r="AB1969" s="18">
        <f t="shared" si="2604"/>
        <v>31539.040000000001</v>
      </c>
      <c r="AC1969" s="18">
        <f t="shared" si="2605"/>
        <v>0</v>
      </c>
      <c r="AD1969" s="18">
        <f t="shared" si="2606"/>
        <v>0</v>
      </c>
      <c r="AE1969" s="18">
        <f t="shared" si="2644"/>
        <v>0</v>
      </c>
      <c r="AF1969" s="31"/>
      <c r="AG1969" s="22"/>
      <c r="AH1969" s="2"/>
    </row>
    <row r="1970" spans="1:34" x14ac:dyDescent="0.25">
      <c r="A1970" s="36" t="s">
        <v>876</v>
      </c>
      <c r="B1970" s="32">
        <v>630</v>
      </c>
      <c r="C1970" s="36" t="s">
        <v>200</v>
      </c>
      <c r="D1970" s="36" t="s">
        <v>5</v>
      </c>
      <c r="E1970" s="14" t="s">
        <v>551</v>
      </c>
      <c r="F1970" s="18">
        <v>8353.7000000000007</v>
      </c>
      <c r="G1970" s="18">
        <v>0</v>
      </c>
      <c r="H1970" s="18">
        <v>0</v>
      </c>
      <c r="I1970" s="18"/>
      <c r="J1970" s="18"/>
      <c r="K1970" s="18"/>
      <c r="L1970" s="18">
        <f t="shared" si="2573"/>
        <v>8353.7000000000007</v>
      </c>
      <c r="M1970" s="18">
        <f t="shared" si="2574"/>
        <v>0</v>
      </c>
      <c r="N1970" s="18">
        <f t="shared" si="2575"/>
        <v>0</v>
      </c>
      <c r="O1970" s="18">
        <v>23185.34</v>
      </c>
      <c r="P1970" s="18"/>
      <c r="Q1970" s="18"/>
      <c r="R1970" s="18">
        <f t="shared" si="2594"/>
        <v>31539.040000000001</v>
      </c>
      <c r="S1970" s="18">
        <f t="shared" si="2595"/>
        <v>0</v>
      </c>
      <c r="T1970" s="18">
        <f t="shared" si="2596"/>
        <v>0</v>
      </c>
      <c r="U1970" s="18"/>
      <c r="V1970" s="18">
        <f t="shared" si="2598"/>
        <v>31539.040000000001</v>
      </c>
      <c r="W1970" s="18">
        <f t="shared" si="2599"/>
        <v>0</v>
      </c>
      <c r="X1970" s="18">
        <f t="shared" si="2600"/>
        <v>0</v>
      </c>
      <c r="Y1970" s="18"/>
      <c r="Z1970" s="18"/>
      <c r="AA1970" s="18"/>
      <c r="AB1970" s="18">
        <f t="shared" si="2604"/>
        <v>31539.040000000001</v>
      </c>
      <c r="AC1970" s="18">
        <f t="shared" si="2605"/>
        <v>0</v>
      </c>
      <c r="AD1970" s="18">
        <f t="shared" si="2606"/>
        <v>0</v>
      </c>
      <c r="AE1970" s="18"/>
      <c r="AF1970" s="31"/>
      <c r="AG1970" s="22"/>
      <c r="AH1970" s="2"/>
    </row>
    <row r="1971" spans="1:34" ht="47.25" x14ac:dyDescent="0.25">
      <c r="A1971" s="36" t="s">
        <v>424</v>
      </c>
      <c r="B1971" s="32"/>
      <c r="C1971" s="36"/>
      <c r="D1971" s="36"/>
      <c r="E1971" s="14" t="s">
        <v>778</v>
      </c>
      <c r="F1971" s="18">
        <f t="shared" ref="F1971:K1971" si="2645">F1975</f>
        <v>112693.3</v>
      </c>
      <c r="G1971" s="18">
        <f t="shared" si="2645"/>
        <v>150000</v>
      </c>
      <c r="H1971" s="18">
        <f t="shared" si="2645"/>
        <v>150000</v>
      </c>
      <c r="I1971" s="18">
        <f t="shared" si="2645"/>
        <v>0</v>
      </c>
      <c r="J1971" s="18">
        <f t="shared" si="2645"/>
        <v>0</v>
      </c>
      <c r="K1971" s="18">
        <f t="shared" si="2645"/>
        <v>0</v>
      </c>
      <c r="L1971" s="18">
        <f t="shared" si="2573"/>
        <v>112693.3</v>
      </c>
      <c r="M1971" s="18">
        <f t="shared" si="2574"/>
        <v>150000</v>
      </c>
      <c r="N1971" s="18">
        <f t="shared" si="2575"/>
        <v>150000</v>
      </c>
      <c r="O1971" s="18">
        <f>O1975+O1972</f>
        <v>5211.7560000000003</v>
      </c>
      <c r="P1971" s="18">
        <f t="shared" ref="P1971:AE1971" si="2646">P1975+P1972</f>
        <v>0</v>
      </c>
      <c r="Q1971" s="18">
        <f t="shared" si="2646"/>
        <v>0</v>
      </c>
      <c r="R1971" s="18">
        <f t="shared" si="2594"/>
        <v>117905.056</v>
      </c>
      <c r="S1971" s="18">
        <f t="shared" si="2595"/>
        <v>150000</v>
      </c>
      <c r="T1971" s="18">
        <f t="shared" si="2596"/>
        <v>150000</v>
      </c>
      <c r="U1971" s="18">
        <f t="shared" ref="U1971" si="2647">U1975+U1972</f>
        <v>0</v>
      </c>
      <c r="V1971" s="18">
        <f t="shared" si="2598"/>
        <v>117905.056</v>
      </c>
      <c r="W1971" s="18">
        <f t="shared" si="2599"/>
        <v>150000</v>
      </c>
      <c r="X1971" s="18">
        <f t="shared" si="2600"/>
        <v>150000</v>
      </c>
      <c r="Y1971" s="18">
        <f t="shared" ref="Y1971:AA1971" si="2648">Y1975+Y1972</f>
        <v>5178.7039999999997</v>
      </c>
      <c r="Z1971" s="18">
        <f t="shared" si="2648"/>
        <v>166488.98300000001</v>
      </c>
      <c r="AA1971" s="18">
        <f t="shared" si="2648"/>
        <v>226075.709</v>
      </c>
      <c r="AB1971" s="18">
        <f t="shared" si="2604"/>
        <v>123083.76</v>
      </c>
      <c r="AC1971" s="18">
        <f t="shared" si="2605"/>
        <v>316488.98300000001</v>
      </c>
      <c r="AD1971" s="18">
        <f t="shared" si="2606"/>
        <v>376075.70900000003</v>
      </c>
      <c r="AE1971" s="18">
        <f t="shared" si="2646"/>
        <v>0</v>
      </c>
      <c r="AF1971" s="31"/>
      <c r="AG1971" s="22"/>
      <c r="AH1971" s="2"/>
    </row>
    <row r="1972" spans="1:34" ht="47.25" x14ac:dyDescent="0.25">
      <c r="A1972" s="36" t="s">
        <v>424</v>
      </c>
      <c r="B1972" s="32">
        <v>600</v>
      </c>
      <c r="C1972" s="36"/>
      <c r="D1972" s="36"/>
      <c r="E1972" s="14" t="s">
        <v>581</v>
      </c>
      <c r="F1972" s="18"/>
      <c r="G1972" s="18"/>
      <c r="H1972" s="18"/>
      <c r="I1972" s="18"/>
      <c r="J1972" s="18"/>
      <c r="K1972" s="18"/>
      <c r="L1972" s="18"/>
      <c r="M1972" s="18"/>
      <c r="N1972" s="18"/>
      <c r="O1972" s="18">
        <f>O1973</f>
        <v>1956.6690000000001</v>
      </c>
      <c r="P1972" s="18">
        <f t="shared" ref="P1972:AE1973" si="2649">P1973</f>
        <v>0</v>
      </c>
      <c r="Q1972" s="18">
        <f t="shared" si="2649"/>
        <v>0</v>
      </c>
      <c r="R1972" s="18">
        <f t="shared" si="2594"/>
        <v>1956.6690000000001</v>
      </c>
      <c r="S1972" s="18">
        <f t="shared" si="2595"/>
        <v>0</v>
      </c>
      <c r="T1972" s="18">
        <f t="shared" si="2596"/>
        <v>0</v>
      </c>
      <c r="U1972" s="18">
        <f t="shared" si="2649"/>
        <v>0</v>
      </c>
      <c r="V1972" s="18">
        <f t="shared" si="2598"/>
        <v>1956.6690000000001</v>
      </c>
      <c r="W1972" s="18">
        <f t="shared" si="2599"/>
        <v>0</v>
      </c>
      <c r="X1972" s="18">
        <f t="shared" si="2600"/>
        <v>0</v>
      </c>
      <c r="Y1972" s="18">
        <f t="shared" si="2649"/>
        <v>0</v>
      </c>
      <c r="Z1972" s="18">
        <f t="shared" si="2649"/>
        <v>0</v>
      </c>
      <c r="AA1972" s="18">
        <f t="shared" si="2649"/>
        <v>0</v>
      </c>
      <c r="AB1972" s="18">
        <f t="shared" si="2604"/>
        <v>1956.6690000000001</v>
      </c>
      <c r="AC1972" s="18">
        <f t="shared" si="2605"/>
        <v>0</v>
      </c>
      <c r="AD1972" s="18">
        <f t="shared" si="2606"/>
        <v>0</v>
      </c>
      <c r="AE1972" s="18">
        <f t="shared" si="2649"/>
        <v>0</v>
      </c>
      <c r="AF1972" s="31"/>
      <c r="AG1972" s="22"/>
      <c r="AH1972" s="2"/>
    </row>
    <row r="1973" spans="1:34" ht="47.25" x14ac:dyDescent="0.25">
      <c r="A1973" s="36" t="s">
        <v>424</v>
      </c>
      <c r="B1973" s="32">
        <v>630</v>
      </c>
      <c r="C1973" s="36"/>
      <c r="D1973" s="36"/>
      <c r="E1973" s="14" t="s">
        <v>597</v>
      </c>
      <c r="F1973" s="18"/>
      <c r="G1973" s="18"/>
      <c r="H1973" s="18"/>
      <c r="I1973" s="18"/>
      <c r="J1973" s="18"/>
      <c r="K1973" s="18"/>
      <c r="L1973" s="18"/>
      <c r="M1973" s="18"/>
      <c r="N1973" s="18"/>
      <c r="O1973" s="18">
        <f>O1974</f>
        <v>1956.6690000000001</v>
      </c>
      <c r="P1973" s="18">
        <f t="shared" si="2649"/>
        <v>0</v>
      </c>
      <c r="Q1973" s="18">
        <f t="shared" si="2649"/>
        <v>0</v>
      </c>
      <c r="R1973" s="18">
        <f t="shared" si="2594"/>
        <v>1956.6690000000001</v>
      </c>
      <c r="S1973" s="18">
        <f t="shared" si="2595"/>
        <v>0</v>
      </c>
      <c r="T1973" s="18">
        <f t="shared" si="2596"/>
        <v>0</v>
      </c>
      <c r="U1973" s="18">
        <f t="shared" si="2649"/>
        <v>0</v>
      </c>
      <c r="V1973" s="18">
        <f t="shared" si="2598"/>
        <v>1956.6690000000001</v>
      </c>
      <c r="W1973" s="18">
        <f t="shared" si="2599"/>
        <v>0</v>
      </c>
      <c r="X1973" s="18">
        <f t="shared" si="2600"/>
        <v>0</v>
      </c>
      <c r="Y1973" s="18">
        <f t="shared" si="2649"/>
        <v>0</v>
      </c>
      <c r="Z1973" s="18">
        <f t="shared" si="2649"/>
        <v>0</v>
      </c>
      <c r="AA1973" s="18">
        <f t="shared" si="2649"/>
        <v>0</v>
      </c>
      <c r="AB1973" s="18">
        <f t="shared" si="2604"/>
        <v>1956.6690000000001</v>
      </c>
      <c r="AC1973" s="18">
        <f t="shared" si="2605"/>
        <v>0</v>
      </c>
      <c r="AD1973" s="18">
        <f t="shared" si="2606"/>
        <v>0</v>
      </c>
      <c r="AE1973" s="18">
        <f t="shared" si="2649"/>
        <v>0</v>
      </c>
      <c r="AF1973" s="31"/>
      <c r="AG1973" s="22"/>
      <c r="AH1973" s="2"/>
    </row>
    <row r="1974" spans="1:34" x14ac:dyDescent="0.25">
      <c r="A1974" s="36" t="s">
        <v>424</v>
      </c>
      <c r="B1974" s="32">
        <v>630</v>
      </c>
      <c r="C1974" s="36" t="s">
        <v>200</v>
      </c>
      <c r="D1974" s="36" t="s">
        <v>5</v>
      </c>
      <c r="E1974" s="14" t="s">
        <v>551</v>
      </c>
      <c r="F1974" s="18"/>
      <c r="G1974" s="18"/>
      <c r="H1974" s="18"/>
      <c r="I1974" s="18"/>
      <c r="J1974" s="18"/>
      <c r="K1974" s="18"/>
      <c r="L1974" s="18"/>
      <c r="M1974" s="18"/>
      <c r="N1974" s="18"/>
      <c r="O1974" s="18">
        <v>1956.6690000000001</v>
      </c>
      <c r="P1974" s="18"/>
      <c r="Q1974" s="18"/>
      <c r="R1974" s="18">
        <f t="shared" si="2594"/>
        <v>1956.6690000000001</v>
      </c>
      <c r="S1974" s="18">
        <f t="shared" si="2595"/>
        <v>0</v>
      </c>
      <c r="T1974" s="18">
        <f t="shared" si="2596"/>
        <v>0</v>
      </c>
      <c r="U1974" s="18"/>
      <c r="V1974" s="18">
        <f t="shared" si="2598"/>
        <v>1956.6690000000001</v>
      </c>
      <c r="W1974" s="18">
        <f t="shared" si="2599"/>
        <v>0</v>
      </c>
      <c r="X1974" s="18">
        <f t="shared" si="2600"/>
        <v>0</v>
      </c>
      <c r="Y1974" s="18"/>
      <c r="Z1974" s="18"/>
      <c r="AA1974" s="18"/>
      <c r="AB1974" s="18">
        <f t="shared" si="2604"/>
        <v>1956.6690000000001</v>
      </c>
      <c r="AC1974" s="18">
        <f t="shared" si="2605"/>
        <v>0</v>
      </c>
      <c r="AD1974" s="18">
        <f t="shared" si="2606"/>
        <v>0</v>
      </c>
      <c r="AE1974" s="18"/>
      <c r="AF1974" s="31"/>
      <c r="AG1974" s="22"/>
      <c r="AH1974" s="2"/>
    </row>
    <row r="1975" spans="1:34" x14ac:dyDescent="0.25">
      <c r="A1975" s="36" t="s">
        <v>424</v>
      </c>
      <c r="B1975" s="32">
        <v>800</v>
      </c>
      <c r="C1975" s="36"/>
      <c r="D1975" s="36"/>
      <c r="E1975" s="14" t="s">
        <v>583</v>
      </c>
      <c r="F1975" s="18">
        <f t="shared" ref="F1975:K1976" si="2650">F1976</f>
        <v>112693.3</v>
      </c>
      <c r="G1975" s="18">
        <f t="shared" si="2650"/>
        <v>150000</v>
      </c>
      <c r="H1975" s="18">
        <f t="shared" si="2650"/>
        <v>150000</v>
      </c>
      <c r="I1975" s="18">
        <f t="shared" si="2650"/>
        <v>0</v>
      </c>
      <c r="J1975" s="18">
        <f t="shared" si="2650"/>
        <v>0</v>
      </c>
      <c r="K1975" s="18">
        <f t="shared" si="2650"/>
        <v>0</v>
      </c>
      <c r="L1975" s="18">
        <f t="shared" si="2573"/>
        <v>112693.3</v>
      </c>
      <c r="M1975" s="18">
        <f t="shared" si="2574"/>
        <v>150000</v>
      </c>
      <c r="N1975" s="18">
        <f t="shared" si="2575"/>
        <v>150000</v>
      </c>
      <c r="O1975" s="18">
        <f t="shared" ref="O1975:Q1976" si="2651">O1976</f>
        <v>3255.087</v>
      </c>
      <c r="P1975" s="18">
        <f t="shared" si="2651"/>
        <v>0</v>
      </c>
      <c r="Q1975" s="18">
        <f t="shared" si="2651"/>
        <v>0</v>
      </c>
      <c r="R1975" s="18">
        <f t="shared" si="2594"/>
        <v>115948.387</v>
      </c>
      <c r="S1975" s="18">
        <f t="shared" si="2595"/>
        <v>150000</v>
      </c>
      <c r="T1975" s="18">
        <f t="shared" si="2596"/>
        <v>150000</v>
      </c>
      <c r="U1975" s="18">
        <f t="shared" ref="U1975:AE1976" si="2652">U1976</f>
        <v>0</v>
      </c>
      <c r="V1975" s="18">
        <f t="shared" si="2598"/>
        <v>115948.387</v>
      </c>
      <c r="W1975" s="18">
        <f t="shared" si="2599"/>
        <v>150000</v>
      </c>
      <c r="X1975" s="18">
        <f t="shared" si="2600"/>
        <v>150000</v>
      </c>
      <c r="Y1975" s="18">
        <f t="shared" si="2652"/>
        <v>5178.7039999999997</v>
      </c>
      <c r="Z1975" s="18">
        <f t="shared" si="2652"/>
        <v>166488.98300000001</v>
      </c>
      <c r="AA1975" s="18">
        <f t="shared" si="2652"/>
        <v>226075.709</v>
      </c>
      <c r="AB1975" s="18">
        <f t="shared" si="2604"/>
        <v>121127.091</v>
      </c>
      <c r="AC1975" s="18">
        <f t="shared" si="2605"/>
        <v>316488.98300000001</v>
      </c>
      <c r="AD1975" s="18">
        <f t="shared" si="2606"/>
        <v>376075.70900000003</v>
      </c>
      <c r="AE1975" s="18">
        <f t="shared" si="2652"/>
        <v>0</v>
      </c>
      <c r="AF1975" s="31"/>
      <c r="AG1975" s="22"/>
      <c r="AH1975" s="2"/>
    </row>
    <row r="1976" spans="1:34" ht="78.75" x14ac:dyDescent="0.25">
      <c r="A1976" s="36" t="s">
        <v>424</v>
      </c>
      <c r="B1976" s="32">
        <v>810</v>
      </c>
      <c r="C1976" s="36"/>
      <c r="D1976" s="36"/>
      <c r="E1976" s="14" t="s">
        <v>599</v>
      </c>
      <c r="F1976" s="18">
        <f t="shared" si="2650"/>
        <v>112693.3</v>
      </c>
      <c r="G1976" s="18">
        <f t="shared" si="2650"/>
        <v>150000</v>
      </c>
      <c r="H1976" s="18">
        <f t="shared" si="2650"/>
        <v>150000</v>
      </c>
      <c r="I1976" s="18">
        <f t="shared" si="2650"/>
        <v>0</v>
      </c>
      <c r="J1976" s="18">
        <f t="shared" si="2650"/>
        <v>0</v>
      </c>
      <c r="K1976" s="18">
        <f t="shared" si="2650"/>
        <v>0</v>
      </c>
      <c r="L1976" s="18">
        <f t="shared" si="2573"/>
        <v>112693.3</v>
      </c>
      <c r="M1976" s="18">
        <f t="shared" si="2574"/>
        <v>150000</v>
      </c>
      <c r="N1976" s="18">
        <f t="shared" si="2575"/>
        <v>150000</v>
      </c>
      <c r="O1976" s="18">
        <f t="shared" si="2651"/>
        <v>3255.087</v>
      </c>
      <c r="P1976" s="18">
        <f t="shared" si="2651"/>
        <v>0</v>
      </c>
      <c r="Q1976" s="18">
        <f t="shared" si="2651"/>
        <v>0</v>
      </c>
      <c r="R1976" s="18">
        <f t="shared" si="2594"/>
        <v>115948.387</v>
      </c>
      <c r="S1976" s="18">
        <f t="shared" si="2595"/>
        <v>150000</v>
      </c>
      <c r="T1976" s="18">
        <f t="shared" si="2596"/>
        <v>150000</v>
      </c>
      <c r="U1976" s="18">
        <f t="shared" si="2652"/>
        <v>0</v>
      </c>
      <c r="V1976" s="18">
        <f t="shared" si="2598"/>
        <v>115948.387</v>
      </c>
      <c r="W1976" s="18">
        <f t="shared" si="2599"/>
        <v>150000</v>
      </c>
      <c r="X1976" s="18">
        <f t="shared" si="2600"/>
        <v>150000</v>
      </c>
      <c r="Y1976" s="18">
        <f t="shared" si="2652"/>
        <v>5178.7039999999997</v>
      </c>
      <c r="Z1976" s="18">
        <f t="shared" si="2652"/>
        <v>166488.98300000001</v>
      </c>
      <c r="AA1976" s="18">
        <f t="shared" si="2652"/>
        <v>226075.709</v>
      </c>
      <c r="AB1976" s="18">
        <f t="shared" si="2604"/>
        <v>121127.091</v>
      </c>
      <c r="AC1976" s="18">
        <f t="shared" si="2605"/>
        <v>316488.98300000001</v>
      </c>
      <c r="AD1976" s="18">
        <f t="shared" si="2606"/>
        <v>376075.70900000003</v>
      </c>
      <c r="AE1976" s="18">
        <f t="shared" si="2652"/>
        <v>0</v>
      </c>
      <c r="AF1976" s="31"/>
      <c r="AG1976" s="22"/>
      <c r="AH1976" s="2"/>
    </row>
    <row r="1977" spans="1:34" x14ac:dyDescent="0.25">
      <c r="A1977" s="36" t="s">
        <v>424</v>
      </c>
      <c r="B1977" s="32">
        <v>810</v>
      </c>
      <c r="C1977" s="36" t="s">
        <v>200</v>
      </c>
      <c r="D1977" s="36" t="s">
        <v>5</v>
      </c>
      <c r="E1977" s="14" t="s">
        <v>551</v>
      </c>
      <c r="F1977" s="18">
        <v>112693.3</v>
      </c>
      <c r="G1977" s="18">
        <v>150000</v>
      </c>
      <c r="H1977" s="18">
        <v>150000</v>
      </c>
      <c r="I1977" s="18"/>
      <c r="J1977" s="18"/>
      <c r="K1977" s="18"/>
      <c r="L1977" s="18">
        <f t="shared" si="2573"/>
        <v>112693.3</v>
      </c>
      <c r="M1977" s="18">
        <f t="shared" si="2574"/>
        <v>150000</v>
      </c>
      <c r="N1977" s="18">
        <f t="shared" si="2575"/>
        <v>150000</v>
      </c>
      <c r="O1977" s="18">
        <v>3255.087</v>
      </c>
      <c r="P1977" s="18"/>
      <c r="Q1977" s="18"/>
      <c r="R1977" s="18">
        <f t="shared" si="2594"/>
        <v>115948.387</v>
      </c>
      <c r="S1977" s="18">
        <f t="shared" si="2595"/>
        <v>150000</v>
      </c>
      <c r="T1977" s="18">
        <f t="shared" si="2596"/>
        <v>150000</v>
      </c>
      <c r="U1977" s="18"/>
      <c r="V1977" s="18">
        <f t="shared" si="2598"/>
        <v>115948.387</v>
      </c>
      <c r="W1977" s="18">
        <f t="shared" si="2599"/>
        <v>150000</v>
      </c>
      <c r="X1977" s="18">
        <f t="shared" si="2600"/>
        <v>150000</v>
      </c>
      <c r="Y1977" s="18">
        <v>5178.7039999999997</v>
      </c>
      <c r="Z1977" s="18">
        <v>166488.98300000001</v>
      </c>
      <c r="AA1977" s="18">
        <v>226075.709</v>
      </c>
      <c r="AB1977" s="18">
        <f t="shared" si="2604"/>
        <v>121127.091</v>
      </c>
      <c r="AC1977" s="18">
        <f t="shared" si="2605"/>
        <v>316488.98300000001</v>
      </c>
      <c r="AD1977" s="18">
        <f t="shared" si="2606"/>
        <v>376075.70900000003</v>
      </c>
      <c r="AE1977" s="18"/>
      <c r="AF1977" s="31"/>
      <c r="AG1977" s="22"/>
      <c r="AH1977" s="2"/>
    </row>
    <row r="1978" spans="1:34" s="10" customFormat="1" ht="63" x14ac:dyDescent="0.25">
      <c r="A1978" s="9" t="s">
        <v>426</v>
      </c>
      <c r="B1978" s="16"/>
      <c r="C1978" s="9"/>
      <c r="D1978" s="9"/>
      <c r="E1978" s="15" t="s">
        <v>1241</v>
      </c>
      <c r="F1978" s="17">
        <f t="shared" ref="F1978:K1978" si="2653">F1979+F1984+F1989</f>
        <v>112000</v>
      </c>
      <c r="G1978" s="17">
        <f t="shared" si="2653"/>
        <v>115000</v>
      </c>
      <c r="H1978" s="17">
        <f t="shared" si="2653"/>
        <v>115000</v>
      </c>
      <c r="I1978" s="17">
        <f t="shared" si="2653"/>
        <v>0</v>
      </c>
      <c r="J1978" s="17">
        <f t="shared" si="2653"/>
        <v>0</v>
      </c>
      <c r="K1978" s="17">
        <f t="shared" si="2653"/>
        <v>0</v>
      </c>
      <c r="L1978" s="17">
        <f t="shared" si="2573"/>
        <v>112000</v>
      </c>
      <c r="M1978" s="17">
        <f t="shared" si="2574"/>
        <v>115000</v>
      </c>
      <c r="N1978" s="17">
        <f t="shared" si="2575"/>
        <v>115000</v>
      </c>
      <c r="O1978" s="17">
        <f t="shared" ref="O1978:Q1978" si="2654">O1979+O1984+O1989</f>
        <v>0</v>
      </c>
      <c r="P1978" s="17">
        <f t="shared" si="2654"/>
        <v>0</v>
      </c>
      <c r="Q1978" s="17">
        <f t="shared" si="2654"/>
        <v>0</v>
      </c>
      <c r="R1978" s="17">
        <f t="shared" si="2594"/>
        <v>112000</v>
      </c>
      <c r="S1978" s="17">
        <f t="shared" si="2595"/>
        <v>115000</v>
      </c>
      <c r="T1978" s="17">
        <f t="shared" si="2596"/>
        <v>115000</v>
      </c>
      <c r="U1978" s="17">
        <f t="shared" ref="U1978:AE1978" si="2655">U1979+U1984+U1989</f>
        <v>0</v>
      </c>
      <c r="V1978" s="17">
        <f t="shared" si="2598"/>
        <v>112000</v>
      </c>
      <c r="W1978" s="17">
        <f t="shared" si="2599"/>
        <v>115000</v>
      </c>
      <c r="X1978" s="17">
        <f t="shared" si="2600"/>
        <v>115000</v>
      </c>
      <c r="Y1978" s="17">
        <f t="shared" ref="Y1978:AA1978" si="2656">Y1979+Y1984+Y1989</f>
        <v>0</v>
      </c>
      <c r="Z1978" s="17">
        <f t="shared" si="2656"/>
        <v>0</v>
      </c>
      <c r="AA1978" s="17">
        <f t="shared" si="2656"/>
        <v>0</v>
      </c>
      <c r="AB1978" s="17">
        <f t="shared" si="2604"/>
        <v>112000</v>
      </c>
      <c r="AC1978" s="17">
        <f t="shared" si="2605"/>
        <v>115000</v>
      </c>
      <c r="AD1978" s="17">
        <f t="shared" si="2606"/>
        <v>115000</v>
      </c>
      <c r="AE1978" s="17">
        <f t="shared" si="2655"/>
        <v>0</v>
      </c>
      <c r="AF1978" s="30"/>
      <c r="AG1978" s="25"/>
    </row>
    <row r="1979" spans="1:34" ht="63" x14ac:dyDescent="0.25">
      <c r="A1979" s="36" t="s">
        <v>427</v>
      </c>
      <c r="B1979" s="32"/>
      <c r="C1979" s="36"/>
      <c r="D1979" s="36"/>
      <c r="E1979" s="14" t="s">
        <v>1242</v>
      </c>
      <c r="F1979" s="18">
        <f t="shared" ref="F1979:K1982" si="2657">F1980</f>
        <v>12000</v>
      </c>
      <c r="G1979" s="18">
        <f t="shared" si="2657"/>
        <v>15000</v>
      </c>
      <c r="H1979" s="18">
        <f t="shared" si="2657"/>
        <v>15000</v>
      </c>
      <c r="I1979" s="18">
        <f t="shared" si="2657"/>
        <v>0</v>
      </c>
      <c r="J1979" s="18">
        <f t="shared" si="2657"/>
        <v>0</v>
      </c>
      <c r="K1979" s="18">
        <f t="shared" si="2657"/>
        <v>0</v>
      </c>
      <c r="L1979" s="18">
        <f t="shared" si="2573"/>
        <v>12000</v>
      </c>
      <c r="M1979" s="18">
        <f t="shared" si="2574"/>
        <v>15000</v>
      </c>
      <c r="N1979" s="18">
        <f t="shared" si="2575"/>
        <v>15000</v>
      </c>
      <c r="O1979" s="18">
        <f t="shared" ref="O1979:Q1982" si="2658">O1980</f>
        <v>0</v>
      </c>
      <c r="P1979" s="18">
        <f t="shared" si="2658"/>
        <v>0</v>
      </c>
      <c r="Q1979" s="18">
        <f t="shared" si="2658"/>
        <v>0</v>
      </c>
      <c r="R1979" s="18">
        <f t="shared" si="2594"/>
        <v>12000</v>
      </c>
      <c r="S1979" s="18">
        <f t="shared" si="2595"/>
        <v>15000</v>
      </c>
      <c r="T1979" s="18">
        <f t="shared" si="2596"/>
        <v>15000</v>
      </c>
      <c r="U1979" s="18">
        <f t="shared" ref="U1979:AE1982" si="2659">U1980</f>
        <v>0</v>
      </c>
      <c r="V1979" s="18">
        <f t="shared" si="2598"/>
        <v>12000</v>
      </c>
      <c r="W1979" s="18">
        <f t="shared" si="2599"/>
        <v>15000</v>
      </c>
      <c r="X1979" s="18">
        <f t="shared" si="2600"/>
        <v>15000</v>
      </c>
      <c r="Y1979" s="18">
        <f t="shared" si="2659"/>
        <v>0</v>
      </c>
      <c r="Z1979" s="18">
        <f t="shared" si="2659"/>
        <v>0</v>
      </c>
      <c r="AA1979" s="18">
        <f t="shared" si="2659"/>
        <v>0</v>
      </c>
      <c r="AB1979" s="18">
        <f t="shared" si="2604"/>
        <v>12000</v>
      </c>
      <c r="AC1979" s="18">
        <f t="shared" si="2605"/>
        <v>15000</v>
      </c>
      <c r="AD1979" s="18">
        <f t="shared" si="2606"/>
        <v>15000</v>
      </c>
      <c r="AE1979" s="18">
        <f t="shared" si="2659"/>
        <v>0</v>
      </c>
      <c r="AF1979" s="31"/>
      <c r="AG1979" s="22"/>
      <c r="AH1979" s="2"/>
    </row>
    <row r="1980" spans="1:34" ht="31.5" x14ac:dyDescent="0.25">
      <c r="A1980" s="36" t="s">
        <v>816</v>
      </c>
      <c r="B1980" s="32"/>
      <c r="C1980" s="36"/>
      <c r="D1980" s="36"/>
      <c r="E1980" s="14" t="s">
        <v>819</v>
      </c>
      <c r="F1980" s="18">
        <f t="shared" si="2657"/>
        <v>12000</v>
      </c>
      <c r="G1980" s="18">
        <f t="shared" si="2657"/>
        <v>15000</v>
      </c>
      <c r="H1980" s="18">
        <f t="shared" si="2657"/>
        <v>15000</v>
      </c>
      <c r="I1980" s="18">
        <f t="shared" si="2657"/>
        <v>0</v>
      </c>
      <c r="J1980" s="18">
        <f t="shared" si="2657"/>
        <v>0</v>
      </c>
      <c r="K1980" s="18">
        <f t="shared" si="2657"/>
        <v>0</v>
      </c>
      <c r="L1980" s="18">
        <f t="shared" si="2573"/>
        <v>12000</v>
      </c>
      <c r="M1980" s="18">
        <f t="shared" si="2574"/>
        <v>15000</v>
      </c>
      <c r="N1980" s="18">
        <f t="shared" si="2575"/>
        <v>15000</v>
      </c>
      <c r="O1980" s="18">
        <f t="shared" si="2658"/>
        <v>0</v>
      </c>
      <c r="P1980" s="18">
        <f t="shared" si="2658"/>
        <v>0</v>
      </c>
      <c r="Q1980" s="18">
        <f t="shared" si="2658"/>
        <v>0</v>
      </c>
      <c r="R1980" s="18">
        <f t="shared" si="2594"/>
        <v>12000</v>
      </c>
      <c r="S1980" s="18">
        <f t="shared" si="2595"/>
        <v>15000</v>
      </c>
      <c r="T1980" s="18">
        <f t="shared" si="2596"/>
        <v>15000</v>
      </c>
      <c r="U1980" s="18">
        <f t="shared" si="2659"/>
        <v>0</v>
      </c>
      <c r="V1980" s="18">
        <f t="shared" si="2598"/>
        <v>12000</v>
      </c>
      <c r="W1980" s="18">
        <f t="shared" si="2599"/>
        <v>15000</v>
      </c>
      <c r="X1980" s="18">
        <f t="shared" si="2600"/>
        <v>15000</v>
      </c>
      <c r="Y1980" s="18">
        <f t="shared" si="2659"/>
        <v>0</v>
      </c>
      <c r="Z1980" s="18">
        <f t="shared" si="2659"/>
        <v>0</v>
      </c>
      <c r="AA1980" s="18">
        <f t="shared" si="2659"/>
        <v>0</v>
      </c>
      <c r="AB1980" s="18">
        <f t="shared" si="2604"/>
        <v>12000</v>
      </c>
      <c r="AC1980" s="18">
        <f t="shared" si="2605"/>
        <v>15000</v>
      </c>
      <c r="AD1980" s="18">
        <f t="shared" si="2606"/>
        <v>15000</v>
      </c>
      <c r="AE1980" s="18">
        <f t="shared" si="2659"/>
        <v>0</v>
      </c>
      <c r="AF1980" s="31"/>
      <c r="AG1980" s="22"/>
      <c r="AH1980" s="2"/>
    </row>
    <row r="1981" spans="1:34" ht="47.25" x14ac:dyDescent="0.25">
      <c r="A1981" s="36" t="s">
        <v>816</v>
      </c>
      <c r="B1981" s="32">
        <v>400</v>
      </c>
      <c r="C1981" s="36"/>
      <c r="D1981" s="36"/>
      <c r="E1981" s="14" t="s">
        <v>580</v>
      </c>
      <c r="F1981" s="18">
        <f t="shared" si="2657"/>
        <v>12000</v>
      </c>
      <c r="G1981" s="18">
        <f t="shared" si="2657"/>
        <v>15000</v>
      </c>
      <c r="H1981" s="18">
        <f t="shared" si="2657"/>
        <v>15000</v>
      </c>
      <c r="I1981" s="18">
        <f t="shared" si="2657"/>
        <v>0</v>
      </c>
      <c r="J1981" s="18">
        <f t="shared" si="2657"/>
        <v>0</v>
      </c>
      <c r="K1981" s="18">
        <f t="shared" si="2657"/>
        <v>0</v>
      </c>
      <c r="L1981" s="18">
        <f t="shared" si="2573"/>
        <v>12000</v>
      </c>
      <c r="M1981" s="18">
        <f t="shared" si="2574"/>
        <v>15000</v>
      </c>
      <c r="N1981" s="18">
        <f t="shared" si="2575"/>
        <v>15000</v>
      </c>
      <c r="O1981" s="18">
        <f t="shared" si="2658"/>
        <v>0</v>
      </c>
      <c r="P1981" s="18">
        <f t="shared" si="2658"/>
        <v>0</v>
      </c>
      <c r="Q1981" s="18">
        <f t="shared" si="2658"/>
        <v>0</v>
      </c>
      <c r="R1981" s="18">
        <f t="shared" si="2594"/>
        <v>12000</v>
      </c>
      <c r="S1981" s="18">
        <f t="shared" si="2595"/>
        <v>15000</v>
      </c>
      <c r="T1981" s="18">
        <f t="shared" si="2596"/>
        <v>15000</v>
      </c>
      <c r="U1981" s="18">
        <f t="shared" si="2659"/>
        <v>0</v>
      </c>
      <c r="V1981" s="18">
        <f t="shared" si="2598"/>
        <v>12000</v>
      </c>
      <c r="W1981" s="18">
        <f t="shared" si="2599"/>
        <v>15000</v>
      </c>
      <c r="X1981" s="18">
        <f t="shared" si="2600"/>
        <v>15000</v>
      </c>
      <c r="Y1981" s="18">
        <f t="shared" si="2659"/>
        <v>0</v>
      </c>
      <c r="Z1981" s="18">
        <f t="shared" si="2659"/>
        <v>0</v>
      </c>
      <c r="AA1981" s="18">
        <f t="shared" si="2659"/>
        <v>0</v>
      </c>
      <c r="AB1981" s="18">
        <f t="shared" si="2604"/>
        <v>12000</v>
      </c>
      <c r="AC1981" s="18">
        <f t="shared" si="2605"/>
        <v>15000</v>
      </c>
      <c r="AD1981" s="18">
        <f t="shared" si="2606"/>
        <v>15000</v>
      </c>
      <c r="AE1981" s="18">
        <f t="shared" si="2659"/>
        <v>0</v>
      </c>
      <c r="AF1981" s="31"/>
      <c r="AG1981" s="22"/>
      <c r="AH1981" s="2"/>
    </row>
    <row r="1982" spans="1:34" x14ac:dyDescent="0.25">
      <c r="A1982" s="36" t="s">
        <v>816</v>
      </c>
      <c r="B1982" s="32">
        <v>410</v>
      </c>
      <c r="C1982" s="36"/>
      <c r="D1982" s="36"/>
      <c r="E1982" s="14" t="s">
        <v>593</v>
      </c>
      <c r="F1982" s="18">
        <f t="shared" si="2657"/>
        <v>12000</v>
      </c>
      <c r="G1982" s="18">
        <f t="shared" si="2657"/>
        <v>15000</v>
      </c>
      <c r="H1982" s="18">
        <f t="shared" si="2657"/>
        <v>15000</v>
      </c>
      <c r="I1982" s="18">
        <f t="shared" si="2657"/>
        <v>0</v>
      </c>
      <c r="J1982" s="18">
        <f t="shared" si="2657"/>
        <v>0</v>
      </c>
      <c r="K1982" s="18">
        <f t="shared" si="2657"/>
        <v>0</v>
      </c>
      <c r="L1982" s="18">
        <f t="shared" si="2573"/>
        <v>12000</v>
      </c>
      <c r="M1982" s="18">
        <f t="shared" si="2574"/>
        <v>15000</v>
      </c>
      <c r="N1982" s="18">
        <f t="shared" si="2575"/>
        <v>15000</v>
      </c>
      <c r="O1982" s="18">
        <f t="shared" si="2658"/>
        <v>0</v>
      </c>
      <c r="P1982" s="18">
        <f t="shared" si="2658"/>
        <v>0</v>
      </c>
      <c r="Q1982" s="18">
        <f t="shared" si="2658"/>
        <v>0</v>
      </c>
      <c r="R1982" s="18">
        <f t="shared" si="2594"/>
        <v>12000</v>
      </c>
      <c r="S1982" s="18">
        <f t="shared" si="2595"/>
        <v>15000</v>
      </c>
      <c r="T1982" s="18">
        <f t="shared" si="2596"/>
        <v>15000</v>
      </c>
      <c r="U1982" s="18">
        <f t="shared" si="2659"/>
        <v>0</v>
      </c>
      <c r="V1982" s="18">
        <f t="shared" si="2598"/>
        <v>12000</v>
      </c>
      <c r="W1982" s="18">
        <f t="shared" si="2599"/>
        <v>15000</v>
      </c>
      <c r="X1982" s="18">
        <f t="shared" si="2600"/>
        <v>15000</v>
      </c>
      <c r="Y1982" s="18">
        <f t="shared" si="2659"/>
        <v>0</v>
      </c>
      <c r="Z1982" s="18">
        <f t="shared" si="2659"/>
        <v>0</v>
      </c>
      <c r="AA1982" s="18">
        <f t="shared" si="2659"/>
        <v>0</v>
      </c>
      <c r="AB1982" s="18">
        <f t="shared" si="2604"/>
        <v>12000</v>
      </c>
      <c r="AC1982" s="18">
        <f t="shared" si="2605"/>
        <v>15000</v>
      </c>
      <c r="AD1982" s="18">
        <f t="shared" si="2606"/>
        <v>15000</v>
      </c>
      <c r="AE1982" s="18">
        <f t="shared" si="2659"/>
        <v>0</v>
      </c>
      <c r="AF1982" s="31"/>
      <c r="AG1982" s="22"/>
      <c r="AH1982" s="2"/>
    </row>
    <row r="1983" spans="1:34" x14ac:dyDescent="0.25">
      <c r="A1983" s="36" t="s">
        <v>816</v>
      </c>
      <c r="B1983" s="32">
        <v>410</v>
      </c>
      <c r="C1983" s="36" t="s">
        <v>200</v>
      </c>
      <c r="D1983" s="36" t="s">
        <v>112</v>
      </c>
      <c r="E1983" s="14" t="s">
        <v>552</v>
      </c>
      <c r="F1983" s="18">
        <v>12000</v>
      </c>
      <c r="G1983" s="18">
        <v>15000</v>
      </c>
      <c r="H1983" s="18">
        <v>15000</v>
      </c>
      <c r="I1983" s="18"/>
      <c r="J1983" s="18"/>
      <c r="K1983" s="18"/>
      <c r="L1983" s="18">
        <f t="shared" si="2573"/>
        <v>12000</v>
      </c>
      <c r="M1983" s="18">
        <f t="shared" si="2574"/>
        <v>15000</v>
      </c>
      <c r="N1983" s="18">
        <f t="shared" si="2575"/>
        <v>15000</v>
      </c>
      <c r="O1983" s="18"/>
      <c r="P1983" s="18"/>
      <c r="Q1983" s="18"/>
      <c r="R1983" s="18">
        <f t="shared" si="2594"/>
        <v>12000</v>
      </c>
      <c r="S1983" s="18">
        <f t="shared" si="2595"/>
        <v>15000</v>
      </c>
      <c r="T1983" s="18">
        <f t="shared" si="2596"/>
        <v>15000</v>
      </c>
      <c r="U1983" s="18"/>
      <c r="V1983" s="18">
        <f t="shared" si="2598"/>
        <v>12000</v>
      </c>
      <c r="W1983" s="18">
        <f t="shared" si="2599"/>
        <v>15000</v>
      </c>
      <c r="X1983" s="18">
        <f t="shared" si="2600"/>
        <v>15000</v>
      </c>
      <c r="Y1983" s="18"/>
      <c r="Z1983" s="18"/>
      <c r="AA1983" s="18"/>
      <c r="AB1983" s="18">
        <f t="shared" si="2604"/>
        <v>12000</v>
      </c>
      <c r="AC1983" s="18">
        <f t="shared" si="2605"/>
        <v>15000</v>
      </c>
      <c r="AD1983" s="18">
        <f t="shared" si="2606"/>
        <v>15000</v>
      </c>
      <c r="AE1983" s="18"/>
      <c r="AF1983" s="31"/>
      <c r="AG1983" s="22"/>
      <c r="AH1983" s="2"/>
    </row>
    <row r="1984" spans="1:34" ht="78.75" x14ac:dyDescent="0.25">
      <c r="A1984" s="36" t="s">
        <v>817</v>
      </c>
      <c r="B1984" s="32"/>
      <c r="C1984" s="36"/>
      <c r="D1984" s="36"/>
      <c r="E1984" s="14" t="s">
        <v>1243</v>
      </c>
      <c r="F1984" s="18">
        <f t="shared" ref="F1984:K1987" si="2660">F1985</f>
        <v>90275.9</v>
      </c>
      <c r="G1984" s="18">
        <f t="shared" si="2660"/>
        <v>79309</v>
      </c>
      <c r="H1984" s="18">
        <f t="shared" si="2660"/>
        <v>100000</v>
      </c>
      <c r="I1984" s="18">
        <f t="shared" si="2660"/>
        <v>0</v>
      </c>
      <c r="J1984" s="18">
        <f t="shared" si="2660"/>
        <v>0</v>
      </c>
      <c r="K1984" s="18">
        <f t="shared" si="2660"/>
        <v>0</v>
      </c>
      <c r="L1984" s="18">
        <f t="shared" si="2573"/>
        <v>90275.9</v>
      </c>
      <c r="M1984" s="18">
        <f t="shared" si="2574"/>
        <v>79309</v>
      </c>
      <c r="N1984" s="18">
        <f t="shared" si="2575"/>
        <v>100000</v>
      </c>
      <c r="O1984" s="18">
        <f t="shared" ref="O1984:Q1987" si="2661">O1985</f>
        <v>0</v>
      </c>
      <c r="P1984" s="18">
        <f t="shared" si="2661"/>
        <v>0</v>
      </c>
      <c r="Q1984" s="18">
        <f t="shared" si="2661"/>
        <v>0</v>
      </c>
      <c r="R1984" s="18">
        <f t="shared" si="2594"/>
        <v>90275.9</v>
      </c>
      <c r="S1984" s="18">
        <f t="shared" si="2595"/>
        <v>79309</v>
      </c>
      <c r="T1984" s="18">
        <f t="shared" si="2596"/>
        <v>100000</v>
      </c>
      <c r="U1984" s="18">
        <f t="shared" ref="U1984:AE1987" si="2662">U1985</f>
        <v>0</v>
      </c>
      <c r="V1984" s="18">
        <f t="shared" si="2598"/>
        <v>90275.9</v>
      </c>
      <c r="W1984" s="18">
        <f t="shared" si="2599"/>
        <v>79309</v>
      </c>
      <c r="X1984" s="18">
        <f t="shared" si="2600"/>
        <v>100000</v>
      </c>
      <c r="Y1984" s="18">
        <f t="shared" si="2662"/>
        <v>0</v>
      </c>
      <c r="Z1984" s="18">
        <f t="shared" si="2662"/>
        <v>0</v>
      </c>
      <c r="AA1984" s="18">
        <f t="shared" si="2662"/>
        <v>0</v>
      </c>
      <c r="AB1984" s="18">
        <f t="shared" si="2604"/>
        <v>90275.9</v>
      </c>
      <c r="AC1984" s="18">
        <f t="shared" si="2605"/>
        <v>79309</v>
      </c>
      <c r="AD1984" s="18">
        <f t="shared" si="2606"/>
        <v>100000</v>
      </c>
      <c r="AE1984" s="18">
        <f t="shared" si="2662"/>
        <v>0</v>
      </c>
      <c r="AF1984" s="31"/>
      <c r="AG1984" s="22"/>
      <c r="AH1984" s="2"/>
    </row>
    <row r="1985" spans="1:34" ht="31.5" x14ac:dyDescent="0.25">
      <c r="A1985" s="36" t="s">
        <v>818</v>
      </c>
      <c r="B1985" s="32"/>
      <c r="C1985" s="36"/>
      <c r="D1985" s="36"/>
      <c r="E1985" s="14" t="s">
        <v>820</v>
      </c>
      <c r="F1985" s="18">
        <f t="shared" si="2660"/>
        <v>90275.9</v>
      </c>
      <c r="G1985" s="18">
        <f t="shared" si="2660"/>
        <v>79309</v>
      </c>
      <c r="H1985" s="18">
        <f t="shared" si="2660"/>
        <v>100000</v>
      </c>
      <c r="I1985" s="18">
        <f t="shared" si="2660"/>
        <v>0</v>
      </c>
      <c r="J1985" s="18">
        <f t="shared" si="2660"/>
        <v>0</v>
      </c>
      <c r="K1985" s="18">
        <f t="shared" si="2660"/>
        <v>0</v>
      </c>
      <c r="L1985" s="18">
        <f t="shared" si="2573"/>
        <v>90275.9</v>
      </c>
      <c r="M1985" s="18">
        <f t="shared" si="2574"/>
        <v>79309</v>
      </c>
      <c r="N1985" s="18">
        <f t="shared" si="2575"/>
        <v>100000</v>
      </c>
      <c r="O1985" s="18">
        <f t="shared" si="2661"/>
        <v>0</v>
      </c>
      <c r="P1985" s="18">
        <f t="shared" si="2661"/>
        <v>0</v>
      </c>
      <c r="Q1985" s="18">
        <f t="shared" si="2661"/>
        <v>0</v>
      </c>
      <c r="R1985" s="18">
        <f t="shared" si="2594"/>
        <v>90275.9</v>
      </c>
      <c r="S1985" s="18">
        <f t="shared" si="2595"/>
        <v>79309</v>
      </c>
      <c r="T1985" s="18">
        <f t="shared" si="2596"/>
        <v>100000</v>
      </c>
      <c r="U1985" s="18">
        <f t="shared" si="2662"/>
        <v>0</v>
      </c>
      <c r="V1985" s="18">
        <f t="shared" si="2598"/>
        <v>90275.9</v>
      </c>
      <c r="W1985" s="18">
        <f t="shared" si="2599"/>
        <v>79309</v>
      </c>
      <c r="X1985" s="18">
        <f t="shared" si="2600"/>
        <v>100000</v>
      </c>
      <c r="Y1985" s="18">
        <f t="shared" si="2662"/>
        <v>0</v>
      </c>
      <c r="Z1985" s="18">
        <f t="shared" si="2662"/>
        <v>0</v>
      </c>
      <c r="AA1985" s="18">
        <f t="shared" si="2662"/>
        <v>0</v>
      </c>
      <c r="AB1985" s="18">
        <f t="shared" si="2604"/>
        <v>90275.9</v>
      </c>
      <c r="AC1985" s="18">
        <f t="shared" si="2605"/>
        <v>79309</v>
      </c>
      <c r="AD1985" s="18">
        <f t="shared" si="2606"/>
        <v>100000</v>
      </c>
      <c r="AE1985" s="18">
        <f t="shared" si="2662"/>
        <v>0</v>
      </c>
      <c r="AF1985" s="31"/>
      <c r="AG1985" s="22"/>
      <c r="AH1985" s="2"/>
    </row>
    <row r="1986" spans="1:34" ht="47.25" x14ac:dyDescent="0.25">
      <c r="A1986" s="36" t="s">
        <v>818</v>
      </c>
      <c r="B1986" s="32">
        <v>200</v>
      </c>
      <c r="C1986" s="36"/>
      <c r="D1986" s="36"/>
      <c r="E1986" s="14" t="s">
        <v>578</v>
      </c>
      <c r="F1986" s="18">
        <f t="shared" si="2660"/>
        <v>90275.9</v>
      </c>
      <c r="G1986" s="18">
        <f t="shared" si="2660"/>
        <v>79309</v>
      </c>
      <c r="H1986" s="18">
        <f t="shared" si="2660"/>
        <v>100000</v>
      </c>
      <c r="I1986" s="18">
        <f t="shared" si="2660"/>
        <v>0</v>
      </c>
      <c r="J1986" s="18">
        <f t="shared" si="2660"/>
        <v>0</v>
      </c>
      <c r="K1986" s="18">
        <f t="shared" si="2660"/>
        <v>0</v>
      </c>
      <c r="L1986" s="18">
        <f t="shared" ref="L1986:L2053" si="2663">F1986+I1986</f>
        <v>90275.9</v>
      </c>
      <c r="M1986" s="18">
        <f t="shared" ref="M1986:M2053" si="2664">G1986+J1986</f>
        <v>79309</v>
      </c>
      <c r="N1986" s="18">
        <f t="shared" ref="N1986:N2053" si="2665">H1986+K1986</f>
        <v>100000</v>
      </c>
      <c r="O1986" s="18">
        <f t="shared" si="2661"/>
        <v>0</v>
      </c>
      <c r="P1986" s="18">
        <f t="shared" si="2661"/>
        <v>0</v>
      </c>
      <c r="Q1986" s="18">
        <f t="shared" si="2661"/>
        <v>0</v>
      </c>
      <c r="R1986" s="18">
        <f t="shared" si="2594"/>
        <v>90275.9</v>
      </c>
      <c r="S1986" s="18">
        <f t="shared" si="2595"/>
        <v>79309</v>
      </c>
      <c r="T1986" s="18">
        <f t="shared" si="2596"/>
        <v>100000</v>
      </c>
      <c r="U1986" s="18">
        <f t="shared" si="2662"/>
        <v>0</v>
      </c>
      <c r="V1986" s="18">
        <f t="shared" si="2598"/>
        <v>90275.9</v>
      </c>
      <c r="W1986" s="18">
        <f t="shared" si="2599"/>
        <v>79309</v>
      </c>
      <c r="X1986" s="18">
        <f t="shared" si="2600"/>
        <v>100000</v>
      </c>
      <c r="Y1986" s="18">
        <f t="shared" si="2662"/>
        <v>0</v>
      </c>
      <c r="Z1986" s="18">
        <f t="shared" si="2662"/>
        <v>0</v>
      </c>
      <c r="AA1986" s="18">
        <f t="shared" si="2662"/>
        <v>0</v>
      </c>
      <c r="AB1986" s="18">
        <f t="shared" si="2604"/>
        <v>90275.9</v>
      </c>
      <c r="AC1986" s="18">
        <f t="shared" si="2605"/>
        <v>79309</v>
      </c>
      <c r="AD1986" s="18">
        <f t="shared" si="2606"/>
        <v>100000</v>
      </c>
      <c r="AE1986" s="18">
        <f t="shared" si="2662"/>
        <v>0</v>
      </c>
      <c r="AF1986" s="31"/>
      <c r="AG1986" s="22"/>
      <c r="AH1986" s="2"/>
    </row>
    <row r="1987" spans="1:34" ht="47.25" x14ac:dyDescent="0.25">
      <c r="A1987" s="36" t="s">
        <v>818</v>
      </c>
      <c r="B1987" s="32">
        <v>240</v>
      </c>
      <c r="C1987" s="36"/>
      <c r="D1987" s="36"/>
      <c r="E1987" s="14" t="s">
        <v>586</v>
      </c>
      <c r="F1987" s="18">
        <f t="shared" si="2660"/>
        <v>90275.9</v>
      </c>
      <c r="G1987" s="18">
        <f t="shared" si="2660"/>
        <v>79309</v>
      </c>
      <c r="H1987" s="18">
        <f t="shared" si="2660"/>
        <v>100000</v>
      </c>
      <c r="I1987" s="18">
        <f t="shared" si="2660"/>
        <v>0</v>
      </c>
      <c r="J1987" s="18">
        <f t="shared" si="2660"/>
        <v>0</v>
      </c>
      <c r="K1987" s="18">
        <f t="shared" si="2660"/>
        <v>0</v>
      </c>
      <c r="L1987" s="18">
        <f t="shared" si="2663"/>
        <v>90275.9</v>
      </c>
      <c r="M1987" s="18">
        <f t="shared" si="2664"/>
        <v>79309</v>
      </c>
      <c r="N1987" s="18">
        <f t="shared" si="2665"/>
        <v>100000</v>
      </c>
      <c r="O1987" s="18">
        <f t="shared" si="2661"/>
        <v>0</v>
      </c>
      <c r="P1987" s="18">
        <f t="shared" si="2661"/>
        <v>0</v>
      </c>
      <c r="Q1987" s="18">
        <f t="shared" si="2661"/>
        <v>0</v>
      </c>
      <c r="R1987" s="18">
        <f t="shared" si="2594"/>
        <v>90275.9</v>
      </c>
      <c r="S1987" s="18">
        <f t="shared" si="2595"/>
        <v>79309</v>
      </c>
      <c r="T1987" s="18">
        <f t="shared" si="2596"/>
        <v>100000</v>
      </c>
      <c r="U1987" s="18">
        <f t="shared" si="2662"/>
        <v>0</v>
      </c>
      <c r="V1987" s="18">
        <f t="shared" si="2598"/>
        <v>90275.9</v>
      </c>
      <c r="W1987" s="18">
        <f t="shared" si="2599"/>
        <v>79309</v>
      </c>
      <c r="X1987" s="18">
        <f t="shared" si="2600"/>
        <v>100000</v>
      </c>
      <c r="Y1987" s="18">
        <f t="shared" si="2662"/>
        <v>0</v>
      </c>
      <c r="Z1987" s="18">
        <f t="shared" si="2662"/>
        <v>0</v>
      </c>
      <c r="AA1987" s="18">
        <f t="shared" si="2662"/>
        <v>0</v>
      </c>
      <c r="AB1987" s="18">
        <f t="shared" si="2604"/>
        <v>90275.9</v>
      </c>
      <c r="AC1987" s="18">
        <f t="shared" si="2605"/>
        <v>79309</v>
      </c>
      <c r="AD1987" s="18">
        <f t="shared" si="2606"/>
        <v>100000</v>
      </c>
      <c r="AE1987" s="18">
        <f t="shared" si="2662"/>
        <v>0</v>
      </c>
      <c r="AF1987" s="31"/>
      <c r="AG1987" s="22"/>
      <c r="AH1987" s="2"/>
    </row>
    <row r="1988" spans="1:34" x14ac:dyDescent="0.25">
      <c r="A1988" s="36" t="s">
        <v>818</v>
      </c>
      <c r="B1988" s="32">
        <v>240</v>
      </c>
      <c r="C1988" s="36" t="s">
        <v>200</v>
      </c>
      <c r="D1988" s="36" t="s">
        <v>20</v>
      </c>
      <c r="E1988" s="14" t="s">
        <v>553</v>
      </c>
      <c r="F1988" s="18">
        <v>90275.9</v>
      </c>
      <c r="G1988" s="18">
        <v>79309</v>
      </c>
      <c r="H1988" s="18">
        <v>100000</v>
      </c>
      <c r="I1988" s="18"/>
      <c r="J1988" s="18"/>
      <c r="K1988" s="18"/>
      <c r="L1988" s="18">
        <f t="shared" si="2663"/>
        <v>90275.9</v>
      </c>
      <c r="M1988" s="18">
        <f t="shared" si="2664"/>
        <v>79309</v>
      </c>
      <c r="N1988" s="18">
        <f t="shared" si="2665"/>
        <v>100000</v>
      </c>
      <c r="O1988" s="18"/>
      <c r="P1988" s="18"/>
      <c r="Q1988" s="18"/>
      <c r="R1988" s="18">
        <f t="shared" si="2594"/>
        <v>90275.9</v>
      </c>
      <c r="S1988" s="18">
        <f t="shared" si="2595"/>
        <v>79309</v>
      </c>
      <c r="T1988" s="18">
        <f t="shared" si="2596"/>
        <v>100000</v>
      </c>
      <c r="U1988" s="18"/>
      <c r="V1988" s="18">
        <f t="shared" si="2598"/>
        <v>90275.9</v>
      </c>
      <c r="W1988" s="18">
        <f t="shared" si="2599"/>
        <v>79309</v>
      </c>
      <c r="X1988" s="18">
        <f t="shared" si="2600"/>
        <v>100000</v>
      </c>
      <c r="Y1988" s="18"/>
      <c r="Z1988" s="18"/>
      <c r="AA1988" s="18"/>
      <c r="AB1988" s="18">
        <f t="shared" si="2604"/>
        <v>90275.9</v>
      </c>
      <c r="AC1988" s="18">
        <f t="shared" si="2605"/>
        <v>79309</v>
      </c>
      <c r="AD1988" s="18">
        <f t="shared" si="2606"/>
        <v>100000</v>
      </c>
      <c r="AE1988" s="18"/>
      <c r="AF1988" s="31"/>
      <c r="AG1988" s="22"/>
      <c r="AH1988" s="2"/>
    </row>
    <row r="1989" spans="1:34" ht="78.75" x14ac:dyDescent="0.25">
      <c r="A1989" s="36" t="s">
        <v>911</v>
      </c>
      <c r="B1989" s="32"/>
      <c r="C1989" s="36"/>
      <c r="D1989" s="36"/>
      <c r="E1989" s="14" t="s">
        <v>1244</v>
      </c>
      <c r="F1989" s="18">
        <f t="shared" ref="F1989:K1989" si="2666">F1990+F1994</f>
        <v>9724.1</v>
      </c>
      <c r="G1989" s="18">
        <f t="shared" si="2666"/>
        <v>20691</v>
      </c>
      <c r="H1989" s="18">
        <f t="shared" si="2666"/>
        <v>0</v>
      </c>
      <c r="I1989" s="18">
        <f t="shared" si="2666"/>
        <v>0</v>
      </c>
      <c r="J1989" s="18">
        <f t="shared" si="2666"/>
        <v>0</v>
      </c>
      <c r="K1989" s="18">
        <f t="shared" si="2666"/>
        <v>0</v>
      </c>
      <c r="L1989" s="18">
        <f t="shared" si="2663"/>
        <v>9724.1</v>
      </c>
      <c r="M1989" s="18">
        <f t="shared" si="2664"/>
        <v>20691</v>
      </c>
      <c r="N1989" s="18">
        <f t="shared" si="2665"/>
        <v>0</v>
      </c>
      <c r="O1989" s="18">
        <f t="shared" ref="O1989:Q1989" si="2667">O1990+O1994</f>
        <v>0</v>
      </c>
      <c r="P1989" s="18">
        <f t="shared" si="2667"/>
        <v>0</v>
      </c>
      <c r="Q1989" s="18">
        <f t="shared" si="2667"/>
        <v>0</v>
      </c>
      <c r="R1989" s="18">
        <f t="shared" si="2594"/>
        <v>9724.1</v>
      </c>
      <c r="S1989" s="18">
        <f t="shared" si="2595"/>
        <v>20691</v>
      </c>
      <c r="T1989" s="18">
        <f t="shared" si="2596"/>
        <v>0</v>
      </c>
      <c r="U1989" s="18">
        <f t="shared" ref="U1989:AE1989" si="2668">U1990+U1994</f>
        <v>0</v>
      </c>
      <c r="V1989" s="18">
        <f t="shared" si="2598"/>
        <v>9724.1</v>
      </c>
      <c r="W1989" s="18">
        <f t="shared" si="2599"/>
        <v>20691</v>
      </c>
      <c r="X1989" s="18">
        <f t="shared" si="2600"/>
        <v>0</v>
      </c>
      <c r="Y1989" s="18">
        <f t="shared" ref="Y1989:AA1989" si="2669">Y1990+Y1994</f>
        <v>0</v>
      </c>
      <c r="Z1989" s="18">
        <f t="shared" si="2669"/>
        <v>0</v>
      </c>
      <c r="AA1989" s="18">
        <f t="shared" si="2669"/>
        <v>0</v>
      </c>
      <c r="AB1989" s="18">
        <f t="shared" si="2604"/>
        <v>9724.1</v>
      </c>
      <c r="AC1989" s="18">
        <f t="shared" si="2605"/>
        <v>20691</v>
      </c>
      <c r="AD1989" s="18">
        <f t="shared" si="2606"/>
        <v>0</v>
      </c>
      <c r="AE1989" s="18">
        <f t="shared" si="2668"/>
        <v>0</v>
      </c>
      <c r="AF1989" s="31"/>
      <c r="AG1989" s="22"/>
      <c r="AH1989" s="2"/>
    </row>
    <row r="1990" spans="1:34" ht="47.25" x14ac:dyDescent="0.25">
      <c r="A1990" s="36" t="s">
        <v>912</v>
      </c>
      <c r="B1990" s="32"/>
      <c r="C1990" s="36"/>
      <c r="D1990" s="36"/>
      <c r="E1990" s="14" t="s">
        <v>913</v>
      </c>
      <c r="F1990" s="18">
        <f t="shared" ref="F1990:K1992" si="2670">F1991</f>
        <v>5700.6</v>
      </c>
      <c r="G1990" s="18">
        <f t="shared" si="2670"/>
        <v>10791</v>
      </c>
      <c r="H1990" s="18">
        <f t="shared" si="2670"/>
        <v>0</v>
      </c>
      <c r="I1990" s="18">
        <f t="shared" si="2670"/>
        <v>0</v>
      </c>
      <c r="J1990" s="18">
        <f t="shared" si="2670"/>
        <v>0</v>
      </c>
      <c r="K1990" s="18">
        <f t="shared" si="2670"/>
        <v>0</v>
      </c>
      <c r="L1990" s="18">
        <f t="shared" si="2663"/>
        <v>5700.6</v>
      </c>
      <c r="M1990" s="18">
        <f t="shared" si="2664"/>
        <v>10791</v>
      </c>
      <c r="N1990" s="18">
        <f t="shared" si="2665"/>
        <v>0</v>
      </c>
      <c r="O1990" s="18">
        <f t="shared" ref="O1990:Q1992" si="2671">O1991</f>
        <v>0</v>
      </c>
      <c r="P1990" s="18">
        <f t="shared" si="2671"/>
        <v>0</v>
      </c>
      <c r="Q1990" s="18">
        <f t="shared" si="2671"/>
        <v>0</v>
      </c>
      <c r="R1990" s="18">
        <f t="shared" si="2594"/>
        <v>5700.6</v>
      </c>
      <c r="S1990" s="18">
        <f t="shared" si="2595"/>
        <v>10791</v>
      </c>
      <c r="T1990" s="18">
        <f t="shared" si="2596"/>
        <v>0</v>
      </c>
      <c r="U1990" s="18">
        <f t="shared" ref="U1990:AE1992" si="2672">U1991</f>
        <v>0</v>
      </c>
      <c r="V1990" s="18">
        <f t="shared" si="2598"/>
        <v>5700.6</v>
      </c>
      <c r="W1990" s="18">
        <f t="shared" si="2599"/>
        <v>10791</v>
      </c>
      <c r="X1990" s="18">
        <f t="shared" si="2600"/>
        <v>0</v>
      </c>
      <c r="Y1990" s="18">
        <f t="shared" si="2672"/>
        <v>0</v>
      </c>
      <c r="Z1990" s="18">
        <f t="shared" si="2672"/>
        <v>0</v>
      </c>
      <c r="AA1990" s="18">
        <f t="shared" si="2672"/>
        <v>0</v>
      </c>
      <c r="AB1990" s="18">
        <f t="shared" si="2604"/>
        <v>5700.6</v>
      </c>
      <c r="AC1990" s="18">
        <f t="shared" si="2605"/>
        <v>10791</v>
      </c>
      <c r="AD1990" s="18">
        <f t="shared" si="2606"/>
        <v>0</v>
      </c>
      <c r="AE1990" s="18">
        <f t="shared" si="2672"/>
        <v>0</v>
      </c>
      <c r="AF1990" s="31"/>
      <c r="AG1990" s="22"/>
      <c r="AH1990" s="2"/>
    </row>
    <row r="1991" spans="1:34" ht="47.25" x14ac:dyDescent="0.25">
      <c r="A1991" s="36" t="s">
        <v>912</v>
      </c>
      <c r="B1991" s="32">
        <v>400</v>
      </c>
      <c r="C1991" s="36"/>
      <c r="D1991" s="36"/>
      <c r="E1991" s="14" t="s">
        <v>580</v>
      </c>
      <c r="F1991" s="18">
        <f t="shared" si="2670"/>
        <v>5700.6</v>
      </c>
      <c r="G1991" s="18">
        <f t="shared" si="2670"/>
        <v>10791</v>
      </c>
      <c r="H1991" s="18">
        <f t="shared" si="2670"/>
        <v>0</v>
      </c>
      <c r="I1991" s="18">
        <f t="shared" si="2670"/>
        <v>0</v>
      </c>
      <c r="J1991" s="18">
        <f t="shared" si="2670"/>
        <v>0</v>
      </c>
      <c r="K1991" s="18">
        <f t="shared" si="2670"/>
        <v>0</v>
      </c>
      <c r="L1991" s="18">
        <f t="shared" si="2663"/>
        <v>5700.6</v>
      </c>
      <c r="M1991" s="18">
        <f t="shared" si="2664"/>
        <v>10791</v>
      </c>
      <c r="N1991" s="18">
        <f t="shared" si="2665"/>
        <v>0</v>
      </c>
      <c r="O1991" s="18">
        <f t="shared" si="2671"/>
        <v>0</v>
      </c>
      <c r="P1991" s="18">
        <f t="shared" si="2671"/>
        <v>0</v>
      </c>
      <c r="Q1991" s="18">
        <f t="shared" si="2671"/>
        <v>0</v>
      </c>
      <c r="R1991" s="18">
        <f t="shared" si="2594"/>
        <v>5700.6</v>
      </c>
      <c r="S1991" s="18">
        <f t="shared" si="2595"/>
        <v>10791</v>
      </c>
      <c r="T1991" s="18">
        <f t="shared" si="2596"/>
        <v>0</v>
      </c>
      <c r="U1991" s="18">
        <f t="shared" si="2672"/>
        <v>0</v>
      </c>
      <c r="V1991" s="18">
        <f t="shared" si="2598"/>
        <v>5700.6</v>
      </c>
      <c r="W1991" s="18">
        <f t="shared" si="2599"/>
        <v>10791</v>
      </c>
      <c r="X1991" s="18">
        <f t="shared" si="2600"/>
        <v>0</v>
      </c>
      <c r="Y1991" s="18">
        <f t="shared" si="2672"/>
        <v>0</v>
      </c>
      <c r="Z1991" s="18">
        <f t="shared" si="2672"/>
        <v>0</v>
      </c>
      <c r="AA1991" s="18">
        <f t="shared" si="2672"/>
        <v>0</v>
      </c>
      <c r="AB1991" s="18">
        <f t="shared" si="2604"/>
        <v>5700.6</v>
      </c>
      <c r="AC1991" s="18">
        <f t="shared" si="2605"/>
        <v>10791</v>
      </c>
      <c r="AD1991" s="18">
        <f t="shared" si="2606"/>
        <v>0</v>
      </c>
      <c r="AE1991" s="18">
        <f t="shared" si="2672"/>
        <v>0</v>
      </c>
      <c r="AF1991" s="31"/>
      <c r="AG1991" s="22"/>
      <c r="AH1991" s="2"/>
    </row>
    <row r="1992" spans="1:34" x14ac:dyDescent="0.25">
      <c r="A1992" s="36" t="s">
        <v>912</v>
      </c>
      <c r="B1992" s="32">
        <v>410</v>
      </c>
      <c r="C1992" s="36"/>
      <c r="D1992" s="36"/>
      <c r="E1992" s="14" t="s">
        <v>593</v>
      </c>
      <c r="F1992" s="18">
        <f t="shared" si="2670"/>
        <v>5700.6</v>
      </c>
      <c r="G1992" s="18">
        <f t="shared" si="2670"/>
        <v>10791</v>
      </c>
      <c r="H1992" s="18">
        <f t="shared" si="2670"/>
        <v>0</v>
      </c>
      <c r="I1992" s="18">
        <f t="shared" si="2670"/>
        <v>0</v>
      </c>
      <c r="J1992" s="18">
        <f t="shared" si="2670"/>
        <v>0</v>
      </c>
      <c r="K1992" s="18">
        <f t="shared" si="2670"/>
        <v>0</v>
      </c>
      <c r="L1992" s="18">
        <f t="shared" si="2663"/>
        <v>5700.6</v>
      </c>
      <c r="M1992" s="18">
        <f t="shared" si="2664"/>
        <v>10791</v>
      </c>
      <c r="N1992" s="18">
        <f t="shared" si="2665"/>
        <v>0</v>
      </c>
      <c r="O1992" s="18">
        <f t="shared" si="2671"/>
        <v>0</v>
      </c>
      <c r="P1992" s="18">
        <f t="shared" si="2671"/>
        <v>0</v>
      </c>
      <c r="Q1992" s="18">
        <f t="shared" si="2671"/>
        <v>0</v>
      </c>
      <c r="R1992" s="18">
        <f t="shared" si="2594"/>
        <v>5700.6</v>
      </c>
      <c r="S1992" s="18">
        <f t="shared" si="2595"/>
        <v>10791</v>
      </c>
      <c r="T1992" s="18">
        <f t="shared" si="2596"/>
        <v>0</v>
      </c>
      <c r="U1992" s="18">
        <f t="shared" si="2672"/>
        <v>0</v>
      </c>
      <c r="V1992" s="18">
        <f t="shared" si="2598"/>
        <v>5700.6</v>
      </c>
      <c r="W1992" s="18">
        <f t="shared" si="2599"/>
        <v>10791</v>
      </c>
      <c r="X1992" s="18">
        <f t="shared" si="2600"/>
        <v>0</v>
      </c>
      <c r="Y1992" s="18">
        <f t="shared" si="2672"/>
        <v>0</v>
      </c>
      <c r="Z1992" s="18">
        <f t="shared" si="2672"/>
        <v>0</v>
      </c>
      <c r="AA1992" s="18">
        <f t="shared" si="2672"/>
        <v>0</v>
      </c>
      <c r="AB1992" s="18">
        <f t="shared" si="2604"/>
        <v>5700.6</v>
      </c>
      <c r="AC1992" s="18">
        <f t="shared" si="2605"/>
        <v>10791</v>
      </c>
      <c r="AD1992" s="18">
        <f t="shared" si="2606"/>
        <v>0</v>
      </c>
      <c r="AE1992" s="18">
        <f t="shared" si="2672"/>
        <v>0</v>
      </c>
      <c r="AF1992" s="31"/>
      <c r="AG1992" s="22"/>
      <c r="AH1992" s="2"/>
    </row>
    <row r="1993" spans="1:34" x14ac:dyDescent="0.25">
      <c r="A1993" s="36" t="s">
        <v>912</v>
      </c>
      <c r="B1993" s="32">
        <v>410</v>
      </c>
      <c r="C1993" s="36" t="s">
        <v>200</v>
      </c>
      <c r="D1993" s="36" t="s">
        <v>20</v>
      </c>
      <c r="E1993" s="14" t="s">
        <v>553</v>
      </c>
      <c r="F1993" s="18">
        <v>5700.6</v>
      </c>
      <c r="G1993" s="18">
        <v>10791</v>
      </c>
      <c r="H1993" s="18">
        <v>0</v>
      </c>
      <c r="I1993" s="18"/>
      <c r="J1993" s="18"/>
      <c r="K1993" s="18"/>
      <c r="L1993" s="18">
        <f t="shared" si="2663"/>
        <v>5700.6</v>
      </c>
      <c r="M1993" s="18">
        <f t="shared" si="2664"/>
        <v>10791</v>
      </c>
      <c r="N1993" s="18">
        <f t="shared" si="2665"/>
        <v>0</v>
      </c>
      <c r="O1993" s="18"/>
      <c r="P1993" s="18"/>
      <c r="Q1993" s="18"/>
      <c r="R1993" s="18">
        <f t="shared" si="2594"/>
        <v>5700.6</v>
      </c>
      <c r="S1993" s="18">
        <f t="shared" si="2595"/>
        <v>10791</v>
      </c>
      <c r="T1993" s="18">
        <f t="shared" si="2596"/>
        <v>0</v>
      </c>
      <c r="U1993" s="18"/>
      <c r="V1993" s="18">
        <f t="shared" si="2598"/>
        <v>5700.6</v>
      </c>
      <c r="W1993" s="18">
        <f t="shared" si="2599"/>
        <v>10791</v>
      </c>
      <c r="X1993" s="18">
        <f t="shared" si="2600"/>
        <v>0</v>
      </c>
      <c r="Y1993" s="18"/>
      <c r="Z1993" s="18"/>
      <c r="AA1993" s="18"/>
      <c r="AB1993" s="18">
        <f t="shared" si="2604"/>
        <v>5700.6</v>
      </c>
      <c r="AC1993" s="18">
        <f t="shared" si="2605"/>
        <v>10791</v>
      </c>
      <c r="AD1993" s="18">
        <f t="shared" si="2606"/>
        <v>0</v>
      </c>
      <c r="AE1993" s="18"/>
      <c r="AF1993" s="31"/>
      <c r="AG1993" s="22"/>
      <c r="AH1993" s="2"/>
    </row>
    <row r="1994" spans="1:34" ht="63" x14ac:dyDescent="0.25">
      <c r="A1994" s="36" t="s">
        <v>914</v>
      </c>
      <c r="B1994" s="32"/>
      <c r="C1994" s="36"/>
      <c r="D1994" s="36"/>
      <c r="E1994" s="14" t="s">
        <v>915</v>
      </c>
      <c r="F1994" s="18">
        <f t="shared" ref="F1994:K1996" si="2673">F1995</f>
        <v>4023.5</v>
      </c>
      <c r="G1994" s="18">
        <f t="shared" si="2673"/>
        <v>9900</v>
      </c>
      <c r="H1994" s="18">
        <f t="shared" si="2673"/>
        <v>0</v>
      </c>
      <c r="I1994" s="18">
        <f t="shared" si="2673"/>
        <v>0</v>
      </c>
      <c r="J1994" s="18">
        <f t="shared" si="2673"/>
        <v>0</v>
      </c>
      <c r="K1994" s="18">
        <f t="shared" si="2673"/>
        <v>0</v>
      </c>
      <c r="L1994" s="18">
        <f t="shared" si="2663"/>
        <v>4023.5</v>
      </c>
      <c r="M1994" s="18">
        <f t="shared" si="2664"/>
        <v>9900</v>
      </c>
      <c r="N1994" s="18">
        <f t="shared" si="2665"/>
        <v>0</v>
      </c>
      <c r="O1994" s="18">
        <f t="shared" ref="O1994:Q1996" si="2674">O1995</f>
        <v>0</v>
      </c>
      <c r="P1994" s="18">
        <f t="shared" si="2674"/>
        <v>0</v>
      </c>
      <c r="Q1994" s="18">
        <f t="shared" si="2674"/>
        <v>0</v>
      </c>
      <c r="R1994" s="18">
        <f t="shared" ref="R1994:R2057" si="2675">L1994+O1994</f>
        <v>4023.5</v>
      </c>
      <c r="S1994" s="18">
        <f t="shared" ref="S1994:S2057" si="2676">M1994+P1994</f>
        <v>9900</v>
      </c>
      <c r="T1994" s="18">
        <f t="shared" ref="T1994:T2057" si="2677">N1994+Q1994</f>
        <v>0</v>
      </c>
      <c r="U1994" s="18">
        <f t="shared" ref="U1994:AE1996" si="2678">U1995</f>
        <v>0</v>
      </c>
      <c r="V1994" s="18">
        <f t="shared" ref="V1994:V2057" si="2679">R1994+U1994</f>
        <v>4023.5</v>
      </c>
      <c r="W1994" s="18">
        <f t="shared" ref="W1994:W2057" si="2680">S1994</f>
        <v>9900</v>
      </c>
      <c r="X1994" s="18">
        <f t="shared" ref="X1994:X2057" si="2681">T1994</f>
        <v>0</v>
      </c>
      <c r="Y1994" s="18">
        <f t="shared" si="2678"/>
        <v>0</v>
      </c>
      <c r="Z1994" s="18">
        <f t="shared" si="2678"/>
        <v>0</v>
      </c>
      <c r="AA1994" s="18">
        <f t="shared" si="2678"/>
        <v>0</v>
      </c>
      <c r="AB1994" s="18">
        <f t="shared" si="2604"/>
        <v>4023.5</v>
      </c>
      <c r="AC1994" s="18">
        <f t="shared" si="2605"/>
        <v>9900</v>
      </c>
      <c r="AD1994" s="18">
        <f t="shared" si="2606"/>
        <v>0</v>
      </c>
      <c r="AE1994" s="18">
        <f t="shared" si="2678"/>
        <v>0</v>
      </c>
      <c r="AF1994" s="31"/>
      <c r="AG1994" s="22"/>
      <c r="AH1994" s="2"/>
    </row>
    <row r="1995" spans="1:34" ht="47.25" x14ac:dyDescent="0.25">
      <c r="A1995" s="36" t="s">
        <v>914</v>
      </c>
      <c r="B1995" s="32">
        <v>400</v>
      </c>
      <c r="C1995" s="36"/>
      <c r="D1995" s="36"/>
      <c r="E1995" s="14" t="s">
        <v>580</v>
      </c>
      <c r="F1995" s="18">
        <f t="shared" si="2673"/>
        <v>4023.5</v>
      </c>
      <c r="G1995" s="18">
        <f t="shared" si="2673"/>
        <v>9900</v>
      </c>
      <c r="H1995" s="18">
        <f t="shared" si="2673"/>
        <v>0</v>
      </c>
      <c r="I1995" s="18">
        <f t="shared" si="2673"/>
        <v>0</v>
      </c>
      <c r="J1995" s="18">
        <f t="shared" si="2673"/>
        <v>0</v>
      </c>
      <c r="K1995" s="18">
        <f t="shared" si="2673"/>
        <v>0</v>
      </c>
      <c r="L1995" s="18">
        <f t="shared" si="2663"/>
        <v>4023.5</v>
      </c>
      <c r="M1995" s="18">
        <f t="shared" si="2664"/>
        <v>9900</v>
      </c>
      <c r="N1995" s="18">
        <f t="shared" si="2665"/>
        <v>0</v>
      </c>
      <c r="O1995" s="18">
        <f t="shared" si="2674"/>
        <v>0</v>
      </c>
      <c r="P1995" s="18">
        <f t="shared" si="2674"/>
        <v>0</v>
      </c>
      <c r="Q1995" s="18">
        <f t="shared" si="2674"/>
        <v>0</v>
      </c>
      <c r="R1995" s="18">
        <f t="shared" si="2675"/>
        <v>4023.5</v>
      </c>
      <c r="S1995" s="18">
        <f t="shared" si="2676"/>
        <v>9900</v>
      </c>
      <c r="T1995" s="18">
        <f t="shared" si="2677"/>
        <v>0</v>
      </c>
      <c r="U1995" s="18">
        <f t="shared" si="2678"/>
        <v>0</v>
      </c>
      <c r="V1995" s="18">
        <f t="shared" si="2679"/>
        <v>4023.5</v>
      </c>
      <c r="W1995" s="18">
        <f t="shared" si="2680"/>
        <v>9900</v>
      </c>
      <c r="X1995" s="18">
        <f t="shared" si="2681"/>
        <v>0</v>
      </c>
      <c r="Y1995" s="18">
        <f t="shared" si="2678"/>
        <v>0</v>
      </c>
      <c r="Z1995" s="18">
        <f t="shared" si="2678"/>
        <v>0</v>
      </c>
      <c r="AA1995" s="18">
        <f t="shared" si="2678"/>
        <v>0</v>
      </c>
      <c r="AB1995" s="18">
        <f t="shared" si="2604"/>
        <v>4023.5</v>
      </c>
      <c r="AC1995" s="18">
        <f t="shared" si="2605"/>
        <v>9900</v>
      </c>
      <c r="AD1995" s="18">
        <f t="shared" si="2606"/>
        <v>0</v>
      </c>
      <c r="AE1995" s="18">
        <f t="shared" si="2678"/>
        <v>0</v>
      </c>
      <c r="AF1995" s="31"/>
      <c r="AG1995" s="22"/>
      <c r="AH1995" s="2"/>
    </row>
    <row r="1996" spans="1:34" x14ac:dyDescent="0.25">
      <c r="A1996" s="36" t="s">
        <v>914</v>
      </c>
      <c r="B1996" s="32">
        <v>410</v>
      </c>
      <c r="C1996" s="36"/>
      <c r="D1996" s="36"/>
      <c r="E1996" s="14" t="s">
        <v>593</v>
      </c>
      <c r="F1996" s="18">
        <f t="shared" si="2673"/>
        <v>4023.5</v>
      </c>
      <c r="G1996" s="18">
        <f t="shared" si="2673"/>
        <v>9900</v>
      </c>
      <c r="H1996" s="18">
        <f t="shared" si="2673"/>
        <v>0</v>
      </c>
      <c r="I1996" s="18">
        <f t="shared" si="2673"/>
        <v>0</v>
      </c>
      <c r="J1996" s="18">
        <f t="shared" si="2673"/>
        <v>0</v>
      </c>
      <c r="K1996" s="18">
        <f t="shared" si="2673"/>
        <v>0</v>
      </c>
      <c r="L1996" s="18">
        <f t="shared" si="2663"/>
        <v>4023.5</v>
      </c>
      <c r="M1996" s="18">
        <f t="shared" si="2664"/>
        <v>9900</v>
      </c>
      <c r="N1996" s="18">
        <f t="shared" si="2665"/>
        <v>0</v>
      </c>
      <c r="O1996" s="18">
        <f t="shared" si="2674"/>
        <v>0</v>
      </c>
      <c r="P1996" s="18">
        <f t="shared" si="2674"/>
        <v>0</v>
      </c>
      <c r="Q1996" s="18">
        <f t="shared" si="2674"/>
        <v>0</v>
      </c>
      <c r="R1996" s="18">
        <f t="shared" si="2675"/>
        <v>4023.5</v>
      </c>
      <c r="S1996" s="18">
        <f t="shared" si="2676"/>
        <v>9900</v>
      </c>
      <c r="T1996" s="18">
        <f t="shared" si="2677"/>
        <v>0</v>
      </c>
      <c r="U1996" s="18">
        <f t="shared" si="2678"/>
        <v>0</v>
      </c>
      <c r="V1996" s="18">
        <f t="shared" si="2679"/>
        <v>4023.5</v>
      </c>
      <c r="W1996" s="18">
        <f t="shared" si="2680"/>
        <v>9900</v>
      </c>
      <c r="X1996" s="18">
        <f t="shared" si="2681"/>
        <v>0</v>
      </c>
      <c r="Y1996" s="18">
        <f t="shared" si="2678"/>
        <v>0</v>
      </c>
      <c r="Z1996" s="18">
        <f t="shared" si="2678"/>
        <v>0</v>
      </c>
      <c r="AA1996" s="18">
        <f t="shared" si="2678"/>
        <v>0</v>
      </c>
      <c r="AB1996" s="18">
        <f t="shared" si="2604"/>
        <v>4023.5</v>
      </c>
      <c r="AC1996" s="18">
        <f t="shared" si="2605"/>
        <v>9900</v>
      </c>
      <c r="AD1996" s="18">
        <f t="shared" si="2606"/>
        <v>0</v>
      </c>
      <c r="AE1996" s="18">
        <f t="shared" si="2678"/>
        <v>0</v>
      </c>
      <c r="AF1996" s="31"/>
      <c r="AG1996" s="22"/>
      <c r="AH1996" s="2"/>
    </row>
    <row r="1997" spans="1:34" x14ac:dyDescent="0.25">
      <c r="A1997" s="36" t="s">
        <v>914</v>
      </c>
      <c r="B1997" s="32">
        <v>410</v>
      </c>
      <c r="C1997" s="36" t="s">
        <v>200</v>
      </c>
      <c r="D1997" s="36" t="s">
        <v>112</v>
      </c>
      <c r="E1997" s="14" t="s">
        <v>552</v>
      </c>
      <c r="F1997" s="18">
        <v>4023.5</v>
      </c>
      <c r="G1997" s="18">
        <v>9900</v>
      </c>
      <c r="H1997" s="18">
        <v>0</v>
      </c>
      <c r="I1997" s="18"/>
      <c r="J1997" s="18"/>
      <c r="K1997" s="18"/>
      <c r="L1997" s="18">
        <f t="shared" si="2663"/>
        <v>4023.5</v>
      </c>
      <c r="M1997" s="18">
        <f t="shared" si="2664"/>
        <v>9900</v>
      </c>
      <c r="N1997" s="18">
        <f t="shared" si="2665"/>
        <v>0</v>
      </c>
      <c r="O1997" s="18"/>
      <c r="P1997" s="18"/>
      <c r="Q1997" s="18"/>
      <c r="R1997" s="18">
        <f t="shared" si="2675"/>
        <v>4023.5</v>
      </c>
      <c r="S1997" s="18">
        <f t="shared" si="2676"/>
        <v>9900</v>
      </c>
      <c r="T1997" s="18">
        <f t="shared" si="2677"/>
        <v>0</v>
      </c>
      <c r="U1997" s="18"/>
      <c r="V1997" s="18">
        <f t="shared" si="2679"/>
        <v>4023.5</v>
      </c>
      <c r="W1997" s="18">
        <f t="shared" si="2680"/>
        <v>9900</v>
      </c>
      <c r="X1997" s="18">
        <f t="shared" si="2681"/>
        <v>0</v>
      </c>
      <c r="Y1997" s="18"/>
      <c r="Z1997" s="18"/>
      <c r="AA1997" s="18"/>
      <c r="AB1997" s="18">
        <f t="shared" si="2604"/>
        <v>4023.5</v>
      </c>
      <c r="AC1997" s="18">
        <f t="shared" si="2605"/>
        <v>9900</v>
      </c>
      <c r="AD1997" s="18">
        <f t="shared" si="2606"/>
        <v>0</v>
      </c>
      <c r="AE1997" s="18"/>
      <c r="AF1997" s="31"/>
      <c r="AG1997" s="22"/>
      <c r="AH1997" s="2"/>
    </row>
    <row r="1998" spans="1:34" s="8" customFormat="1" ht="47.25" x14ac:dyDescent="0.25">
      <c r="A1998" s="7" t="s">
        <v>429</v>
      </c>
      <c r="B1998" s="13"/>
      <c r="C1998" s="7"/>
      <c r="D1998" s="7"/>
      <c r="E1998" s="33" t="s">
        <v>1245</v>
      </c>
      <c r="F1998" s="11">
        <f>F1999+F2032+F2044+F2049</f>
        <v>78750.600000000006</v>
      </c>
      <c r="G1998" s="11">
        <f>G1999+G2032+G2044+G2049</f>
        <v>37007.800000000003</v>
      </c>
      <c r="H1998" s="11">
        <f>H1999+H2032+H2044+H2049</f>
        <v>39493.300000000003</v>
      </c>
      <c r="I1998" s="11">
        <f t="shared" ref="I1998:K1998" si="2682">I1999+I2032+I2044+I2049</f>
        <v>-10</v>
      </c>
      <c r="J1998" s="11">
        <f t="shared" si="2682"/>
        <v>-10</v>
      </c>
      <c r="K1998" s="11">
        <f t="shared" si="2682"/>
        <v>-10</v>
      </c>
      <c r="L1998" s="11">
        <f t="shared" si="2663"/>
        <v>78740.600000000006</v>
      </c>
      <c r="M1998" s="11">
        <f t="shared" si="2664"/>
        <v>36997.800000000003</v>
      </c>
      <c r="N1998" s="11">
        <f t="shared" si="2665"/>
        <v>39483.300000000003</v>
      </c>
      <c r="O1998" s="11">
        <f t="shared" ref="O1998:Q1998" si="2683">O1999+O2032+O2044+O2049</f>
        <v>2834.3119999999999</v>
      </c>
      <c r="P1998" s="11">
        <f t="shared" si="2683"/>
        <v>0</v>
      </c>
      <c r="Q1998" s="11">
        <f t="shared" si="2683"/>
        <v>0</v>
      </c>
      <c r="R1998" s="11">
        <f t="shared" si="2675"/>
        <v>81574.912000000011</v>
      </c>
      <c r="S1998" s="11">
        <f t="shared" si="2676"/>
        <v>36997.800000000003</v>
      </c>
      <c r="T1998" s="11">
        <f t="shared" si="2677"/>
        <v>39483.300000000003</v>
      </c>
      <c r="U1998" s="11">
        <f>U1999+U2032+U2044+U2049</f>
        <v>0</v>
      </c>
      <c r="V1998" s="11">
        <f t="shared" si="2679"/>
        <v>81574.912000000011</v>
      </c>
      <c r="W1998" s="11">
        <f t="shared" si="2680"/>
        <v>36997.800000000003</v>
      </c>
      <c r="X1998" s="11">
        <f t="shared" si="2681"/>
        <v>39483.300000000003</v>
      </c>
      <c r="Y1998" s="11">
        <f t="shared" ref="Y1998:AA1998" si="2684">Y1999+Y2032+Y2044+Y2049</f>
        <v>0</v>
      </c>
      <c r="Z1998" s="11">
        <f t="shared" si="2684"/>
        <v>0</v>
      </c>
      <c r="AA1998" s="11">
        <f t="shared" si="2684"/>
        <v>0</v>
      </c>
      <c r="AB1998" s="11">
        <f t="shared" si="2604"/>
        <v>81574.912000000011</v>
      </c>
      <c r="AC1998" s="11">
        <f t="shared" si="2605"/>
        <v>36997.800000000003</v>
      </c>
      <c r="AD1998" s="11">
        <f t="shared" si="2606"/>
        <v>39483.300000000003</v>
      </c>
      <c r="AE1998" s="11">
        <f>AE1999+AE2032+AE2044+AE2049</f>
        <v>0</v>
      </c>
      <c r="AF1998" s="21"/>
      <c r="AG1998" s="24"/>
    </row>
    <row r="1999" spans="1:34" s="10" customFormat="1" ht="63" x14ac:dyDescent="0.25">
      <c r="A1999" s="9" t="s">
        <v>430</v>
      </c>
      <c r="B1999" s="16"/>
      <c r="C1999" s="9"/>
      <c r="D1999" s="9"/>
      <c r="E1999" s="15" t="s">
        <v>1246</v>
      </c>
      <c r="F1999" s="17">
        <f>F2000+F2015+F2020</f>
        <v>44332.500000000007</v>
      </c>
      <c r="G1999" s="17">
        <f>G2000+G2015+G2020</f>
        <v>26196.2</v>
      </c>
      <c r="H1999" s="17">
        <f>H2000+H2015+H2020</f>
        <v>26196.2</v>
      </c>
      <c r="I1999" s="17">
        <f t="shared" ref="I1999:K1999" si="2685">I2000+I2015+I2020</f>
        <v>-10</v>
      </c>
      <c r="J1999" s="17">
        <f t="shared" si="2685"/>
        <v>-10</v>
      </c>
      <c r="K1999" s="17">
        <f t="shared" si="2685"/>
        <v>-10</v>
      </c>
      <c r="L1999" s="17">
        <f t="shared" si="2663"/>
        <v>44322.500000000007</v>
      </c>
      <c r="M1999" s="17">
        <f t="shared" si="2664"/>
        <v>26186.2</v>
      </c>
      <c r="N1999" s="17">
        <f t="shared" si="2665"/>
        <v>26186.2</v>
      </c>
      <c r="O1999" s="17">
        <f t="shared" ref="O1999:Q1999" si="2686">O2000+O2015+O2020</f>
        <v>2790.9829999999997</v>
      </c>
      <c r="P1999" s="17">
        <f t="shared" si="2686"/>
        <v>0</v>
      </c>
      <c r="Q1999" s="17">
        <f t="shared" si="2686"/>
        <v>0</v>
      </c>
      <c r="R1999" s="17">
        <f t="shared" si="2675"/>
        <v>47113.483000000007</v>
      </c>
      <c r="S1999" s="17">
        <f t="shared" si="2676"/>
        <v>26186.2</v>
      </c>
      <c r="T1999" s="17">
        <f t="shared" si="2677"/>
        <v>26186.2</v>
      </c>
      <c r="U1999" s="17">
        <f>U2000+U2015+U2020</f>
        <v>0</v>
      </c>
      <c r="V1999" s="17">
        <f t="shared" si="2679"/>
        <v>47113.483000000007</v>
      </c>
      <c r="W1999" s="17">
        <f t="shared" si="2680"/>
        <v>26186.2</v>
      </c>
      <c r="X1999" s="17">
        <f t="shared" si="2681"/>
        <v>26186.2</v>
      </c>
      <c r="Y1999" s="17">
        <f t="shared" ref="Y1999:AA1999" si="2687">Y2000+Y2015+Y2020</f>
        <v>0</v>
      </c>
      <c r="Z1999" s="17">
        <f t="shared" si="2687"/>
        <v>0</v>
      </c>
      <c r="AA1999" s="17">
        <f t="shared" si="2687"/>
        <v>0</v>
      </c>
      <c r="AB1999" s="17">
        <f t="shared" si="2604"/>
        <v>47113.483000000007</v>
      </c>
      <c r="AC1999" s="17">
        <f t="shared" si="2605"/>
        <v>26186.2</v>
      </c>
      <c r="AD1999" s="17">
        <f t="shared" si="2606"/>
        <v>26186.2</v>
      </c>
      <c r="AE1999" s="17">
        <f>AE2000+AE2015+AE2020</f>
        <v>0</v>
      </c>
      <c r="AF1999" s="30"/>
      <c r="AG1999" s="25"/>
    </row>
    <row r="2000" spans="1:34" ht="31.5" x14ac:dyDescent="0.25">
      <c r="A2000" s="36" t="s">
        <v>431</v>
      </c>
      <c r="B2000" s="32"/>
      <c r="C2000" s="36"/>
      <c r="D2000" s="36"/>
      <c r="E2000" s="14" t="s">
        <v>1247</v>
      </c>
      <c r="F2000" s="18">
        <f>F2001</f>
        <v>27319.900000000005</v>
      </c>
      <c r="G2000" s="18">
        <f t="shared" ref="G2000:K2000" si="2688">G2001</f>
        <v>25183.600000000002</v>
      </c>
      <c r="H2000" s="18">
        <f t="shared" si="2688"/>
        <v>25183.600000000002</v>
      </c>
      <c r="I2000" s="18">
        <f t="shared" si="2688"/>
        <v>-10</v>
      </c>
      <c r="J2000" s="18">
        <f t="shared" si="2688"/>
        <v>-10</v>
      </c>
      <c r="K2000" s="18">
        <f t="shared" si="2688"/>
        <v>-10</v>
      </c>
      <c r="L2000" s="18">
        <f t="shared" si="2663"/>
        <v>27309.900000000005</v>
      </c>
      <c r="M2000" s="18">
        <f t="shared" si="2664"/>
        <v>25173.600000000002</v>
      </c>
      <c r="N2000" s="18">
        <f t="shared" si="2665"/>
        <v>25173.600000000002</v>
      </c>
      <c r="O2000" s="18">
        <f>O2001+O2011</f>
        <v>2790.9829999999997</v>
      </c>
      <c r="P2000" s="18">
        <f t="shared" ref="P2000:AE2000" si="2689">P2001+P2011</f>
        <v>0</v>
      </c>
      <c r="Q2000" s="18">
        <f t="shared" si="2689"/>
        <v>0</v>
      </c>
      <c r="R2000" s="18">
        <f t="shared" si="2675"/>
        <v>30100.883000000005</v>
      </c>
      <c r="S2000" s="18">
        <f t="shared" si="2676"/>
        <v>25173.600000000002</v>
      </c>
      <c r="T2000" s="18">
        <f t="shared" si="2677"/>
        <v>25173.600000000002</v>
      </c>
      <c r="U2000" s="18">
        <f t="shared" ref="U2000" si="2690">U2001+U2011</f>
        <v>0</v>
      </c>
      <c r="V2000" s="18">
        <f t="shared" si="2679"/>
        <v>30100.883000000005</v>
      </c>
      <c r="W2000" s="18">
        <f t="shared" si="2680"/>
        <v>25173.600000000002</v>
      </c>
      <c r="X2000" s="18">
        <f t="shared" si="2681"/>
        <v>25173.600000000002</v>
      </c>
      <c r="Y2000" s="18">
        <f t="shared" ref="Y2000:AA2000" si="2691">Y2001+Y2011</f>
        <v>0</v>
      </c>
      <c r="Z2000" s="18">
        <f t="shared" si="2691"/>
        <v>0</v>
      </c>
      <c r="AA2000" s="18">
        <f t="shared" si="2691"/>
        <v>0</v>
      </c>
      <c r="AB2000" s="18">
        <f t="shared" ref="AB2000:AB2063" si="2692">V2000+Y2000</f>
        <v>30100.883000000005</v>
      </c>
      <c r="AC2000" s="18">
        <f t="shared" ref="AC2000:AC2063" si="2693">W2000+Z2000</f>
        <v>25173.600000000002</v>
      </c>
      <c r="AD2000" s="18">
        <f t="shared" ref="AD2000:AD2063" si="2694">X2000+AA2000</f>
        <v>25173.600000000002</v>
      </c>
      <c r="AE2000" s="18">
        <f t="shared" si="2689"/>
        <v>0</v>
      </c>
      <c r="AF2000" s="31"/>
      <c r="AG2000" s="22"/>
      <c r="AH2000" s="2"/>
    </row>
    <row r="2001" spans="1:34" ht="47.25" x14ac:dyDescent="0.25">
      <c r="A2001" s="36" t="s">
        <v>428</v>
      </c>
      <c r="B2001" s="32"/>
      <c r="C2001" s="36"/>
      <c r="D2001" s="36"/>
      <c r="E2001" s="14" t="s">
        <v>627</v>
      </c>
      <c r="F2001" s="18">
        <f t="shared" ref="F2001:K2001" si="2695">F2002+F2005+F2008</f>
        <v>27319.900000000005</v>
      </c>
      <c r="G2001" s="18">
        <f t="shared" si="2695"/>
        <v>25183.600000000002</v>
      </c>
      <c r="H2001" s="18">
        <f t="shared" si="2695"/>
        <v>25183.600000000002</v>
      </c>
      <c r="I2001" s="18">
        <f t="shared" si="2695"/>
        <v>-10</v>
      </c>
      <c r="J2001" s="18">
        <f t="shared" si="2695"/>
        <v>-10</v>
      </c>
      <c r="K2001" s="18">
        <f t="shared" si="2695"/>
        <v>-10</v>
      </c>
      <c r="L2001" s="18">
        <f t="shared" si="2663"/>
        <v>27309.900000000005</v>
      </c>
      <c r="M2001" s="18">
        <f t="shared" si="2664"/>
        <v>25173.600000000002</v>
      </c>
      <c r="N2001" s="18">
        <f t="shared" si="2665"/>
        <v>25173.600000000002</v>
      </c>
      <c r="O2001" s="18">
        <f t="shared" ref="O2001:Q2001" si="2696">O2002+O2005+O2008</f>
        <v>2751.22</v>
      </c>
      <c r="P2001" s="18">
        <f t="shared" si="2696"/>
        <v>0</v>
      </c>
      <c r="Q2001" s="18">
        <f t="shared" si="2696"/>
        <v>0</v>
      </c>
      <c r="R2001" s="18">
        <f t="shared" si="2675"/>
        <v>30061.120000000006</v>
      </c>
      <c r="S2001" s="18">
        <f t="shared" si="2676"/>
        <v>25173.600000000002</v>
      </c>
      <c r="T2001" s="18">
        <f t="shared" si="2677"/>
        <v>25173.600000000002</v>
      </c>
      <c r="U2001" s="18">
        <f t="shared" ref="U2001:AE2001" si="2697">U2002+U2005+U2008</f>
        <v>0</v>
      </c>
      <c r="V2001" s="18">
        <f t="shared" si="2679"/>
        <v>30061.120000000006</v>
      </c>
      <c r="W2001" s="18">
        <f t="shared" si="2680"/>
        <v>25173.600000000002</v>
      </c>
      <c r="X2001" s="18">
        <f t="shared" si="2681"/>
        <v>25173.600000000002</v>
      </c>
      <c r="Y2001" s="18">
        <f t="shared" ref="Y2001:AA2001" si="2698">Y2002+Y2005+Y2008</f>
        <v>0</v>
      </c>
      <c r="Z2001" s="18">
        <f t="shared" si="2698"/>
        <v>0</v>
      </c>
      <c r="AA2001" s="18">
        <f t="shared" si="2698"/>
        <v>0</v>
      </c>
      <c r="AB2001" s="18">
        <f t="shared" si="2692"/>
        <v>30061.120000000006</v>
      </c>
      <c r="AC2001" s="18">
        <f t="shared" si="2693"/>
        <v>25173.600000000002</v>
      </c>
      <c r="AD2001" s="18">
        <f t="shared" si="2694"/>
        <v>25173.600000000002</v>
      </c>
      <c r="AE2001" s="18">
        <f t="shared" si="2697"/>
        <v>0</v>
      </c>
      <c r="AF2001" s="31"/>
      <c r="AG2001" s="22"/>
      <c r="AH2001" s="2"/>
    </row>
    <row r="2002" spans="1:34" ht="94.5" x14ac:dyDescent="0.25">
      <c r="A2002" s="36" t="s">
        <v>428</v>
      </c>
      <c r="B2002" s="32">
        <v>100</v>
      </c>
      <c r="C2002" s="36"/>
      <c r="D2002" s="36"/>
      <c r="E2002" s="14" t="s">
        <v>577</v>
      </c>
      <c r="F2002" s="18">
        <f t="shared" ref="F2002:K2003" si="2699">F2003</f>
        <v>22933.300000000003</v>
      </c>
      <c r="G2002" s="18">
        <f t="shared" si="2699"/>
        <v>20651.2</v>
      </c>
      <c r="H2002" s="18">
        <f t="shared" si="2699"/>
        <v>20644.3</v>
      </c>
      <c r="I2002" s="18">
        <f t="shared" si="2699"/>
        <v>0</v>
      </c>
      <c r="J2002" s="18">
        <f t="shared" si="2699"/>
        <v>0</v>
      </c>
      <c r="K2002" s="18">
        <f t="shared" si="2699"/>
        <v>0</v>
      </c>
      <c r="L2002" s="18">
        <f t="shared" si="2663"/>
        <v>22933.300000000003</v>
      </c>
      <c r="M2002" s="18">
        <f t="shared" si="2664"/>
        <v>20651.2</v>
      </c>
      <c r="N2002" s="18">
        <f t="shared" si="2665"/>
        <v>20644.3</v>
      </c>
      <c r="O2002" s="18">
        <f t="shared" ref="O2002:Q2003" si="2700">O2003</f>
        <v>2751.22</v>
      </c>
      <c r="P2002" s="18">
        <f t="shared" si="2700"/>
        <v>0</v>
      </c>
      <c r="Q2002" s="18">
        <f t="shared" si="2700"/>
        <v>0</v>
      </c>
      <c r="R2002" s="18">
        <f t="shared" si="2675"/>
        <v>25684.520000000004</v>
      </c>
      <c r="S2002" s="18">
        <f t="shared" si="2676"/>
        <v>20651.2</v>
      </c>
      <c r="T2002" s="18">
        <f t="shared" si="2677"/>
        <v>20644.3</v>
      </c>
      <c r="U2002" s="18">
        <f t="shared" ref="U2002:AE2003" si="2701">U2003</f>
        <v>0</v>
      </c>
      <c r="V2002" s="18">
        <f t="shared" si="2679"/>
        <v>25684.520000000004</v>
      </c>
      <c r="W2002" s="18">
        <f t="shared" si="2680"/>
        <v>20651.2</v>
      </c>
      <c r="X2002" s="18">
        <f t="shared" si="2681"/>
        <v>20644.3</v>
      </c>
      <c r="Y2002" s="18">
        <f t="shared" si="2701"/>
        <v>0</v>
      </c>
      <c r="Z2002" s="18">
        <f t="shared" si="2701"/>
        <v>0</v>
      </c>
      <c r="AA2002" s="18">
        <f t="shared" si="2701"/>
        <v>0</v>
      </c>
      <c r="AB2002" s="18">
        <f t="shared" si="2692"/>
        <v>25684.520000000004</v>
      </c>
      <c r="AC2002" s="18">
        <f t="shared" si="2693"/>
        <v>20651.2</v>
      </c>
      <c r="AD2002" s="18">
        <f t="shared" si="2694"/>
        <v>20644.3</v>
      </c>
      <c r="AE2002" s="18">
        <f t="shared" si="2701"/>
        <v>0</v>
      </c>
      <c r="AF2002" s="31"/>
      <c r="AG2002" s="22"/>
      <c r="AH2002" s="2"/>
    </row>
    <row r="2003" spans="1:34" ht="31.5" x14ac:dyDescent="0.25">
      <c r="A2003" s="36" t="s">
        <v>428</v>
      </c>
      <c r="B2003" s="32">
        <v>110</v>
      </c>
      <c r="C2003" s="36"/>
      <c r="D2003" s="36"/>
      <c r="E2003" s="14" t="s">
        <v>584</v>
      </c>
      <c r="F2003" s="18">
        <f t="shared" si="2699"/>
        <v>22933.300000000003</v>
      </c>
      <c r="G2003" s="18">
        <f t="shared" si="2699"/>
        <v>20651.2</v>
      </c>
      <c r="H2003" s="18">
        <f t="shared" si="2699"/>
        <v>20644.3</v>
      </c>
      <c r="I2003" s="18">
        <f t="shared" si="2699"/>
        <v>0</v>
      </c>
      <c r="J2003" s="18">
        <f t="shared" si="2699"/>
        <v>0</v>
      </c>
      <c r="K2003" s="18">
        <f t="shared" si="2699"/>
        <v>0</v>
      </c>
      <c r="L2003" s="18">
        <f t="shared" si="2663"/>
        <v>22933.300000000003</v>
      </c>
      <c r="M2003" s="18">
        <f t="shared" si="2664"/>
        <v>20651.2</v>
      </c>
      <c r="N2003" s="18">
        <f t="shared" si="2665"/>
        <v>20644.3</v>
      </c>
      <c r="O2003" s="18">
        <f t="shared" si="2700"/>
        <v>2751.22</v>
      </c>
      <c r="P2003" s="18">
        <f t="shared" si="2700"/>
        <v>0</v>
      </c>
      <c r="Q2003" s="18">
        <f t="shared" si="2700"/>
        <v>0</v>
      </c>
      <c r="R2003" s="18">
        <f t="shared" si="2675"/>
        <v>25684.520000000004</v>
      </c>
      <c r="S2003" s="18">
        <f t="shared" si="2676"/>
        <v>20651.2</v>
      </c>
      <c r="T2003" s="18">
        <f t="shared" si="2677"/>
        <v>20644.3</v>
      </c>
      <c r="U2003" s="18">
        <f t="shared" si="2701"/>
        <v>0</v>
      </c>
      <c r="V2003" s="18">
        <f t="shared" si="2679"/>
        <v>25684.520000000004</v>
      </c>
      <c r="W2003" s="18">
        <f t="shared" si="2680"/>
        <v>20651.2</v>
      </c>
      <c r="X2003" s="18">
        <f t="shared" si="2681"/>
        <v>20644.3</v>
      </c>
      <c r="Y2003" s="18">
        <f t="shared" si="2701"/>
        <v>0</v>
      </c>
      <c r="Z2003" s="18">
        <f t="shared" si="2701"/>
        <v>0</v>
      </c>
      <c r="AA2003" s="18">
        <f t="shared" si="2701"/>
        <v>0</v>
      </c>
      <c r="AB2003" s="18">
        <f t="shared" si="2692"/>
        <v>25684.520000000004</v>
      </c>
      <c r="AC2003" s="18">
        <f t="shared" si="2693"/>
        <v>20651.2</v>
      </c>
      <c r="AD2003" s="18">
        <f t="shared" si="2694"/>
        <v>20644.3</v>
      </c>
      <c r="AE2003" s="18">
        <f t="shared" si="2701"/>
        <v>0</v>
      </c>
      <c r="AF2003" s="31"/>
      <c r="AG2003" s="22"/>
      <c r="AH2003" s="2"/>
    </row>
    <row r="2004" spans="1:34" ht="31.5" x14ac:dyDescent="0.25">
      <c r="A2004" s="36" t="s">
        <v>428</v>
      </c>
      <c r="B2004" s="32">
        <v>110</v>
      </c>
      <c r="C2004" s="36" t="s">
        <v>151</v>
      </c>
      <c r="D2004" s="36" t="s">
        <v>246</v>
      </c>
      <c r="E2004" s="14" t="s">
        <v>550</v>
      </c>
      <c r="F2004" s="18">
        <v>22933.300000000003</v>
      </c>
      <c r="G2004" s="18">
        <v>20651.2</v>
      </c>
      <c r="H2004" s="18">
        <v>20644.3</v>
      </c>
      <c r="I2004" s="18"/>
      <c r="J2004" s="18"/>
      <c r="K2004" s="18"/>
      <c r="L2004" s="18">
        <f t="shared" si="2663"/>
        <v>22933.300000000003</v>
      </c>
      <c r="M2004" s="18">
        <f t="shared" si="2664"/>
        <v>20651.2</v>
      </c>
      <c r="N2004" s="18">
        <f t="shared" si="2665"/>
        <v>20644.3</v>
      </c>
      <c r="O2004" s="18">
        <v>2751.22</v>
      </c>
      <c r="P2004" s="18"/>
      <c r="Q2004" s="18"/>
      <c r="R2004" s="18">
        <f t="shared" si="2675"/>
        <v>25684.520000000004</v>
      </c>
      <c r="S2004" s="18">
        <f t="shared" si="2676"/>
        <v>20651.2</v>
      </c>
      <c r="T2004" s="18">
        <f t="shared" si="2677"/>
        <v>20644.3</v>
      </c>
      <c r="U2004" s="18"/>
      <c r="V2004" s="18">
        <f t="shared" si="2679"/>
        <v>25684.520000000004</v>
      </c>
      <c r="W2004" s="18">
        <f t="shared" si="2680"/>
        <v>20651.2</v>
      </c>
      <c r="X2004" s="18">
        <f t="shared" si="2681"/>
        <v>20644.3</v>
      </c>
      <c r="Y2004" s="18"/>
      <c r="Z2004" s="18"/>
      <c r="AA2004" s="18"/>
      <c r="AB2004" s="18">
        <f t="shared" si="2692"/>
        <v>25684.520000000004</v>
      </c>
      <c r="AC2004" s="18">
        <f t="shared" si="2693"/>
        <v>20651.2</v>
      </c>
      <c r="AD2004" s="18">
        <f t="shared" si="2694"/>
        <v>20644.3</v>
      </c>
      <c r="AE2004" s="18"/>
      <c r="AF2004" s="31"/>
      <c r="AG2004" s="22"/>
      <c r="AH2004" s="2"/>
    </row>
    <row r="2005" spans="1:34" ht="47.25" x14ac:dyDescent="0.25">
      <c r="A2005" s="36" t="s">
        <v>428</v>
      </c>
      <c r="B2005" s="32">
        <v>200</v>
      </c>
      <c r="C2005" s="36"/>
      <c r="D2005" s="36"/>
      <c r="E2005" s="14" t="s">
        <v>578</v>
      </c>
      <c r="F2005" s="18">
        <f t="shared" ref="F2005:K2006" si="2702">F2006</f>
        <v>4304.8999999999996</v>
      </c>
      <c r="G2005" s="18">
        <f t="shared" si="2702"/>
        <v>4451.5</v>
      </c>
      <c r="H2005" s="18">
        <f t="shared" si="2702"/>
        <v>4459.1000000000004</v>
      </c>
      <c r="I2005" s="18">
        <f t="shared" si="2702"/>
        <v>0</v>
      </c>
      <c r="J2005" s="18">
        <f t="shared" si="2702"/>
        <v>0</v>
      </c>
      <c r="K2005" s="18">
        <f t="shared" si="2702"/>
        <v>0</v>
      </c>
      <c r="L2005" s="18">
        <f t="shared" si="2663"/>
        <v>4304.8999999999996</v>
      </c>
      <c r="M2005" s="18">
        <f t="shared" si="2664"/>
        <v>4451.5</v>
      </c>
      <c r="N2005" s="18">
        <f t="shared" si="2665"/>
        <v>4459.1000000000004</v>
      </c>
      <c r="O2005" s="18">
        <f t="shared" ref="O2005:Q2006" si="2703">O2006</f>
        <v>0</v>
      </c>
      <c r="P2005" s="18">
        <f t="shared" si="2703"/>
        <v>0</v>
      </c>
      <c r="Q2005" s="18">
        <f t="shared" si="2703"/>
        <v>0</v>
      </c>
      <c r="R2005" s="18">
        <f t="shared" si="2675"/>
        <v>4304.8999999999996</v>
      </c>
      <c r="S2005" s="18">
        <f t="shared" si="2676"/>
        <v>4451.5</v>
      </c>
      <c r="T2005" s="18">
        <f t="shared" si="2677"/>
        <v>4459.1000000000004</v>
      </c>
      <c r="U2005" s="18">
        <f t="shared" ref="U2005:AE2006" si="2704">U2006</f>
        <v>0</v>
      </c>
      <c r="V2005" s="18">
        <f t="shared" si="2679"/>
        <v>4304.8999999999996</v>
      </c>
      <c r="W2005" s="18">
        <f t="shared" si="2680"/>
        <v>4451.5</v>
      </c>
      <c r="X2005" s="18">
        <f t="shared" si="2681"/>
        <v>4459.1000000000004</v>
      </c>
      <c r="Y2005" s="18">
        <f t="shared" si="2704"/>
        <v>0</v>
      </c>
      <c r="Z2005" s="18">
        <f t="shared" si="2704"/>
        <v>0</v>
      </c>
      <c r="AA2005" s="18">
        <f t="shared" si="2704"/>
        <v>0</v>
      </c>
      <c r="AB2005" s="18">
        <f t="shared" si="2692"/>
        <v>4304.8999999999996</v>
      </c>
      <c r="AC2005" s="18">
        <f t="shared" si="2693"/>
        <v>4451.5</v>
      </c>
      <c r="AD2005" s="18">
        <f t="shared" si="2694"/>
        <v>4459.1000000000004</v>
      </c>
      <c r="AE2005" s="18">
        <f t="shared" si="2704"/>
        <v>0</v>
      </c>
      <c r="AF2005" s="31"/>
      <c r="AG2005" s="22"/>
      <c r="AH2005" s="2"/>
    </row>
    <row r="2006" spans="1:34" ht="47.25" x14ac:dyDescent="0.25">
      <c r="A2006" s="36" t="s">
        <v>428</v>
      </c>
      <c r="B2006" s="32">
        <v>240</v>
      </c>
      <c r="C2006" s="36"/>
      <c r="D2006" s="36"/>
      <c r="E2006" s="14" t="s">
        <v>586</v>
      </c>
      <c r="F2006" s="18">
        <f t="shared" si="2702"/>
        <v>4304.8999999999996</v>
      </c>
      <c r="G2006" s="18">
        <f t="shared" si="2702"/>
        <v>4451.5</v>
      </c>
      <c r="H2006" s="18">
        <f t="shared" si="2702"/>
        <v>4459.1000000000004</v>
      </c>
      <c r="I2006" s="18">
        <f t="shared" si="2702"/>
        <v>0</v>
      </c>
      <c r="J2006" s="18">
        <f t="shared" si="2702"/>
        <v>0</v>
      </c>
      <c r="K2006" s="18">
        <f t="shared" si="2702"/>
        <v>0</v>
      </c>
      <c r="L2006" s="18">
        <f t="shared" si="2663"/>
        <v>4304.8999999999996</v>
      </c>
      <c r="M2006" s="18">
        <f t="shared" si="2664"/>
        <v>4451.5</v>
      </c>
      <c r="N2006" s="18">
        <f t="shared" si="2665"/>
        <v>4459.1000000000004</v>
      </c>
      <c r="O2006" s="18">
        <f t="shared" si="2703"/>
        <v>0</v>
      </c>
      <c r="P2006" s="18">
        <f t="shared" si="2703"/>
        <v>0</v>
      </c>
      <c r="Q2006" s="18">
        <f t="shared" si="2703"/>
        <v>0</v>
      </c>
      <c r="R2006" s="18">
        <f t="shared" si="2675"/>
        <v>4304.8999999999996</v>
      </c>
      <c r="S2006" s="18">
        <f t="shared" si="2676"/>
        <v>4451.5</v>
      </c>
      <c r="T2006" s="18">
        <f t="shared" si="2677"/>
        <v>4459.1000000000004</v>
      </c>
      <c r="U2006" s="18">
        <f t="shared" si="2704"/>
        <v>0</v>
      </c>
      <c r="V2006" s="18">
        <f t="shared" si="2679"/>
        <v>4304.8999999999996</v>
      </c>
      <c r="W2006" s="18">
        <f t="shared" si="2680"/>
        <v>4451.5</v>
      </c>
      <c r="X2006" s="18">
        <f t="shared" si="2681"/>
        <v>4459.1000000000004</v>
      </c>
      <c r="Y2006" s="18">
        <f t="shared" si="2704"/>
        <v>0</v>
      </c>
      <c r="Z2006" s="18">
        <f t="shared" si="2704"/>
        <v>0</v>
      </c>
      <c r="AA2006" s="18">
        <f t="shared" si="2704"/>
        <v>0</v>
      </c>
      <c r="AB2006" s="18">
        <f t="shared" si="2692"/>
        <v>4304.8999999999996</v>
      </c>
      <c r="AC2006" s="18">
        <f t="shared" si="2693"/>
        <v>4451.5</v>
      </c>
      <c r="AD2006" s="18">
        <f t="shared" si="2694"/>
        <v>4459.1000000000004</v>
      </c>
      <c r="AE2006" s="18">
        <f t="shared" si="2704"/>
        <v>0</v>
      </c>
      <c r="AF2006" s="31"/>
      <c r="AG2006" s="22"/>
      <c r="AH2006" s="2"/>
    </row>
    <row r="2007" spans="1:34" ht="31.5" x14ac:dyDescent="0.25">
      <c r="A2007" s="36" t="s">
        <v>428</v>
      </c>
      <c r="B2007" s="32">
        <v>240</v>
      </c>
      <c r="C2007" s="36" t="s">
        <v>151</v>
      </c>
      <c r="D2007" s="36" t="s">
        <v>246</v>
      </c>
      <c r="E2007" s="14" t="s">
        <v>550</v>
      </c>
      <c r="F2007" s="18">
        <v>4304.8999999999996</v>
      </c>
      <c r="G2007" s="18">
        <v>4451.5</v>
      </c>
      <c r="H2007" s="18">
        <v>4459.1000000000004</v>
      </c>
      <c r="I2007" s="18"/>
      <c r="J2007" s="18"/>
      <c r="K2007" s="18"/>
      <c r="L2007" s="18">
        <f t="shared" si="2663"/>
        <v>4304.8999999999996</v>
      </c>
      <c r="M2007" s="18">
        <f t="shared" si="2664"/>
        <v>4451.5</v>
      </c>
      <c r="N2007" s="18">
        <f t="shared" si="2665"/>
        <v>4459.1000000000004</v>
      </c>
      <c r="O2007" s="18"/>
      <c r="P2007" s="18"/>
      <c r="Q2007" s="18"/>
      <c r="R2007" s="18">
        <f t="shared" si="2675"/>
        <v>4304.8999999999996</v>
      </c>
      <c r="S2007" s="18">
        <f t="shared" si="2676"/>
        <v>4451.5</v>
      </c>
      <c r="T2007" s="18">
        <f t="shared" si="2677"/>
        <v>4459.1000000000004</v>
      </c>
      <c r="U2007" s="18"/>
      <c r="V2007" s="18">
        <f t="shared" si="2679"/>
        <v>4304.8999999999996</v>
      </c>
      <c r="W2007" s="18">
        <f t="shared" si="2680"/>
        <v>4451.5</v>
      </c>
      <c r="X2007" s="18">
        <f t="shared" si="2681"/>
        <v>4459.1000000000004</v>
      </c>
      <c r="Y2007" s="18"/>
      <c r="Z2007" s="18"/>
      <c r="AA2007" s="18"/>
      <c r="AB2007" s="18">
        <f t="shared" si="2692"/>
        <v>4304.8999999999996</v>
      </c>
      <c r="AC2007" s="18">
        <f t="shared" si="2693"/>
        <v>4451.5</v>
      </c>
      <c r="AD2007" s="18">
        <f t="shared" si="2694"/>
        <v>4459.1000000000004</v>
      </c>
      <c r="AE2007" s="18"/>
      <c r="AF2007" s="31"/>
      <c r="AG2007" s="22"/>
      <c r="AH2007" s="2"/>
    </row>
    <row r="2008" spans="1:34" x14ac:dyDescent="0.25">
      <c r="A2008" s="36" t="s">
        <v>428</v>
      </c>
      <c r="B2008" s="32">
        <v>800</v>
      </c>
      <c r="C2008" s="36"/>
      <c r="D2008" s="36"/>
      <c r="E2008" s="14" t="s">
        <v>583</v>
      </c>
      <c r="F2008" s="18">
        <f t="shared" ref="F2008:K2009" si="2705">F2009</f>
        <v>81.7</v>
      </c>
      <c r="G2008" s="18">
        <f t="shared" si="2705"/>
        <v>80.900000000000006</v>
      </c>
      <c r="H2008" s="18">
        <f t="shared" si="2705"/>
        <v>80.2</v>
      </c>
      <c r="I2008" s="18">
        <f t="shared" si="2705"/>
        <v>-10</v>
      </c>
      <c r="J2008" s="18">
        <f t="shared" si="2705"/>
        <v>-10</v>
      </c>
      <c r="K2008" s="18">
        <f t="shared" si="2705"/>
        <v>-10</v>
      </c>
      <c r="L2008" s="18">
        <f t="shared" si="2663"/>
        <v>71.7</v>
      </c>
      <c r="M2008" s="18">
        <f t="shared" si="2664"/>
        <v>70.900000000000006</v>
      </c>
      <c r="N2008" s="18">
        <f t="shared" si="2665"/>
        <v>70.2</v>
      </c>
      <c r="O2008" s="18">
        <f t="shared" ref="O2008:Q2009" si="2706">O2009</f>
        <v>0</v>
      </c>
      <c r="P2008" s="18">
        <f t="shared" si="2706"/>
        <v>0</v>
      </c>
      <c r="Q2008" s="18">
        <f t="shared" si="2706"/>
        <v>0</v>
      </c>
      <c r="R2008" s="18">
        <f t="shared" si="2675"/>
        <v>71.7</v>
      </c>
      <c r="S2008" s="18">
        <f t="shared" si="2676"/>
        <v>70.900000000000006</v>
      </c>
      <c r="T2008" s="18">
        <f t="shared" si="2677"/>
        <v>70.2</v>
      </c>
      <c r="U2008" s="18">
        <f t="shared" ref="U2008:AE2009" si="2707">U2009</f>
        <v>0</v>
      </c>
      <c r="V2008" s="18">
        <f t="shared" si="2679"/>
        <v>71.7</v>
      </c>
      <c r="W2008" s="18">
        <f t="shared" si="2680"/>
        <v>70.900000000000006</v>
      </c>
      <c r="X2008" s="18">
        <f t="shared" si="2681"/>
        <v>70.2</v>
      </c>
      <c r="Y2008" s="18">
        <f t="shared" si="2707"/>
        <v>0</v>
      </c>
      <c r="Z2008" s="18">
        <f t="shared" si="2707"/>
        <v>0</v>
      </c>
      <c r="AA2008" s="18">
        <f t="shared" si="2707"/>
        <v>0</v>
      </c>
      <c r="AB2008" s="18">
        <f t="shared" si="2692"/>
        <v>71.7</v>
      </c>
      <c r="AC2008" s="18">
        <f t="shared" si="2693"/>
        <v>70.900000000000006</v>
      </c>
      <c r="AD2008" s="18">
        <f t="shared" si="2694"/>
        <v>70.2</v>
      </c>
      <c r="AE2008" s="18">
        <f t="shared" si="2707"/>
        <v>0</v>
      </c>
      <c r="AF2008" s="31"/>
      <c r="AG2008" s="22"/>
      <c r="AH2008" s="2"/>
    </row>
    <row r="2009" spans="1:34" x14ac:dyDescent="0.25">
      <c r="A2009" s="36" t="s">
        <v>428</v>
      </c>
      <c r="B2009" s="32">
        <v>850</v>
      </c>
      <c r="C2009" s="36"/>
      <c r="D2009" s="36"/>
      <c r="E2009" s="14" t="s">
        <v>601</v>
      </c>
      <c r="F2009" s="18">
        <f t="shared" si="2705"/>
        <v>81.7</v>
      </c>
      <c r="G2009" s="18">
        <f t="shared" si="2705"/>
        <v>80.900000000000006</v>
      </c>
      <c r="H2009" s="18">
        <f t="shared" si="2705"/>
        <v>80.2</v>
      </c>
      <c r="I2009" s="18">
        <f t="shared" si="2705"/>
        <v>-10</v>
      </c>
      <c r="J2009" s="18">
        <f t="shared" si="2705"/>
        <v>-10</v>
      </c>
      <c r="K2009" s="18">
        <f t="shared" si="2705"/>
        <v>-10</v>
      </c>
      <c r="L2009" s="18">
        <f t="shared" si="2663"/>
        <v>71.7</v>
      </c>
      <c r="M2009" s="18">
        <f t="shared" si="2664"/>
        <v>70.900000000000006</v>
      </c>
      <c r="N2009" s="18">
        <f t="shared" si="2665"/>
        <v>70.2</v>
      </c>
      <c r="O2009" s="18">
        <f t="shared" si="2706"/>
        <v>0</v>
      </c>
      <c r="P2009" s="18">
        <f t="shared" si="2706"/>
        <v>0</v>
      </c>
      <c r="Q2009" s="18">
        <f t="shared" si="2706"/>
        <v>0</v>
      </c>
      <c r="R2009" s="18">
        <f t="shared" si="2675"/>
        <v>71.7</v>
      </c>
      <c r="S2009" s="18">
        <f t="shared" si="2676"/>
        <v>70.900000000000006</v>
      </c>
      <c r="T2009" s="18">
        <f t="shared" si="2677"/>
        <v>70.2</v>
      </c>
      <c r="U2009" s="18">
        <f t="shared" si="2707"/>
        <v>0</v>
      </c>
      <c r="V2009" s="18">
        <f t="shared" si="2679"/>
        <v>71.7</v>
      </c>
      <c r="W2009" s="18">
        <f t="shared" si="2680"/>
        <v>70.900000000000006</v>
      </c>
      <c r="X2009" s="18">
        <f t="shared" si="2681"/>
        <v>70.2</v>
      </c>
      <c r="Y2009" s="18">
        <f t="shared" si="2707"/>
        <v>0</v>
      </c>
      <c r="Z2009" s="18">
        <f t="shared" si="2707"/>
        <v>0</v>
      </c>
      <c r="AA2009" s="18">
        <f t="shared" si="2707"/>
        <v>0</v>
      </c>
      <c r="AB2009" s="18">
        <f t="shared" si="2692"/>
        <v>71.7</v>
      </c>
      <c r="AC2009" s="18">
        <f t="shared" si="2693"/>
        <v>70.900000000000006</v>
      </c>
      <c r="AD2009" s="18">
        <f t="shared" si="2694"/>
        <v>70.2</v>
      </c>
      <c r="AE2009" s="18">
        <f t="shared" si="2707"/>
        <v>0</v>
      </c>
      <c r="AF2009" s="31"/>
      <c r="AG2009" s="22"/>
      <c r="AH2009" s="2"/>
    </row>
    <row r="2010" spans="1:34" ht="31.5" x14ac:dyDescent="0.25">
      <c r="A2010" s="36" t="s">
        <v>428</v>
      </c>
      <c r="B2010" s="32">
        <v>850</v>
      </c>
      <c r="C2010" s="36" t="s">
        <v>151</v>
      </c>
      <c r="D2010" s="36" t="s">
        <v>246</v>
      </c>
      <c r="E2010" s="14" t="s">
        <v>550</v>
      </c>
      <c r="F2010" s="18">
        <v>81.7</v>
      </c>
      <c r="G2010" s="18">
        <v>80.900000000000006</v>
      </c>
      <c r="H2010" s="18">
        <v>80.2</v>
      </c>
      <c r="I2010" s="18">
        <v>-10</v>
      </c>
      <c r="J2010" s="18">
        <v>-10</v>
      </c>
      <c r="K2010" s="18">
        <v>-10</v>
      </c>
      <c r="L2010" s="18">
        <f t="shared" si="2663"/>
        <v>71.7</v>
      </c>
      <c r="M2010" s="18">
        <f t="shared" si="2664"/>
        <v>70.900000000000006</v>
      </c>
      <c r="N2010" s="18">
        <f t="shared" si="2665"/>
        <v>70.2</v>
      </c>
      <c r="O2010" s="18"/>
      <c r="P2010" s="18"/>
      <c r="Q2010" s="18"/>
      <c r="R2010" s="18">
        <f t="shared" si="2675"/>
        <v>71.7</v>
      </c>
      <c r="S2010" s="18">
        <f t="shared" si="2676"/>
        <v>70.900000000000006</v>
      </c>
      <c r="T2010" s="18">
        <f t="shared" si="2677"/>
        <v>70.2</v>
      </c>
      <c r="U2010" s="18"/>
      <c r="V2010" s="18">
        <f t="shared" si="2679"/>
        <v>71.7</v>
      </c>
      <c r="W2010" s="18">
        <f t="shared" si="2680"/>
        <v>70.900000000000006</v>
      </c>
      <c r="X2010" s="18">
        <f t="shared" si="2681"/>
        <v>70.2</v>
      </c>
      <c r="Y2010" s="18"/>
      <c r="Z2010" s="18"/>
      <c r="AA2010" s="18"/>
      <c r="AB2010" s="18">
        <f t="shared" si="2692"/>
        <v>71.7</v>
      </c>
      <c r="AC2010" s="18">
        <f t="shared" si="2693"/>
        <v>70.900000000000006</v>
      </c>
      <c r="AD2010" s="18">
        <f t="shared" si="2694"/>
        <v>70.2</v>
      </c>
      <c r="AE2010" s="18"/>
      <c r="AF2010" s="31"/>
      <c r="AG2010" s="22" t="s">
        <v>1286</v>
      </c>
      <c r="AH2010" s="2"/>
    </row>
    <row r="2011" spans="1:34" ht="47.25" x14ac:dyDescent="0.25">
      <c r="A2011" s="19" t="s">
        <v>1396</v>
      </c>
      <c r="B2011" s="32"/>
      <c r="C2011" s="36"/>
      <c r="D2011" s="36"/>
      <c r="E2011" s="14" t="s">
        <v>1397</v>
      </c>
      <c r="F2011" s="18"/>
      <c r="G2011" s="18"/>
      <c r="H2011" s="18"/>
      <c r="I2011" s="18"/>
      <c r="J2011" s="18"/>
      <c r="K2011" s="18"/>
      <c r="L2011" s="18"/>
      <c r="M2011" s="18"/>
      <c r="N2011" s="18"/>
      <c r="O2011" s="18">
        <f>O2012</f>
        <v>39.762999999999998</v>
      </c>
      <c r="P2011" s="18">
        <f t="shared" ref="P2011:AE2013" si="2708">P2012</f>
        <v>0</v>
      </c>
      <c r="Q2011" s="18">
        <f t="shared" si="2708"/>
        <v>0</v>
      </c>
      <c r="R2011" s="18">
        <f t="shared" si="2675"/>
        <v>39.762999999999998</v>
      </c>
      <c r="S2011" s="18">
        <f t="shared" si="2676"/>
        <v>0</v>
      </c>
      <c r="T2011" s="18">
        <f t="shared" si="2677"/>
        <v>0</v>
      </c>
      <c r="U2011" s="18">
        <f t="shared" si="2708"/>
        <v>0</v>
      </c>
      <c r="V2011" s="18">
        <f t="shared" si="2679"/>
        <v>39.762999999999998</v>
      </c>
      <c r="W2011" s="18">
        <f t="shared" si="2680"/>
        <v>0</v>
      </c>
      <c r="X2011" s="18">
        <f t="shared" si="2681"/>
        <v>0</v>
      </c>
      <c r="Y2011" s="18">
        <f t="shared" si="2708"/>
        <v>0</v>
      </c>
      <c r="Z2011" s="18">
        <f t="shared" si="2708"/>
        <v>0</v>
      </c>
      <c r="AA2011" s="18">
        <f t="shared" si="2708"/>
        <v>0</v>
      </c>
      <c r="AB2011" s="18">
        <f t="shared" si="2692"/>
        <v>39.762999999999998</v>
      </c>
      <c r="AC2011" s="18">
        <f t="shared" si="2693"/>
        <v>0</v>
      </c>
      <c r="AD2011" s="18">
        <f t="shared" si="2694"/>
        <v>0</v>
      </c>
      <c r="AE2011" s="18">
        <f t="shared" si="2708"/>
        <v>0</v>
      </c>
      <c r="AF2011" s="31"/>
      <c r="AG2011" s="22"/>
      <c r="AH2011" s="2"/>
    </row>
    <row r="2012" spans="1:34" ht="47.25" x14ac:dyDescent="0.25">
      <c r="A2012" s="19" t="s">
        <v>1396</v>
      </c>
      <c r="B2012" s="32">
        <v>200</v>
      </c>
      <c r="C2012" s="36"/>
      <c r="D2012" s="36"/>
      <c r="E2012" s="14" t="s">
        <v>578</v>
      </c>
      <c r="F2012" s="18"/>
      <c r="G2012" s="18"/>
      <c r="H2012" s="18"/>
      <c r="I2012" s="18"/>
      <c r="J2012" s="18"/>
      <c r="K2012" s="18"/>
      <c r="L2012" s="18"/>
      <c r="M2012" s="18"/>
      <c r="N2012" s="18"/>
      <c r="O2012" s="18">
        <f>O2013</f>
        <v>39.762999999999998</v>
      </c>
      <c r="P2012" s="18">
        <f t="shared" si="2708"/>
        <v>0</v>
      </c>
      <c r="Q2012" s="18">
        <f t="shared" si="2708"/>
        <v>0</v>
      </c>
      <c r="R2012" s="18">
        <f t="shared" si="2675"/>
        <v>39.762999999999998</v>
      </c>
      <c r="S2012" s="18">
        <f t="shared" si="2676"/>
        <v>0</v>
      </c>
      <c r="T2012" s="18">
        <f t="shared" si="2677"/>
        <v>0</v>
      </c>
      <c r="U2012" s="18">
        <f t="shared" si="2708"/>
        <v>0</v>
      </c>
      <c r="V2012" s="18">
        <f t="shared" si="2679"/>
        <v>39.762999999999998</v>
      </c>
      <c r="W2012" s="18">
        <f t="shared" si="2680"/>
        <v>0</v>
      </c>
      <c r="X2012" s="18">
        <f t="shared" si="2681"/>
        <v>0</v>
      </c>
      <c r="Y2012" s="18">
        <f t="shared" si="2708"/>
        <v>0</v>
      </c>
      <c r="Z2012" s="18">
        <f t="shared" si="2708"/>
        <v>0</v>
      </c>
      <c r="AA2012" s="18">
        <f t="shared" si="2708"/>
        <v>0</v>
      </c>
      <c r="AB2012" s="18">
        <f t="shared" si="2692"/>
        <v>39.762999999999998</v>
      </c>
      <c r="AC2012" s="18">
        <f t="shared" si="2693"/>
        <v>0</v>
      </c>
      <c r="AD2012" s="18">
        <f t="shared" si="2694"/>
        <v>0</v>
      </c>
      <c r="AE2012" s="18">
        <f t="shared" si="2708"/>
        <v>0</v>
      </c>
      <c r="AF2012" s="31"/>
      <c r="AG2012" s="22"/>
      <c r="AH2012" s="2"/>
    </row>
    <row r="2013" spans="1:34" ht="47.25" x14ac:dyDescent="0.25">
      <c r="A2013" s="19" t="s">
        <v>1396</v>
      </c>
      <c r="B2013" s="32">
        <v>240</v>
      </c>
      <c r="C2013" s="36"/>
      <c r="D2013" s="36"/>
      <c r="E2013" s="14" t="s">
        <v>586</v>
      </c>
      <c r="F2013" s="18"/>
      <c r="G2013" s="18"/>
      <c r="H2013" s="18"/>
      <c r="I2013" s="18"/>
      <c r="J2013" s="18"/>
      <c r="K2013" s="18"/>
      <c r="L2013" s="18"/>
      <c r="M2013" s="18"/>
      <c r="N2013" s="18"/>
      <c r="O2013" s="18">
        <f>O2014</f>
        <v>39.762999999999998</v>
      </c>
      <c r="P2013" s="18">
        <f t="shared" si="2708"/>
        <v>0</v>
      </c>
      <c r="Q2013" s="18">
        <f t="shared" si="2708"/>
        <v>0</v>
      </c>
      <c r="R2013" s="18">
        <f t="shared" si="2675"/>
        <v>39.762999999999998</v>
      </c>
      <c r="S2013" s="18">
        <f t="shared" si="2676"/>
        <v>0</v>
      </c>
      <c r="T2013" s="18">
        <f t="shared" si="2677"/>
        <v>0</v>
      </c>
      <c r="U2013" s="18">
        <f t="shared" si="2708"/>
        <v>0</v>
      </c>
      <c r="V2013" s="18">
        <f t="shared" si="2679"/>
        <v>39.762999999999998</v>
      </c>
      <c r="W2013" s="18">
        <f t="shared" si="2680"/>
        <v>0</v>
      </c>
      <c r="X2013" s="18">
        <f t="shared" si="2681"/>
        <v>0</v>
      </c>
      <c r="Y2013" s="18">
        <f t="shared" si="2708"/>
        <v>0</v>
      </c>
      <c r="Z2013" s="18">
        <f t="shared" si="2708"/>
        <v>0</v>
      </c>
      <c r="AA2013" s="18">
        <f t="shared" si="2708"/>
        <v>0</v>
      </c>
      <c r="AB2013" s="18">
        <f t="shared" si="2692"/>
        <v>39.762999999999998</v>
      </c>
      <c r="AC2013" s="18">
        <f t="shared" si="2693"/>
        <v>0</v>
      </c>
      <c r="AD2013" s="18">
        <f t="shared" si="2694"/>
        <v>0</v>
      </c>
      <c r="AE2013" s="18">
        <f t="shared" si="2708"/>
        <v>0</v>
      </c>
      <c r="AF2013" s="31"/>
      <c r="AG2013" s="22"/>
      <c r="AH2013" s="2"/>
    </row>
    <row r="2014" spans="1:34" ht="31.5" x14ac:dyDescent="0.25">
      <c r="A2014" s="19" t="s">
        <v>1396</v>
      </c>
      <c r="B2014" s="32">
        <v>240</v>
      </c>
      <c r="C2014" s="36" t="s">
        <v>151</v>
      </c>
      <c r="D2014" s="36" t="s">
        <v>246</v>
      </c>
      <c r="E2014" s="14" t="s">
        <v>550</v>
      </c>
      <c r="F2014" s="18"/>
      <c r="G2014" s="18"/>
      <c r="H2014" s="18"/>
      <c r="I2014" s="18"/>
      <c r="J2014" s="18"/>
      <c r="K2014" s="18"/>
      <c r="L2014" s="18"/>
      <c r="M2014" s="18"/>
      <c r="N2014" s="18"/>
      <c r="O2014" s="18">
        <v>39.762999999999998</v>
      </c>
      <c r="P2014" s="18"/>
      <c r="Q2014" s="18"/>
      <c r="R2014" s="18">
        <f t="shared" si="2675"/>
        <v>39.762999999999998</v>
      </c>
      <c r="S2014" s="18">
        <f t="shared" si="2676"/>
        <v>0</v>
      </c>
      <c r="T2014" s="18">
        <f t="shared" si="2677"/>
        <v>0</v>
      </c>
      <c r="U2014" s="18"/>
      <c r="V2014" s="18">
        <f t="shared" si="2679"/>
        <v>39.762999999999998</v>
      </c>
      <c r="W2014" s="18">
        <f t="shared" si="2680"/>
        <v>0</v>
      </c>
      <c r="X2014" s="18">
        <f t="shared" si="2681"/>
        <v>0</v>
      </c>
      <c r="Y2014" s="18"/>
      <c r="Z2014" s="18"/>
      <c r="AA2014" s="18"/>
      <c r="AB2014" s="18">
        <f t="shared" si="2692"/>
        <v>39.762999999999998</v>
      </c>
      <c r="AC2014" s="18">
        <f t="shared" si="2693"/>
        <v>0</v>
      </c>
      <c r="AD2014" s="18">
        <f t="shared" si="2694"/>
        <v>0</v>
      </c>
      <c r="AE2014" s="18"/>
      <c r="AF2014" s="31"/>
      <c r="AG2014" s="22"/>
      <c r="AH2014" s="2"/>
    </row>
    <row r="2015" spans="1:34" ht="31.5" x14ac:dyDescent="0.25">
      <c r="A2015" s="36" t="s">
        <v>433</v>
      </c>
      <c r="B2015" s="32"/>
      <c r="C2015" s="36"/>
      <c r="D2015" s="36"/>
      <c r="E2015" s="14" t="s">
        <v>1248</v>
      </c>
      <c r="F2015" s="18">
        <f t="shared" ref="F2015:K2018" si="2709">F2016</f>
        <v>16000</v>
      </c>
      <c r="G2015" s="18">
        <f t="shared" si="2709"/>
        <v>0</v>
      </c>
      <c r="H2015" s="18">
        <f t="shared" si="2709"/>
        <v>0</v>
      </c>
      <c r="I2015" s="18">
        <f t="shared" si="2709"/>
        <v>0</v>
      </c>
      <c r="J2015" s="18">
        <f t="shared" si="2709"/>
        <v>0</v>
      </c>
      <c r="K2015" s="18">
        <f t="shared" si="2709"/>
        <v>0</v>
      </c>
      <c r="L2015" s="18">
        <f t="shared" si="2663"/>
        <v>16000</v>
      </c>
      <c r="M2015" s="18">
        <f t="shared" si="2664"/>
        <v>0</v>
      </c>
      <c r="N2015" s="18">
        <f t="shared" si="2665"/>
        <v>0</v>
      </c>
      <c r="O2015" s="18">
        <f t="shared" ref="O2015:Q2018" si="2710">O2016</f>
        <v>0</v>
      </c>
      <c r="P2015" s="18">
        <f t="shared" si="2710"/>
        <v>0</v>
      </c>
      <c r="Q2015" s="18">
        <f t="shared" si="2710"/>
        <v>0</v>
      </c>
      <c r="R2015" s="18">
        <f t="shared" si="2675"/>
        <v>16000</v>
      </c>
      <c r="S2015" s="18">
        <f t="shared" si="2676"/>
        <v>0</v>
      </c>
      <c r="T2015" s="18">
        <f t="shared" si="2677"/>
        <v>0</v>
      </c>
      <c r="U2015" s="18">
        <f t="shared" ref="U2015:AE2015" si="2711">U2016</f>
        <v>0</v>
      </c>
      <c r="V2015" s="18">
        <f t="shared" si="2679"/>
        <v>16000</v>
      </c>
      <c r="W2015" s="18">
        <f t="shared" si="2680"/>
        <v>0</v>
      </c>
      <c r="X2015" s="18">
        <f t="shared" si="2681"/>
        <v>0</v>
      </c>
      <c r="Y2015" s="18">
        <f t="shared" si="2711"/>
        <v>0</v>
      </c>
      <c r="Z2015" s="18">
        <f t="shared" si="2711"/>
        <v>0</v>
      </c>
      <c r="AA2015" s="18">
        <f t="shared" si="2711"/>
        <v>0</v>
      </c>
      <c r="AB2015" s="18">
        <f t="shared" si="2692"/>
        <v>16000</v>
      </c>
      <c r="AC2015" s="18">
        <f t="shared" si="2693"/>
        <v>0</v>
      </c>
      <c r="AD2015" s="18">
        <f t="shared" si="2694"/>
        <v>0</v>
      </c>
      <c r="AE2015" s="18">
        <f t="shared" si="2711"/>
        <v>0</v>
      </c>
      <c r="AF2015" s="31"/>
      <c r="AG2015" s="22"/>
      <c r="AH2015" s="2"/>
    </row>
    <row r="2016" spans="1:34" ht="31.5" x14ac:dyDescent="0.25">
      <c r="A2016" s="36" t="s">
        <v>432</v>
      </c>
      <c r="B2016" s="32"/>
      <c r="C2016" s="36"/>
      <c r="D2016" s="36"/>
      <c r="E2016" s="14" t="s">
        <v>779</v>
      </c>
      <c r="F2016" s="18">
        <f t="shared" si="2709"/>
        <v>16000</v>
      </c>
      <c r="G2016" s="18">
        <f t="shared" si="2709"/>
        <v>0</v>
      </c>
      <c r="H2016" s="18">
        <f t="shared" si="2709"/>
        <v>0</v>
      </c>
      <c r="I2016" s="18">
        <f t="shared" si="2709"/>
        <v>0</v>
      </c>
      <c r="J2016" s="18">
        <f t="shared" si="2709"/>
        <v>0</v>
      </c>
      <c r="K2016" s="18">
        <f t="shared" si="2709"/>
        <v>0</v>
      </c>
      <c r="L2016" s="18">
        <f t="shared" si="2663"/>
        <v>16000</v>
      </c>
      <c r="M2016" s="18">
        <f t="shared" si="2664"/>
        <v>0</v>
      </c>
      <c r="N2016" s="18">
        <f t="shared" si="2665"/>
        <v>0</v>
      </c>
      <c r="O2016" s="18">
        <f t="shared" si="2710"/>
        <v>0</v>
      </c>
      <c r="P2016" s="18">
        <f t="shared" si="2710"/>
        <v>0</v>
      </c>
      <c r="Q2016" s="18">
        <f t="shared" si="2710"/>
        <v>0</v>
      </c>
      <c r="R2016" s="18">
        <f t="shared" si="2675"/>
        <v>16000</v>
      </c>
      <c r="S2016" s="18">
        <f t="shared" si="2676"/>
        <v>0</v>
      </c>
      <c r="T2016" s="18">
        <f t="shared" si="2677"/>
        <v>0</v>
      </c>
      <c r="U2016" s="18">
        <f t="shared" ref="U2016:AE2018" si="2712">U2017</f>
        <v>0</v>
      </c>
      <c r="V2016" s="18">
        <f t="shared" si="2679"/>
        <v>16000</v>
      </c>
      <c r="W2016" s="18">
        <f t="shared" si="2680"/>
        <v>0</v>
      </c>
      <c r="X2016" s="18">
        <f t="shared" si="2681"/>
        <v>0</v>
      </c>
      <c r="Y2016" s="18">
        <f t="shared" si="2712"/>
        <v>0</v>
      </c>
      <c r="Z2016" s="18">
        <f t="shared" si="2712"/>
        <v>0</v>
      </c>
      <c r="AA2016" s="18">
        <f t="shared" si="2712"/>
        <v>0</v>
      </c>
      <c r="AB2016" s="18">
        <f t="shared" si="2692"/>
        <v>16000</v>
      </c>
      <c r="AC2016" s="18">
        <f t="shared" si="2693"/>
        <v>0</v>
      </c>
      <c r="AD2016" s="18">
        <f t="shared" si="2694"/>
        <v>0</v>
      </c>
      <c r="AE2016" s="18">
        <f t="shared" si="2712"/>
        <v>0</v>
      </c>
      <c r="AF2016" s="31"/>
      <c r="AG2016" s="22"/>
      <c r="AH2016" s="2"/>
    </row>
    <row r="2017" spans="1:34" ht="47.25" x14ac:dyDescent="0.25">
      <c r="A2017" s="36" t="s">
        <v>432</v>
      </c>
      <c r="B2017" s="32">
        <v>200</v>
      </c>
      <c r="C2017" s="36"/>
      <c r="D2017" s="36"/>
      <c r="E2017" s="14" t="s">
        <v>578</v>
      </c>
      <c r="F2017" s="18">
        <f t="shared" si="2709"/>
        <v>16000</v>
      </c>
      <c r="G2017" s="18">
        <f t="shared" si="2709"/>
        <v>0</v>
      </c>
      <c r="H2017" s="18">
        <f t="shared" si="2709"/>
        <v>0</v>
      </c>
      <c r="I2017" s="18">
        <f t="shared" si="2709"/>
        <v>0</v>
      </c>
      <c r="J2017" s="18">
        <f t="shared" si="2709"/>
        <v>0</v>
      </c>
      <c r="K2017" s="18">
        <f t="shared" si="2709"/>
        <v>0</v>
      </c>
      <c r="L2017" s="18">
        <f t="shared" si="2663"/>
        <v>16000</v>
      </c>
      <c r="M2017" s="18">
        <f t="shared" si="2664"/>
        <v>0</v>
      </c>
      <c r="N2017" s="18">
        <f t="shared" si="2665"/>
        <v>0</v>
      </c>
      <c r="O2017" s="18">
        <f t="shared" si="2710"/>
        <v>0</v>
      </c>
      <c r="P2017" s="18">
        <f t="shared" si="2710"/>
        <v>0</v>
      </c>
      <c r="Q2017" s="18">
        <f t="shared" si="2710"/>
        <v>0</v>
      </c>
      <c r="R2017" s="18">
        <f t="shared" si="2675"/>
        <v>16000</v>
      </c>
      <c r="S2017" s="18">
        <f t="shared" si="2676"/>
        <v>0</v>
      </c>
      <c r="T2017" s="18">
        <f t="shared" si="2677"/>
        <v>0</v>
      </c>
      <c r="U2017" s="18">
        <f t="shared" si="2712"/>
        <v>0</v>
      </c>
      <c r="V2017" s="18">
        <f t="shared" si="2679"/>
        <v>16000</v>
      </c>
      <c r="W2017" s="18">
        <f t="shared" si="2680"/>
        <v>0</v>
      </c>
      <c r="X2017" s="18">
        <f t="shared" si="2681"/>
        <v>0</v>
      </c>
      <c r="Y2017" s="18">
        <f t="shared" si="2712"/>
        <v>0</v>
      </c>
      <c r="Z2017" s="18">
        <f t="shared" si="2712"/>
        <v>0</v>
      </c>
      <c r="AA2017" s="18">
        <f t="shared" si="2712"/>
        <v>0</v>
      </c>
      <c r="AB2017" s="18">
        <f t="shared" si="2692"/>
        <v>16000</v>
      </c>
      <c r="AC2017" s="18">
        <f t="shared" si="2693"/>
        <v>0</v>
      </c>
      <c r="AD2017" s="18">
        <f t="shared" si="2694"/>
        <v>0</v>
      </c>
      <c r="AE2017" s="18">
        <f t="shared" si="2712"/>
        <v>0</v>
      </c>
      <c r="AF2017" s="31"/>
      <c r="AG2017" s="22"/>
      <c r="AH2017" s="2"/>
    </row>
    <row r="2018" spans="1:34" ht="47.25" x14ac:dyDescent="0.25">
      <c r="A2018" s="36" t="s">
        <v>432</v>
      </c>
      <c r="B2018" s="32">
        <v>240</v>
      </c>
      <c r="C2018" s="36"/>
      <c r="D2018" s="36"/>
      <c r="E2018" s="14" t="s">
        <v>586</v>
      </c>
      <c r="F2018" s="18">
        <f t="shared" si="2709"/>
        <v>16000</v>
      </c>
      <c r="G2018" s="18">
        <f t="shared" si="2709"/>
        <v>0</v>
      </c>
      <c r="H2018" s="18">
        <f t="shared" si="2709"/>
        <v>0</v>
      </c>
      <c r="I2018" s="18">
        <f t="shared" si="2709"/>
        <v>0</v>
      </c>
      <c r="J2018" s="18">
        <f t="shared" si="2709"/>
        <v>0</v>
      </c>
      <c r="K2018" s="18">
        <f t="shared" si="2709"/>
        <v>0</v>
      </c>
      <c r="L2018" s="18">
        <f t="shared" si="2663"/>
        <v>16000</v>
      </c>
      <c r="M2018" s="18">
        <f t="shared" si="2664"/>
        <v>0</v>
      </c>
      <c r="N2018" s="18">
        <f t="shared" si="2665"/>
        <v>0</v>
      </c>
      <c r="O2018" s="18">
        <f t="shared" si="2710"/>
        <v>0</v>
      </c>
      <c r="P2018" s="18">
        <f t="shared" si="2710"/>
        <v>0</v>
      </c>
      <c r="Q2018" s="18">
        <f t="shared" si="2710"/>
        <v>0</v>
      </c>
      <c r="R2018" s="18">
        <f t="shared" si="2675"/>
        <v>16000</v>
      </c>
      <c r="S2018" s="18">
        <f t="shared" si="2676"/>
        <v>0</v>
      </c>
      <c r="T2018" s="18">
        <f t="shared" si="2677"/>
        <v>0</v>
      </c>
      <c r="U2018" s="18">
        <f t="shared" si="2712"/>
        <v>0</v>
      </c>
      <c r="V2018" s="18">
        <f t="shared" si="2679"/>
        <v>16000</v>
      </c>
      <c r="W2018" s="18">
        <f t="shared" si="2680"/>
        <v>0</v>
      </c>
      <c r="X2018" s="18">
        <f t="shared" si="2681"/>
        <v>0</v>
      </c>
      <c r="Y2018" s="18">
        <f t="shared" si="2712"/>
        <v>0</v>
      </c>
      <c r="Z2018" s="18">
        <f t="shared" si="2712"/>
        <v>0</v>
      </c>
      <c r="AA2018" s="18">
        <f t="shared" si="2712"/>
        <v>0</v>
      </c>
      <c r="AB2018" s="18">
        <f t="shared" si="2692"/>
        <v>16000</v>
      </c>
      <c r="AC2018" s="18">
        <f t="shared" si="2693"/>
        <v>0</v>
      </c>
      <c r="AD2018" s="18">
        <f t="shared" si="2694"/>
        <v>0</v>
      </c>
      <c r="AE2018" s="18">
        <f t="shared" si="2712"/>
        <v>0</v>
      </c>
      <c r="AF2018" s="31"/>
      <c r="AG2018" s="22"/>
      <c r="AH2018" s="2"/>
    </row>
    <row r="2019" spans="1:34" ht="31.5" x14ac:dyDescent="0.25">
      <c r="A2019" s="36" t="s">
        <v>432</v>
      </c>
      <c r="B2019" s="32">
        <v>240</v>
      </c>
      <c r="C2019" s="36" t="s">
        <v>151</v>
      </c>
      <c r="D2019" s="36" t="s">
        <v>246</v>
      </c>
      <c r="E2019" s="14" t="s">
        <v>550</v>
      </c>
      <c r="F2019" s="18">
        <v>16000</v>
      </c>
      <c r="G2019" s="18">
        <v>0</v>
      </c>
      <c r="H2019" s="18">
        <v>0</v>
      </c>
      <c r="I2019" s="18"/>
      <c r="J2019" s="18"/>
      <c r="K2019" s="18"/>
      <c r="L2019" s="18">
        <f t="shared" si="2663"/>
        <v>16000</v>
      </c>
      <c r="M2019" s="18">
        <f t="shared" si="2664"/>
        <v>0</v>
      </c>
      <c r="N2019" s="18">
        <f t="shared" si="2665"/>
        <v>0</v>
      </c>
      <c r="O2019" s="18"/>
      <c r="P2019" s="18"/>
      <c r="Q2019" s="18"/>
      <c r="R2019" s="18">
        <f t="shared" si="2675"/>
        <v>16000</v>
      </c>
      <c r="S2019" s="18">
        <f t="shared" si="2676"/>
        <v>0</v>
      </c>
      <c r="T2019" s="18">
        <f t="shared" si="2677"/>
        <v>0</v>
      </c>
      <c r="U2019" s="18"/>
      <c r="V2019" s="18">
        <f t="shared" si="2679"/>
        <v>16000</v>
      </c>
      <c r="W2019" s="18">
        <f t="shared" si="2680"/>
        <v>0</v>
      </c>
      <c r="X2019" s="18">
        <f t="shared" si="2681"/>
        <v>0</v>
      </c>
      <c r="Y2019" s="18"/>
      <c r="Z2019" s="18"/>
      <c r="AA2019" s="18"/>
      <c r="AB2019" s="18">
        <f t="shared" si="2692"/>
        <v>16000</v>
      </c>
      <c r="AC2019" s="18">
        <f t="shared" si="2693"/>
        <v>0</v>
      </c>
      <c r="AD2019" s="18">
        <f t="shared" si="2694"/>
        <v>0</v>
      </c>
      <c r="AE2019" s="18"/>
      <c r="AF2019" s="31"/>
      <c r="AG2019" s="22"/>
      <c r="AH2019" s="2"/>
    </row>
    <row r="2020" spans="1:34" ht="63" x14ac:dyDescent="0.25">
      <c r="A2020" s="36" t="s">
        <v>436</v>
      </c>
      <c r="B2020" s="32"/>
      <c r="C2020" s="36"/>
      <c r="D2020" s="36"/>
      <c r="E2020" s="14" t="s">
        <v>1249</v>
      </c>
      <c r="F2020" s="18">
        <f>F2021+F2025</f>
        <v>1012.5999999999999</v>
      </c>
      <c r="G2020" s="18">
        <f t="shared" ref="G2020:AE2020" si="2713">G2021+G2025</f>
        <v>1012.5999999999999</v>
      </c>
      <c r="H2020" s="18">
        <f t="shared" si="2713"/>
        <v>1012.5999999999999</v>
      </c>
      <c r="I2020" s="18">
        <f t="shared" ref="I2020:K2020" si="2714">I2021+I2025</f>
        <v>0</v>
      </c>
      <c r="J2020" s="18">
        <f t="shared" si="2714"/>
        <v>0</v>
      </c>
      <c r="K2020" s="18">
        <f t="shared" si="2714"/>
        <v>0</v>
      </c>
      <c r="L2020" s="18">
        <f t="shared" si="2663"/>
        <v>1012.5999999999999</v>
      </c>
      <c r="M2020" s="18">
        <f t="shared" si="2664"/>
        <v>1012.5999999999999</v>
      </c>
      <c r="N2020" s="18">
        <f t="shared" si="2665"/>
        <v>1012.5999999999999</v>
      </c>
      <c r="O2020" s="18">
        <f t="shared" ref="O2020:Q2020" si="2715">O2021+O2025</f>
        <v>0</v>
      </c>
      <c r="P2020" s="18">
        <f t="shared" si="2715"/>
        <v>0</v>
      </c>
      <c r="Q2020" s="18">
        <f t="shared" si="2715"/>
        <v>0</v>
      </c>
      <c r="R2020" s="18">
        <f t="shared" si="2675"/>
        <v>1012.5999999999999</v>
      </c>
      <c r="S2020" s="18">
        <f t="shared" si="2676"/>
        <v>1012.5999999999999</v>
      </c>
      <c r="T2020" s="18">
        <f t="shared" si="2677"/>
        <v>1012.5999999999999</v>
      </c>
      <c r="U2020" s="18">
        <f t="shared" ref="U2020" si="2716">U2021+U2025</f>
        <v>0</v>
      </c>
      <c r="V2020" s="18">
        <f t="shared" si="2679"/>
        <v>1012.5999999999999</v>
      </c>
      <c r="W2020" s="18">
        <f t="shared" si="2680"/>
        <v>1012.5999999999999</v>
      </c>
      <c r="X2020" s="18">
        <f t="shared" si="2681"/>
        <v>1012.5999999999999</v>
      </c>
      <c r="Y2020" s="18">
        <f t="shared" ref="Y2020:AA2020" si="2717">Y2021+Y2025</f>
        <v>0</v>
      </c>
      <c r="Z2020" s="18">
        <f t="shared" si="2717"/>
        <v>0</v>
      </c>
      <c r="AA2020" s="18">
        <f t="shared" si="2717"/>
        <v>0</v>
      </c>
      <c r="AB2020" s="18">
        <f t="shared" si="2692"/>
        <v>1012.5999999999999</v>
      </c>
      <c r="AC2020" s="18">
        <f t="shared" si="2693"/>
        <v>1012.5999999999999</v>
      </c>
      <c r="AD2020" s="18">
        <f t="shared" si="2694"/>
        <v>1012.5999999999999</v>
      </c>
      <c r="AE2020" s="18">
        <f t="shared" si="2713"/>
        <v>0</v>
      </c>
      <c r="AF2020" s="31"/>
      <c r="AG2020" s="22"/>
      <c r="AH2020" s="2"/>
    </row>
    <row r="2021" spans="1:34" ht="31.5" x14ac:dyDescent="0.25">
      <c r="A2021" s="36" t="s">
        <v>434</v>
      </c>
      <c r="B2021" s="32"/>
      <c r="C2021" s="36"/>
      <c r="D2021" s="36"/>
      <c r="E2021" s="14" t="s">
        <v>780</v>
      </c>
      <c r="F2021" s="18">
        <f t="shared" ref="F2021:K2023" si="2718">F2022</f>
        <v>365.3</v>
      </c>
      <c r="G2021" s="18">
        <f t="shared" si="2718"/>
        <v>365.3</v>
      </c>
      <c r="H2021" s="18">
        <f t="shared" si="2718"/>
        <v>365.3</v>
      </c>
      <c r="I2021" s="18">
        <f t="shared" si="2718"/>
        <v>0</v>
      </c>
      <c r="J2021" s="18">
        <f t="shared" si="2718"/>
        <v>0</v>
      </c>
      <c r="K2021" s="18">
        <f t="shared" si="2718"/>
        <v>0</v>
      </c>
      <c r="L2021" s="18">
        <f t="shared" si="2663"/>
        <v>365.3</v>
      </c>
      <c r="M2021" s="18">
        <f t="shared" si="2664"/>
        <v>365.3</v>
      </c>
      <c r="N2021" s="18">
        <f t="shared" si="2665"/>
        <v>365.3</v>
      </c>
      <c r="O2021" s="18">
        <f t="shared" ref="O2021:Q2023" si="2719">O2022</f>
        <v>0</v>
      </c>
      <c r="P2021" s="18">
        <f t="shared" si="2719"/>
        <v>0</v>
      </c>
      <c r="Q2021" s="18">
        <f t="shared" si="2719"/>
        <v>0</v>
      </c>
      <c r="R2021" s="18">
        <f t="shared" si="2675"/>
        <v>365.3</v>
      </c>
      <c r="S2021" s="18">
        <f t="shared" si="2676"/>
        <v>365.3</v>
      </c>
      <c r="T2021" s="18">
        <f t="shared" si="2677"/>
        <v>365.3</v>
      </c>
      <c r="U2021" s="18">
        <f t="shared" ref="U2021:AE2023" si="2720">U2022</f>
        <v>0</v>
      </c>
      <c r="V2021" s="18">
        <f t="shared" si="2679"/>
        <v>365.3</v>
      </c>
      <c r="W2021" s="18">
        <f t="shared" si="2680"/>
        <v>365.3</v>
      </c>
      <c r="X2021" s="18">
        <f t="shared" si="2681"/>
        <v>365.3</v>
      </c>
      <c r="Y2021" s="18">
        <f t="shared" si="2720"/>
        <v>0</v>
      </c>
      <c r="Z2021" s="18">
        <f t="shared" si="2720"/>
        <v>0</v>
      </c>
      <c r="AA2021" s="18">
        <f t="shared" si="2720"/>
        <v>0</v>
      </c>
      <c r="AB2021" s="18">
        <f t="shared" si="2692"/>
        <v>365.3</v>
      </c>
      <c r="AC2021" s="18">
        <f t="shared" si="2693"/>
        <v>365.3</v>
      </c>
      <c r="AD2021" s="18">
        <f t="shared" si="2694"/>
        <v>365.3</v>
      </c>
      <c r="AE2021" s="18">
        <f t="shared" si="2720"/>
        <v>0</v>
      </c>
      <c r="AF2021" s="31"/>
      <c r="AG2021" s="22"/>
      <c r="AH2021" s="2"/>
    </row>
    <row r="2022" spans="1:34" ht="47.25" x14ac:dyDescent="0.25">
      <c r="A2022" s="36" t="s">
        <v>434</v>
      </c>
      <c r="B2022" s="32">
        <v>200</v>
      </c>
      <c r="C2022" s="36"/>
      <c r="D2022" s="36"/>
      <c r="E2022" s="14" t="s">
        <v>578</v>
      </c>
      <c r="F2022" s="18">
        <f t="shared" si="2718"/>
        <v>365.3</v>
      </c>
      <c r="G2022" s="18">
        <f t="shared" si="2718"/>
        <v>365.3</v>
      </c>
      <c r="H2022" s="18">
        <f t="shared" si="2718"/>
        <v>365.3</v>
      </c>
      <c r="I2022" s="18">
        <f t="shared" si="2718"/>
        <v>0</v>
      </c>
      <c r="J2022" s="18">
        <f t="shared" si="2718"/>
        <v>0</v>
      </c>
      <c r="K2022" s="18">
        <f t="shared" si="2718"/>
        <v>0</v>
      </c>
      <c r="L2022" s="18">
        <f t="shared" si="2663"/>
        <v>365.3</v>
      </c>
      <c r="M2022" s="18">
        <f t="shared" si="2664"/>
        <v>365.3</v>
      </c>
      <c r="N2022" s="18">
        <f t="shared" si="2665"/>
        <v>365.3</v>
      </c>
      <c r="O2022" s="18">
        <f t="shared" si="2719"/>
        <v>0</v>
      </c>
      <c r="P2022" s="18">
        <f t="shared" si="2719"/>
        <v>0</v>
      </c>
      <c r="Q2022" s="18">
        <f t="shared" si="2719"/>
        <v>0</v>
      </c>
      <c r="R2022" s="18">
        <f t="shared" si="2675"/>
        <v>365.3</v>
      </c>
      <c r="S2022" s="18">
        <f t="shared" si="2676"/>
        <v>365.3</v>
      </c>
      <c r="T2022" s="18">
        <f t="shared" si="2677"/>
        <v>365.3</v>
      </c>
      <c r="U2022" s="18">
        <f t="shared" si="2720"/>
        <v>0</v>
      </c>
      <c r="V2022" s="18">
        <f t="shared" si="2679"/>
        <v>365.3</v>
      </c>
      <c r="W2022" s="18">
        <f t="shared" si="2680"/>
        <v>365.3</v>
      </c>
      <c r="X2022" s="18">
        <f t="shared" si="2681"/>
        <v>365.3</v>
      </c>
      <c r="Y2022" s="18">
        <f t="shared" si="2720"/>
        <v>0</v>
      </c>
      <c r="Z2022" s="18">
        <f t="shared" si="2720"/>
        <v>0</v>
      </c>
      <c r="AA2022" s="18">
        <f t="shared" si="2720"/>
        <v>0</v>
      </c>
      <c r="AB2022" s="18">
        <f t="shared" si="2692"/>
        <v>365.3</v>
      </c>
      <c r="AC2022" s="18">
        <f t="shared" si="2693"/>
        <v>365.3</v>
      </c>
      <c r="AD2022" s="18">
        <f t="shared" si="2694"/>
        <v>365.3</v>
      </c>
      <c r="AE2022" s="18">
        <f t="shared" si="2720"/>
        <v>0</v>
      </c>
      <c r="AF2022" s="31"/>
      <c r="AG2022" s="22"/>
      <c r="AH2022" s="2"/>
    </row>
    <row r="2023" spans="1:34" ht="47.25" x14ac:dyDescent="0.25">
      <c r="A2023" s="36" t="s">
        <v>434</v>
      </c>
      <c r="B2023" s="32">
        <v>240</v>
      </c>
      <c r="C2023" s="36"/>
      <c r="D2023" s="36"/>
      <c r="E2023" s="14" t="s">
        <v>586</v>
      </c>
      <c r="F2023" s="18">
        <f t="shared" si="2718"/>
        <v>365.3</v>
      </c>
      <c r="G2023" s="18">
        <f t="shared" si="2718"/>
        <v>365.3</v>
      </c>
      <c r="H2023" s="18">
        <f t="shared" si="2718"/>
        <v>365.3</v>
      </c>
      <c r="I2023" s="18">
        <f t="shared" si="2718"/>
        <v>0</v>
      </c>
      <c r="J2023" s="18">
        <f t="shared" si="2718"/>
        <v>0</v>
      </c>
      <c r="K2023" s="18">
        <f t="shared" si="2718"/>
        <v>0</v>
      </c>
      <c r="L2023" s="18">
        <f t="shared" si="2663"/>
        <v>365.3</v>
      </c>
      <c r="M2023" s="18">
        <f t="shared" si="2664"/>
        <v>365.3</v>
      </c>
      <c r="N2023" s="18">
        <f t="shared" si="2665"/>
        <v>365.3</v>
      </c>
      <c r="O2023" s="18">
        <f t="shared" si="2719"/>
        <v>0</v>
      </c>
      <c r="P2023" s="18">
        <f t="shared" si="2719"/>
        <v>0</v>
      </c>
      <c r="Q2023" s="18">
        <f t="shared" si="2719"/>
        <v>0</v>
      </c>
      <c r="R2023" s="18">
        <f t="shared" si="2675"/>
        <v>365.3</v>
      </c>
      <c r="S2023" s="18">
        <f t="shared" si="2676"/>
        <v>365.3</v>
      </c>
      <c r="T2023" s="18">
        <f t="shared" si="2677"/>
        <v>365.3</v>
      </c>
      <c r="U2023" s="18">
        <f t="shared" si="2720"/>
        <v>0</v>
      </c>
      <c r="V2023" s="18">
        <f t="shared" si="2679"/>
        <v>365.3</v>
      </c>
      <c r="W2023" s="18">
        <f t="shared" si="2680"/>
        <v>365.3</v>
      </c>
      <c r="X2023" s="18">
        <f t="shared" si="2681"/>
        <v>365.3</v>
      </c>
      <c r="Y2023" s="18">
        <f t="shared" si="2720"/>
        <v>0</v>
      </c>
      <c r="Z2023" s="18">
        <f t="shared" si="2720"/>
        <v>0</v>
      </c>
      <c r="AA2023" s="18">
        <f t="shared" si="2720"/>
        <v>0</v>
      </c>
      <c r="AB2023" s="18">
        <f t="shared" si="2692"/>
        <v>365.3</v>
      </c>
      <c r="AC2023" s="18">
        <f t="shared" si="2693"/>
        <v>365.3</v>
      </c>
      <c r="AD2023" s="18">
        <f t="shared" si="2694"/>
        <v>365.3</v>
      </c>
      <c r="AE2023" s="18">
        <f t="shared" si="2720"/>
        <v>0</v>
      </c>
      <c r="AF2023" s="31"/>
      <c r="AG2023" s="22"/>
      <c r="AH2023" s="2"/>
    </row>
    <row r="2024" spans="1:34" ht="31.5" x14ac:dyDescent="0.25">
      <c r="A2024" s="36" t="s">
        <v>434</v>
      </c>
      <c r="B2024" s="32">
        <v>240</v>
      </c>
      <c r="C2024" s="36" t="s">
        <v>151</v>
      </c>
      <c r="D2024" s="36" t="s">
        <v>246</v>
      </c>
      <c r="E2024" s="14" t="s">
        <v>550</v>
      </c>
      <c r="F2024" s="18">
        <v>365.3</v>
      </c>
      <c r="G2024" s="18">
        <v>365.3</v>
      </c>
      <c r="H2024" s="18">
        <v>365.3</v>
      </c>
      <c r="I2024" s="18"/>
      <c r="J2024" s="18"/>
      <c r="K2024" s="18"/>
      <c r="L2024" s="18">
        <f t="shared" si="2663"/>
        <v>365.3</v>
      </c>
      <c r="M2024" s="18">
        <f t="shared" si="2664"/>
        <v>365.3</v>
      </c>
      <c r="N2024" s="18">
        <f t="shared" si="2665"/>
        <v>365.3</v>
      </c>
      <c r="O2024" s="18"/>
      <c r="P2024" s="18"/>
      <c r="Q2024" s="18"/>
      <c r="R2024" s="18">
        <f t="shared" si="2675"/>
        <v>365.3</v>
      </c>
      <c r="S2024" s="18">
        <f t="shared" si="2676"/>
        <v>365.3</v>
      </c>
      <c r="T2024" s="18">
        <f t="shared" si="2677"/>
        <v>365.3</v>
      </c>
      <c r="U2024" s="18"/>
      <c r="V2024" s="18">
        <f t="shared" si="2679"/>
        <v>365.3</v>
      </c>
      <c r="W2024" s="18">
        <f t="shared" si="2680"/>
        <v>365.3</v>
      </c>
      <c r="X2024" s="18">
        <f t="shared" si="2681"/>
        <v>365.3</v>
      </c>
      <c r="Y2024" s="18"/>
      <c r="Z2024" s="18"/>
      <c r="AA2024" s="18"/>
      <c r="AB2024" s="18">
        <f t="shared" si="2692"/>
        <v>365.3</v>
      </c>
      <c r="AC2024" s="18">
        <f t="shared" si="2693"/>
        <v>365.3</v>
      </c>
      <c r="AD2024" s="18">
        <f t="shared" si="2694"/>
        <v>365.3</v>
      </c>
      <c r="AE2024" s="18"/>
      <c r="AF2024" s="31"/>
      <c r="AG2024" s="22"/>
      <c r="AH2024" s="2"/>
    </row>
    <row r="2025" spans="1:34" ht="31.5" x14ac:dyDescent="0.25">
      <c r="A2025" s="36" t="s">
        <v>435</v>
      </c>
      <c r="B2025" s="32"/>
      <c r="C2025" s="36"/>
      <c r="D2025" s="36"/>
      <c r="E2025" s="14" t="s">
        <v>781</v>
      </c>
      <c r="F2025" s="18">
        <f t="shared" ref="F2025:K2025" si="2721">F2026+F2029</f>
        <v>647.29999999999995</v>
      </c>
      <c r="G2025" s="18">
        <f t="shared" si="2721"/>
        <v>647.29999999999995</v>
      </c>
      <c r="H2025" s="18">
        <f t="shared" si="2721"/>
        <v>647.29999999999995</v>
      </c>
      <c r="I2025" s="18">
        <f t="shared" si="2721"/>
        <v>0</v>
      </c>
      <c r="J2025" s="18">
        <f t="shared" si="2721"/>
        <v>0</v>
      </c>
      <c r="K2025" s="18">
        <f t="shared" si="2721"/>
        <v>0</v>
      </c>
      <c r="L2025" s="18">
        <f t="shared" si="2663"/>
        <v>647.29999999999995</v>
      </c>
      <c r="M2025" s="18">
        <f t="shared" si="2664"/>
        <v>647.29999999999995</v>
      </c>
      <c r="N2025" s="18">
        <f t="shared" si="2665"/>
        <v>647.29999999999995</v>
      </c>
      <c r="O2025" s="18">
        <f t="shared" ref="O2025:Q2025" si="2722">O2026+O2029</f>
        <v>0</v>
      </c>
      <c r="P2025" s="18">
        <f t="shared" si="2722"/>
        <v>0</v>
      </c>
      <c r="Q2025" s="18">
        <f t="shared" si="2722"/>
        <v>0</v>
      </c>
      <c r="R2025" s="18">
        <f t="shared" si="2675"/>
        <v>647.29999999999995</v>
      </c>
      <c r="S2025" s="18">
        <f t="shared" si="2676"/>
        <v>647.29999999999995</v>
      </c>
      <c r="T2025" s="18">
        <f t="shared" si="2677"/>
        <v>647.29999999999995</v>
      </c>
      <c r="U2025" s="18">
        <f t="shared" ref="U2025:AE2025" si="2723">U2026+U2029</f>
        <v>0</v>
      </c>
      <c r="V2025" s="18">
        <f t="shared" si="2679"/>
        <v>647.29999999999995</v>
      </c>
      <c r="W2025" s="18">
        <f t="shared" si="2680"/>
        <v>647.29999999999995</v>
      </c>
      <c r="X2025" s="18">
        <f t="shared" si="2681"/>
        <v>647.29999999999995</v>
      </c>
      <c r="Y2025" s="18">
        <f t="shared" ref="Y2025:AA2025" si="2724">Y2026+Y2029</f>
        <v>0</v>
      </c>
      <c r="Z2025" s="18">
        <f t="shared" si="2724"/>
        <v>0</v>
      </c>
      <c r="AA2025" s="18">
        <f t="shared" si="2724"/>
        <v>0</v>
      </c>
      <c r="AB2025" s="18">
        <f t="shared" si="2692"/>
        <v>647.29999999999995</v>
      </c>
      <c r="AC2025" s="18">
        <f t="shared" si="2693"/>
        <v>647.29999999999995</v>
      </c>
      <c r="AD2025" s="18">
        <f t="shared" si="2694"/>
        <v>647.29999999999995</v>
      </c>
      <c r="AE2025" s="18">
        <f t="shared" si="2723"/>
        <v>0</v>
      </c>
      <c r="AF2025" s="31"/>
      <c r="AG2025" s="22"/>
      <c r="AH2025" s="2"/>
    </row>
    <row r="2026" spans="1:34" ht="47.25" x14ac:dyDescent="0.25">
      <c r="A2026" s="36" t="s">
        <v>435</v>
      </c>
      <c r="B2026" s="32">
        <v>200</v>
      </c>
      <c r="C2026" s="36"/>
      <c r="D2026" s="36"/>
      <c r="E2026" s="14" t="s">
        <v>578</v>
      </c>
      <c r="F2026" s="18">
        <f t="shared" ref="F2026:K2027" si="2725">F2027</f>
        <v>444.1</v>
      </c>
      <c r="G2026" s="18">
        <f t="shared" si="2725"/>
        <v>444.1</v>
      </c>
      <c r="H2026" s="18">
        <f t="shared" si="2725"/>
        <v>444.1</v>
      </c>
      <c r="I2026" s="18">
        <f t="shared" si="2725"/>
        <v>0</v>
      </c>
      <c r="J2026" s="18">
        <f t="shared" si="2725"/>
        <v>0</v>
      </c>
      <c r="K2026" s="18">
        <f t="shared" si="2725"/>
        <v>0</v>
      </c>
      <c r="L2026" s="18">
        <f t="shared" si="2663"/>
        <v>444.1</v>
      </c>
      <c r="M2026" s="18">
        <f t="shared" si="2664"/>
        <v>444.1</v>
      </c>
      <c r="N2026" s="18">
        <f t="shared" si="2665"/>
        <v>444.1</v>
      </c>
      <c r="O2026" s="18">
        <f t="shared" ref="O2026:Q2027" si="2726">O2027</f>
        <v>0</v>
      </c>
      <c r="P2026" s="18">
        <f t="shared" si="2726"/>
        <v>0</v>
      </c>
      <c r="Q2026" s="18">
        <f t="shared" si="2726"/>
        <v>0</v>
      </c>
      <c r="R2026" s="18">
        <f t="shared" si="2675"/>
        <v>444.1</v>
      </c>
      <c r="S2026" s="18">
        <f t="shared" si="2676"/>
        <v>444.1</v>
      </c>
      <c r="T2026" s="18">
        <f t="shared" si="2677"/>
        <v>444.1</v>
      </c>
      <c r="U2026" s="18">
        <f t="shared" ref="U2026:AE2027" si="2727">U2027</f>
        <v>0</v>
      </c>
      <c r="V2026" s="18">
        <f t="shared" si="2679"/>
        <v>444.1</v>
      </c>
      <c r="W2026" s="18">
        <f t="shared" si="2680"/>
        <v>444.1</v>
      </c>
      <c r="X2026" s="18">
        <f t="shared" si="2681"/>
        <v>444.1</v>
      </c>
      <c r="Y2026" s="18">
        <f t="shared" si="2727"/>
        <v>0</v>
      </c>
      <c r="Z2026" s="18">
        <f t="shared" si="2727"/>
        <v>0</v>
      </c>
      <c r="AA2026" s="18">
        <f t="shared" si="2727"/>
        <v>0</v>
      </c>
      <c r="AB2026" s="18">
        <f t="shared" si="2692"/>
        <v>444.1</v>
      </c>
      <c r="AC2026" s="18">
        <f t="shared" si="2693"/>
        <v>444.1</v>
      </c>
      <c r="AD2026" s="18">
        <f t="shared" si="2694"/>
        <v>444.1</v>
      </c>
      <c r="AE2026" s="18">
        <f t="shared" si="2727"/>
        <v>0</v>
      </c>
      <c r="AF2026" s="31"/>
      <c r="AG2026" s="22"/>
      <c r="AH2026" s="2"/>
    </row>
    <row r="2027" spans="1:34" ht="47.25" x14ac:dyDescent="0.25">
      <c r="A2027" s="36" t="s">
        <v>435</v>
      </c>
      <c r="B2027" s="32">
        <v>240</v>
      </c>
      <c r="C2027" s="36"/>
      <c r="D2027" s="36"/>
      <c r="E2027" s="14" t="s">
        <v>586</v>
      </c>
      <c r="F2027" s="18">
        <f t="shared" si="2725"/>
        <v>444.1</v>
      </c>
      <c r="G2027" s="18">
        <f t="shared" si="2725"/>
        <v>444.1</v>
      </c>
      <c r="H2027" s="18">
        <f t="shared" si="2725"/>
        <v>444.1</v>
      </c>
      <c r="I2027" s="18">
        <f t="shared" si="2725"/>
        <v>0</v>
      </c>
      <c r="J2027" s="18">
        <f t="shared" si="2725"/>
        <v>0</v>
      </c>
      <c r="K2027" s="18">
        <f t="shared" si="2725"/>
        <v>0</v>
      </c>
      <c r="L2027" s="18">
        <f t="shared" si="2663"/>
        <v>444.1</v>
      </c>
      <c r="M2027" s="18">
        <f t="shared" si="2664"/>
        <v>444.1</v>
      </c>
      <c r="N2027" s="18">
        <f t="shared" si="2665"/>
        <v>444.1</v>
      </c>
      <c r="O2027" s="18">
        <f t="shared" si="2726"/>
        <v>0</v>
      </c>
      <c r="P2027" s="18">
        <f t="shared" si="2726"/>
        <v>0</v>
      </c>
      <c r="Q2027" s="18">
        <f t="shared" si="2726"/>
        <v>0</v>
      </c>
      <c r="R2027" s="18">
        <f t="shared" si="2675"/>
        <v>444.1</v>
      </c>
      <c r="S2027" s="18">
        <f t="shared" si="2676"/>
        <v>444.1</v>
      </c>
      <c r="T2027" s="18">
        <f t="shared" si="2677"/>
        <v>444.1</v>
      </c>
      <c r="U2027" s="18">
        <f t="shared" si="2727"/>
        <v>0</v>
      </c>
      <c r="V2027" s="18">
        <f t="shared" si="2679"/>
        <v>444.1</v>
      </c>
      <c r="W2027" s="18">
        <f t="shared" si="2680"/>
        <v>444.1</v>
      </c>
      <c r="X2027" s="18">
        <f t="shared" si="2681"/>
        <v>444.1</v>
      </c>
      <c r="Y2027" s="18">
        <f t="shared" si="2727"/>
        <v>0</v>
      </c>
      <c r="Z2027" s="18">
        <f t="shared" si="2727"/>
        <v>0</v>
      </c>
      <c r="AA2027" s="18">
        <f t="shared" si="2727"/>
        <v>0</v>
      </c>
      <c r="AB2027" s="18">
        <f t="shared" si="2692"/>
        <v>444.1</v>
      </c>
      <c r="AC2027" s="18">
        <f t="shared" si="2693"/>
        <v>444.1</v>
      </c>
      <c r="AD2027" s="18">
        <f t="shared" si="2694"/>
        <v>444.1</v>
      </c>
      <c r="AE2027" s="18">
        <f t="shared" si="2727"/>
        <v>0</v>
      </c>
      <c r="AF2027" s="31"/>
      <c r="AG2027" s="22"/>
      <c r="AH2027" s="2"/>
    </row>
    <row r="2028" spans="1:34" ht="31.5" x14ac:dyDescent="0.25">
      <c r="A2028" s="36" t="s">
        <v>435</v>
      </c>
      <c r="B2028" s="32">
        <v>240</v>
      </c>
      <c r="C2028" s="36" t="s">
        <v>151</v>
      </c>
      <c r="D2028" s="36" t="s">
        <v>246</v>
      </c>
      <c r="E2028" s="14" t="s">
        <v>550</v>
      </c>
      <c r="F2028" s="18">
        <v>444.1</v>
      </c>
      <c r="G2028" s="18">
        <v>444.1</v>
      </c>
      <c r="H2028" s="18">
        <v>444.1</v>
      </c>
      <c r="I2028" s="18"/>
      <c r="J2028" s="18"/>
      <c r="K2028" s="18"/>
      <c r="L2028" s="18">
        <f t="shared" si="2663"/>
        <v>444.1</v>
      </c>
      <c r="M2028" s="18">
        <f t="shared" si="2664"/>
        <v>444.1</v>
      </c>
      <c r="N2028" s="18">
        <f t="shared" si="2665"/>
        <v>444.1</v>
      </c>
      <c r="O2028" s="18"/>
      <c r="P2028" s="18"/>
      <c r="Q2028" s="18"/>
      <c r="R2028" s="18">
        <f t="shared" si="2675"/>
        <v>444.1</v>
      </c>
      <c r="S2028" s="18">
        <f t="shared" si="2676"/>
        <v>444.1</v>
      </c>
      <c r="T2028" s="18">
        <f t="shared" si="2677"/>
        <v>444.1</v>
      </c>
      <c r="U2028" s="18"/>
      <c r="V2028" s="18">
        <f t="shared" si="2679"/>
        <v>444.1</v>
      </c>
      <c r="W2028" s="18">
        <f t="shared" si="2680"/>
        <v>444.1</v>
      </c>
      <c r="X2028" s="18">
        <f t="shared" si="2681"/>
        <v>444.1</v>
      </c>
      <c r="Y2028" s="18"/>
      <c r="Z2028" s="18"/>
      <c r="AA2028" s="18"/>
      <c r="AB2028" s="18">
        <f t="shared" si="2692"/>
        <v>444.1</v>
      </c>
      <c r="AC2028" s="18">
        <f t="shared" si="2693"/>
        <v>444.1</v>
      </c>
      <c r="AD2028" s="18">
        <f t="shared" si="2694"/>
        <v>444.1</v>
      </c>
      <c r="AE2028" s="18"/>
      <c r="AF2028" s="31"/>
      <c r="AG2028" s="22"/>
      <c r="AH2028" s="2"/>
    </row>
    <row r="2029" spans="1:34" x14ac:dyDescent="0.25">
      <c r="A2029" s="36" t="s">
        <v>435</v>
      </c>
      <c r="B2029" s="32">
        <v>800</v>
      </c>
      <c r="C2029" s="36"/>
      <c r="D2029" s="36"/>
      <c r="E2029" s="14" t="s">
        <v>583</v>
      </c>
      <c r="F2029" s="18">
        <f t="shared" ref="F2029:K2030" si="2728">F2030</f>
        <v>203.2</v>
      </c>
      <c r="G2029" s="18">
        <f t="shared" si="2728"/>
        <v>203.2</v>
      </c>
      <c r="H2029" s="18">
        <f t="shared" si="2728"/>
        <v>203.2</v>
      </c>
      <c r="I2029" s="18">
        <f t="shared" si="2728"/>
        <v>0</v>
      </c>
      <c r="J2029" s="18">
        <f t="shared" si="2728"/>
        <v>0</v>
      </c>
      <c r="K2029" s="18">
        <f t="shared" si="2728"/>
        <v>0</v>
      </c>
      <c r="L2029" s="18">
        <f t="shared" si="2663"/>
        <v>203.2</v>
      </c>
      <c r="M2029" s="18">
        <f t="shared" si="2664"/>
        <v>203.2</v>
      </c>
      <c r="N2029" s="18">
        <f t="shared" si="2665"/>
        <v>203.2</v>
      </c>
      <c r="O2029" s="18">
        <f t="shared" ref="O2029:Q2030" si="2729">O2030</f>
        <v>0</v>
      </c>
      <c r="P2029" s="18">
        <f t="shared" si="2729"/>
        <v>0</v>
      </c>
      <c r="Q2029" s="18">
        <f t="shared" si="2729"/>
        <v>0</v>
      </c>
      <c r="R2029" s="18">
        <f t="shared" si="2675"/>
        <v>203.2</v>
      </c>
      <c r="S2029" s="18">
        <f t="shared" si="2676"/>
        <v>203.2</v>
      </c>
      <c r="T2029" s="18">
        <f t="shared" si="2677"/>
        <v>203.2</v>
      </c>
      <c r="U2029" s="18">
        <f t="shared" ref="U2029:AE2030" si="2730">U2030</f>
        <v>0</v>
      </c>
      <c r="V2029" s="18">
        <f t="shared" si="2679"/>
        <v>203.2</v>
      </c>
      <c r="W2029" s="18">
        <f t="shared" si="2680"/>
        <v>203.2</v>
      </c>
      <c r="X2029" s="18">
        <f t="shared" si="2681"/>
        <v>203.2</v>
      </c>
      <c r="Y2029" s="18">
        <f t="shared" si="2730"/>
        <v>0</v>
      </c>
      <c r="Z2029" s="18">
        <f t="shared" si="2730"/>
        <v>0</v>
      </c>
      <c r="AA2029" s="18">
        <f t="shared" si="2730"/>
        <v>0</v>
      </c>
      <c r="AB2029" s="18">
        <f t="shared" si="2692"/>
        <v>203.2</v>
      </c>
      <c r="AC2029" s="18">
        <f t="shared" si="2693"/>
        <v>203.2</v>
      </c>
      <c r="AD2029" s="18">
        <f t="shared" si="2694"/>
        <v>203.2</v>
      </c>
      <c r="AE2029" s="18">
        <f t="shared" si="2730"/>
        <v>0</v>
      </c>
      <c r="AF2029" s="31"/>
      <c r="AG2029" s="22"/>
      <c r="AH2029" s="2"/>
    </row>
    <row r="2030" spans="1:34" x14ac:dyDescent="0.25">
      <c r="A2030" s="36" t="s">
        <v>435</v>
      </c>
      <c r="B2030" s="32">
        <v>830</v>
      </c>
      <c r="C2030" s="36"/>
      <c r="D2030" s="36"/>
      <c r="E2030" s="14" t="s">
        <v>600</v>
      </c>
      <c r="F2030" s="18">
        <f t="shared" si="2728"/>
        <v>203.2</v>
      </c>
      <c r="G2030" s="18">
        <f t="shared" si="2728"/>
        <v>203.2</v>
      </c>
      <c r="H2030" s="18">
        <f t="shared" si="2728"/>
        <v>203.2</v>
      </c>
      <c r="I2030" s="18">
        <f t="shared" si="2728"/>
        <v>0</v>
      </c>
      <c r="J2030" s="18">
        <f t="shared" si="2728"/>
        <v>0</v>
      </c>
      <c r="K2030" s="18">
        <f t="shared" si="2728"/>
        <v>0</v>
      </c>
      <c r="L2030" s="18">
        <f t="shared" si="2663"/>
        <v>203.2</v>
      </c>
      <c r="M2030" s="18">
        <f t="shared" si="2664"/>
        <v>203.2</v>
      </c>
      <c r="N2030" s="18">
        <f t="shared" si="2665"/>
        <v>203.2</v>
      </c>
      <c r="O2030" s="18">
        <f t="shared" si="2729"/>
        <v>0</v>
      </c>
      <c r="P2030" s="18">
        <f t="shared" si="2729"/>
        <v>0</v>
      </c>
      <c r="Q2030" s="18">
        <f t="shared" si="2729"/>
        <v>0</v>
      </c>
      <c r="R2030" s="18">
        <f t="shared" si="2675"/>
        <v>203.2</v>
      </c>
      <c r="S2030" s="18">
        <f t="shared" si="2676"/>
        <v>203.2</v>
      </c>
      <c r="T2030" s="18">
        <f t="shared" si="2677"/>
        <v>203.2</v>
      </c>
      <c r="U2030" s="18">
        <f t="shared" si="2730"/>
        <v>0</v>
      </c>
      <c r="V2030" s="18">
        <f t="shared" si="2679"/>
        <v>203.2</v>
      </c>
      <c r="W2030" s="18">
        <f t="shared" si="2680"/>
        <v>203.2</v>
      </c>
      <c r="X2030" s="18">
        <f t="shared" si="2681"/>
        <v>203.2</v>
      </c>
      <c r="Y2030" s="18">
        <f t="shared" si="2730"/>
        <v>0</v>
      </c>
      <c r="Z2030" s="18">
        <f t="shared" si="2730"/>
        <v>0</v>
      </c>
      <c r="AA2030" s="18">
        <f t="shared" si="2730"/>
        <v>0</v>
      </c>
      <c r="AB2030" s="18">
        <f t="shared" si="2692"/>
        <v>203.2</v>
      </c>
      <c r="AC2030" s="18">
        <f t="shared" si="2693"/>
        <v>203.2</v>
      </c>
      <c r="AD2030" s="18">
        <f t="shared" si="2694"/>
        <v>203.2</v>
      </c>
      <c r="AE2030" s="18">
        <f t="shared" si="2730"/>
        <v>0</v>
      </c>
      <c r="AF2030" s="31"/>
      <c r="AG2030" s="22"/>
      <c r="AH2030" s="2"/>
    </row>
    <row r="2031" spans="1:34" ht="31.5" x14ac:dyDescent="0.25">
      <c r="A2031" s="36" t="s">
        <v>435</v>
      </c>
      <c r="B2031" s="32">
        <v>830</v>
      </c>
      <c r="C2031" s="36" t="s">
        <v>151</v>
      </c>
      <c r="D2031" s="36" t="s">
        <v>246</v>
      </c>
      <c r="E2031" s="14" t="s">
        <v>550</v>
      </c>
      <c r="F2031" s="18">
        <v>203.2</v>
      </c>
      <c r="G2031" s="18">
        <v>203.2</v>
      </c>
      <c r="H2031" s="18">
        <v>203.2</v>
      </c>
      <c r="I2031" s="18"/>
      <c r="J2031" s="18"/>
      <c r="K2031" s="18"/>
      <c r="L2031" s="18">
        <f t="shared" si="2663"/>
        <v>203.2</v>
      </c>
      <c r="M2031" s="18">
        <f t="shared" si="2664"/>
        <v>203.2</v>
      </c>
      <c r="N2031" s="18">
        <f t="shared" si="2665"/>
        <v>203.2</v>
      </c>
      <c r="O2031" s="18"/>
      <c r="P2031" s="18"/>
      <c r="Q2031" s="18"/>
      <c r="R2031" s="18">
        <f t="shared" si="2675"/>
        <v>203.2</v>
      </c>
      <c r="S2031" s="18">
        <f t="shared" si="2676"/>
        <v>203.2</v>
      </c>
      <c r="T2031" s="18">
        <f t="shared" si="2677"/>
        <v>203.2</v>
      </c>
      <c r="U2031" s="18"/>
      <c r="V2031" s="18">
        <f t="shared" si="2679"/>
        <v>203.2</v>
      </c>
      <c r="W2031" s="18">
        <f t="shared" si="2680"/>
        <v>203.2</v>
      </c>
      <c r="X2031" s="18">
        <f t="shared" si="2681"/>
        <v>203.2</v>
      </c>
      <c r="Y2031" s="18"/>
      <c r="Z2031" s="18"/>
      <c r="AA2031" s="18"/>
      <c r="AB2031" s="18">
        <f t="shared" si="2692"/>
        <v>203.2</v>
      </c>
      <c r="AC2031" s="18">
        <f t="shared" si="2693"/>
        <v>203.2</v>
      </c>
      <c r="AD2031" s="18">
        <f t="shared" si="2694"/>
        <v>203.2</v>
      </c>
      <c r="AE2031" s="18"/>
      <c r="AF2031" s="31"/>
      <c r="AG2031" s="22"/>
      <c r="AH2031" s="2"/>
    </row>
    <row r="2032" spans="1:34" s="10" customFormat="1" ht="31.5" x14ac:dyDescent="0.25">
      <c r="A2032" s="9" t="s">
        <v>438</v>
      </c>
      <c r="B2032" s="16"/>
      <c r="C2032" s="9"/>
      <c r="D2032" s="9"/>
      <c r="E2032" s="15" t="s">
        <v>1250</v>
      </c>
      <c r="F2032" s="17">
        <f t="shared" ref="F2032:K2032" si="2731">F2033+F2037</f>
        <v>1696.6999999999998</v>
      </c>
      <c r="G2032" s="17">
        <f t="shared" si="2731"/>
        <v>762</v>
      </c>
      <c r="H2032" s="17">
        <f t="shared" si="2731"/>
        <v>762</v>
      </c>
      <c r="I2032" s="17">
        <f t="shared" si="2731"/>
        <v>0</v>
      </c>
      <c r="J2032" s="17">
        <f t="shared" si="2731"/>
        <v>0</v>
      </c>
      <c r="K2032" s="17">
        <f t="shared" si="2731"/>
        <v>0</v>
      </c>
      <c r="L2032" s="17">
        <f t="shared" si="2663"/>
        <v>1696.6999999999998</v>
      </c>
      <c r="M2032" s="17">
        <f t="shared" si="2664"/>
        <v>762</v>
      </c>
      <c r="N2032" s="17">
        <f t="shared" si="2665"/>
        <v>762</v>
      </c>
      <c r="O2032" s="17">
        <f t="shared" ref="O2032:Q2032" si="2732">O2033+O2037</f>
        <v>43.329000000000001</v>
      </c>
      <c r="P2032" s="17">
        <f t="shared" si="2732"/>
        <v>0</v>
      </c>
      <c r="Q2032" s="17">
        <f t="shared" si="2732"/>
        <v>0</v>
      </c>
      <c r="R2032" s="17">
        <f t="shared" si="2675"/>
        <v>1740.0289999999998</v>
      </c>
      <c r="S2032" s="17">
        <f t="shared" si="2676"/>
        <v>762</v>
      </c>
      <c r="T2032" s="17">
        <f t="shared" si="2677"/>
        <v>762</v>
      </c>
      <c r="U2032" s="17">
        <f t="shared" ref="U2032:AE2032" si="2733">U2033+U2037</f>
        <v>0</v>
      </c>
      <c r="V2032" s="17">
        <f t="shared" si="2679"/>
        <v>1740.0289999999998</v>
      </c>
      <c r="W2032" s="17">
        <f t="shared" si="2680"/>
        <v>762</v>
      </c>
      <c r="X2032" s="17">
        <f t="shared" si="2681"/>
        <v>762</v>
      </c>
      <c r="Y2032" s="17">
        <f t="shared" ref="Y2032:AA2032" si="2734">Y2033+Y2037</f>
        <v>0</v>
      </c>
      <c r="Z2032" s="17">
        <f t="shared" si="2734"/>
        <v>0</v>
      </c>
      <c r="AA2032" s="17">
        <f t="shared" si="2734"/>
        <v>0</v>
      </c>
      <c r="AB2032" s="17">
        <f t="shared" si="2692"/>
        <v>1740.0289999999998</v>
      </c>
      <c r="AC2032" s="17">
        <f t="shared" si="2693"/>
        <v>762</v>
      </c>
      <c r="AD2032" s="17">
        <f t="shared" si="2694"/>
        <v>762</v>
      </c>
      <c r="AE2032" s="17">
        <f t="shared" si="2733"/>
        <v>0</v>
      </c>
      <c r="AF2032" s="30"/>
      <c r="AG2032" s="25"/>
    </row>
    <row r="2033" spans="1:34" ht="47.25" x14ac:dyDescent="0.25">
      <c r="A2033" s="36" t="s">
        <v>437</v>
      </c>
      <c r="B2033" s="32"/>
      <c r="C2033" s="36"/>
      <c r="D2033" s="36"/>
      <c r="E2033" s="14" t="s">
        <v>1251</v>
      </c>
      <c r="F2033" s="18">
        <f t="shared" ref="F2033:K2035" si="2735">F2034</f>
        <v>668</v>
      </c>
      <c r="G2033" s="18">
        <f t="shared" si="2735"/>
        <v>0</v>
      </c>
      <c r="H2033" s="18">
        <f t="shared" si="2735"/>
        <v>0</v>
      </c>
      <c r="I2033" s="18">
        <f t="shared" si="2735"/>
        <v>0</v>
      </c>
      <c r="J2033" s="18">
        <f t="shared" si="2735"/>
        <v>0</v>
      </c>
      <c r="K2033" s="18">
        <f t="shared" si="2735"/>
        <v>0</v>
      </c>
      <c r="L2033" s="18">
        <f t="shared" si="2663"/>
        <v>668</v>
      </c>
      <c r="M2033" s="18">
        <f t="shared" si="2664"/>
        <v>0</v>
      </c>
      <c r="N2033" s="18">
        <f t="shared" si="2665"/>
        <v>0</v>
      </c>
      <c r="O2033" s="18">
        <f t="shared" ref="O2033:Q2035" si="2736">O2034</f>
        <v>0</v>
      </c>
      <c r="P2033" s="18">
        <f t="shared" si="2736"/>
        <v>0</v>
      </c>
      <c r="Q2033" s="18">
        <f t="shared" si="2736"/>
        <v>0</v>
      </c>
      <c r="R2033" s="18">
        <f t="shared" si="2675"/>
        <v>668</v>
      </c>
      <c r="S2033" s="18">
        <f t="shared" si="2676"/>
        <v>0</v>
      </c>
      <c r="T2033" s="18">
        <f t="shared" si="2677"/>
        <v>0</v>
      </c>
      <c r="U2033" s="18">
        <f t="shared" ref="U2033:AE2035" si="2737">U2034</f>
        <v>0</v>
      </c>
      <c r="V2033" s="18">
        <f t="shared" si="2679"/>
        <v>668</v>
      </c>
      <c r="W2033" s="18">
        <f t="shared" si="2680"/>
        <v>0</v>
      </c>
      <c r="X2033" s="18">
        <f t="shared" si="2681"/>
        <v>0</v>
      </c>
      <c r="Y2033" s="18">
        <f t="shared" si="2737"/>
        <v>0</v>
      </c>
      <c r="Z2033" s="18">
        <f t="shared" si="2737"/>
        <v>0</v>
      </c>
      <c r="AA2033" s="18">
        <f t="shared" si="2737"/>
        <v>0</v>
      </c>
      <c r="AB2033" s="18">
        <f t="shared" si="2692"/>
        <v>668</v>
      </c>
      <c r="AC2033" s="18">
        <f t="shared" si="2693"/>
        <v>0</v>
      </c>
      <c r="AD2033" s="18">
        <f t="shared" si="2694"/>
        <v>0</v>
      </c>
      <c r="AE2033" s="18">
        <f t="shared" si="2737"/>
        <v>0</v>
      </c>
      <c r="AF2033" s="31"/>
      <c r="AG2033" s="22"/>
      <c r="AH2033" s="2"/>
    </row>
    <row r="2034" spans="1:34" ht="47.25" x14ac:dyDescent="0.25">
      <c r="A2034" s="36" t="s">
        <v>437</v>
      </c>
      <c r="B2034" s="32">
        <v>200</v>
      </c>
      <c r="C2034" s="36"/>
      <c r="D2034" s="36"/>
      <c r="E2034" s="14" t="s">
        <v>578</v>
      </c>
      <c r="F2034" s="18">
        <f t="shared" si="2735"/>
        <v>668</v>
      </c>
      <c r="G2034" s="18">
        <f t="shared" si="2735"/>
        <v>0</v>
      </c>
      <c r="H2034" s="18">
        <f t="shared" si="2735"/>
        <v>0</v>
      </c>
      <c r="I2034" s="18">
        <f t="shared" si="2735"/>
        <v>0</v>
      </c>
      <c r="J2034" s="18">
        <f t="shared" si="2735"/>
        <v>0</v>
      </c>
      <c r="K2034" s="18">
        <f t="shared" si="2735"/>
        <v>0</v>
      </c>
      <c r="L2034" s="18">
        <f t="shared" si="2663"/>
        <v>668</v>
      </c>
      <c r="M2034" s="18">
        <f t="shared" si="2664"/>
        <v>0</v>
      </c>
      <c r="N2034" s="18">
        <f t="shared" si="2665"/>
        <v>0</v>
      </c>
      <c r="O2034" s="18">
        <f t="shared" si="2736"/>
        <v>0</v>
      </c>
      <c r="P2034" s="18">
        <f t="shared" si="2736"/>
        <v>0</v>
      </c>
      <c r="Q2034" s="18">
        <f t="shared" si="2736"/>
        <v>0</v>
      </c>
      <c r="R2034" s="18">
        <f t="shared" si="2675"/>
        <v>668</v>
      </c>
      <c r="S2034" s="18">
        <f t="shared" si="2676"/>
        <v>0</v>
      </c>
      <c r="T2034" s="18">
        <f t="shared" si="2677"/>
        <v>0</v>
      </c>
      <c r="U2034" s="18">
        <f t="shared" si="2737"/>
        <v>0</v>
      </c>
      <c r="V2034" s="18">
        <f t="shared" si="2679"/>
        <v>668</v>
      </c>
      <c r="W2034" s="18">
        <f t="shared" si="2680"/>
        <v>0</v>
      </c>
      <c r="X2034" s="18">
        <f t="shared" si="2681"/>
        <v>0</v>
      </c>
      <c r="Y2034" s="18">
        <f t="shared" si="2737"/>
        <v>0</v>
      </c>
      <c r="Z2034" s="18">
        <f t="shared" si="2737"/>
        <v>0</v>
      </c>
      <c r="AA2034" s="18">
        <f t="shared" si="2737"/>
        <v>0</v>
      </c>
      <c r="AB2034" s="18">
        <f t="shared" si="2692"/>
        <v>668</v>
      </c>
      <c r="AC2034" s="18">
        <f t="shared" si="2693"/>
        <v>0</v>
      </c>
      <c r="AD2034" s="18">
        <f t="shared" si="2694"/>
        <v>0</v>
      </c>
      <c r="AE2034" s="18">
        <f t="shared" si="2737"/>
        <v>0</v>
      </c>
      <c r="AF2034" s="31"/>
      <c r="AG2034" s="22"/>
      <c r="AH2034" s="2"/>
    </row>
    <row r="2035" spans="1:34" ht="47.25" x14ac:dyDescent="0.25">
      <c r="A2035" s="36" t="s">
        <v>437</v>
      </c>
      <c r="B2035" s="32">
        <v>240</v>
      </c>
      <c r="C2035" s="36"/>
      <c r="D2035" s="36"/>
      <c r="E2035" s="14" t="s">
        <v>586</v>
      </c>
      <c r="F2035" s="18">
        <f t="shared" si="2735"/>
        <v>668</v>
      </c>
      <c r="G2035" s="18">
        <f t="shared" si="2735"/>
        <v>0</v>
      </c>
      <c r="H2035" s="18">
        <f t="shared" si="2735"/>
        <v>0</v>
      </c>
      <c r="I2035" s="18">
        <f t="shared" si="2735"/>
        <v>0</v>
      </c>
      <c r="J2035" s="18">
        <f t="shared" si="2735"/>
        <v>0</v>
      </c>
      <c r="K2035" s="18">
        <f t="shared" si="2735"/>
        <v>0</v>
      </c>
      <c r="L2035" s="18">
        <f t="shared" si="2663"/>
        <v>668</v>
      </c>
      <c r="M2035" s="18">
        <f t="shared" si="2664"/>
        <v>0</v>
      </c>
      <c r="N2035" s="18">
        <f t="shared" si="2665"/>
        <v>0</v>
      </c>
      <c r="O2035" s="18">
        <f t="shared" si="2736"/>
        <v>0</v>
      </c>
      <c r="P2035" s="18">
        <f t="shared" si="2736"/>
        <v>0</v>
      </c>
      <c r="Q2035" s="18">
        <f t="shared" si="2736"/>
        <v>0</v>
      </c>
      <c r="R2035" s="18">
        <f t="shared" si="2675"/>
        <v>668</v>
      </c>
      <c r="S2035" s="18">
        <f t="shared" si="2676"/>
        <v>0</v>
      </c>
      <c r="T2035" s="18">
        <f t="shared" si="2677"/>
        <v>0</v>
      </c>
      <c r="U2035" s="18">
        <f t="shared" si="2737"/>
        <v>0</v>
      </c>
      <c r="V2035" s="18">
        <f t="shared" si="2679"/>
        <v>668</v>
      </c>
      <c r="W2035" s="18">
        <f t="shared" si="2680"/>
        <v>0</v>
      </c>
      <c r="X2035" s="18">
        <f t="shared" si="2681"/>
        <v>0</v>
      </c>
      <c r="Y2035" s="18">
        <f t="shared" si="2737"/>
        <v>0</v>
      </c>
      <c r="Z2035" s="18">
        <f t="shared" si="2737"/>
        <v>0</v>
      </c>
      <c r="AA2035" s="18">
        <f t="shared" si="2737"/>
        <v>0</v>
      </c>
      <c r="AB2035" s="18">
        <f t="shared" si="2692"/>
        <v>668</v>
      </c>
      <c r="AC2035" s="18">
        <f t="shared" si="2693"/>
        <v>0</v>
      </c>
      <c r="AD2035" s="18">
        <f t="shared" si="2694"/>
        <v>0</v>
      </c>
      <c r="AE2035" s="18">
        <f t="shared" si="2737"/>
        <v>0</v>
      </c>
      <c r="AF2035" s="31"/>
      <c r="AG2035" s="22"/>
      <c r="AH2035" s="2"/>
    </row>
    <row r="2036" spans="1:34" ht="31.5" x14ac:dyDescent="0.25">
      <c r="A2036" s="36" t="s">
        <v>437</v>
      </c>
      <c r="B2036" s="32">
        <v>240</v>
      </c>
      <c r="C2036" s="36" t="s">
        <v>151</v>
      </c>
      <c r="D2036" s="36" t="s">
        <v>246</v>
      </c>
      <c r="E2036" s="14" t="s">
        <v>550</v>
      </c>
      <c r="F2036" s="18">
        <v>668</v>
      </c>
      <c r="G2036" s="18">
        <v>0</v>
      </c>
      <c r="H2036" s="18">
        <v>0</v>
      </c>
      <c r="I2036" s="18"/>
      <c r="J2036" s="18"/>
      <c r="K2036" s="18"/>
      <c r="L2036" s="18">
        <f t="shared" si="2663"/>
        <v>668</v>
      </c>
      <c r="M2036" s="18">
        <f t="shared" si="2664"/>
        <v>0</v>
      </c>
      <c r="N2036" s="18">
        <f t="shared" si="2665"/>
        <v>0</v>
      </c>
      <c r="O2036" s="18"/>
      <c r="P2036" s="18"/>
      <c r="Q2036" s="18"/>
      <c r="R2036" s="18">
        <f t="shared" si="2675"/>
        <v>668</v>
      </c>
      <c r="S2036" s="18">
        <f t="shared" si="2676"/>
        <v>0</v>
      </c>
      <c r="T2036" s="18">
        <f t="shared" si="2677"/>
        <v>0</v>
      </c>
      <c r="U2036" s="18"/>
      <c r="V2036" s="18">
        <f t="shared" si="2679"/>
        <v>668</v>
      </c>
      <c r="W2036" s="18">
        <f t="shared" si="2680"/>
        <v>0</v>
      </c>
      <c r="X2036" s="18">
        <f t="shared" si="2681"/>
        <v>0</v>
      </c>
      <c r="Y2036" s="18"/>
      <c r="Z2036" s="18"/>
      <c r="AA2036" s="18"/>
      <c r="AB2036" s="18">
        <f t="shared" si="2692"/>
        <v>668</v>
      </c>
      <c r="AC2036" s="18">
        <f t="shared" si="2693"/>
        <v>0</v>
      </c>
      <c r="AD2036" s="18">
        <f t="shared" si="2694"/>
        <v>0</v>
      </c>
      <c r="AE2036" s="18"/>
      <c r="AF2036" s="31"/>
      <c r="AG2036" s="22"/>
      <c r="AH2036" s="2"/>
    </row>
    <row r="2037" spans="1:34" ht="94.5" x14ac:dyDescent="0.25">
      <c r="A2037" s="36" t="s">
        <v>439</v>
      </c>
      <c r="B2037" s="32"/>
      <c r="C2037" s="36"/>
      <c r="D2037" s="36"/>
      <c r="E2037" s="14" t="s">
        <v>1252</v>
      </c>
      <c r="F2037" s="18">
        <f>F2038+F2041</f>
        <v>1028.6999999999998</v>
      </c>
      <c r="G2037" s="18">
        <f t="shared" ref="G2037:AE2037" si="2738">G2038+G2041</f>
        <v>762</v>
      </c>
      <c r="H2037" s="18">
        <f t="shared" si="2738"/>
        <v>762</v>
      </c>
      <c r="I2037" s="18">
        <f t="shared" ref="I2037:K2037" si="2739">I2038+I2041</f>
        <v>0</v>
      </c>
      <c r="J2037" s="18">
        <f t="shared" si="2739"/>
        <v>0</v>
      </c>
      <c r="K2037" s="18">
        <f t="shared" si="2739"/>
        <v>0</v>
      </c>
      <c r="L2037" s="18">
        <f t="shared" si="2663"/>
        <v>1028.6999999999998</v>
      </c>
      <c r="M2037" s="18">
        <f t="shared" si="2664"/>
        <v>762</v>
      </c>
      <c r="N2037" s="18">
        <f t="shared" si="2665"/>
        <v>762</v>
      </c>
      <c r="O2037" s="18">
        <f t="shared" ref="O2037:Q2037" si="2740">O2038+O2041</f>
        <v>43.329000000000001</v>
      </c>
      <c r="P2037" s="18">
        <f t="shared" si="2740"/>
        <v>0</v>
      </c>
      <c r="Q2037" s="18">
        <f t="shared" si="2740"/>
        <v>0</v>
      </c>
      <c r="R2037" s="18">
        <f t="shared" si="2675"/>
        <v>1072.0289999999998</v>
      </c>
      <c r="S2037" s="18">
        <f t="shared" si="2676"/>
        <v>762</v>
      </c>
      <c r="T2037" s="18">
        <f t="shared" si="2677"/>
        <v>762</v>
      </c>
      <c r="U2037" s="18">
        <f t="shared" ref="U2037" si="2741">U2038+U2041</f>
        <v>0</v>
      </c>
      <c r="V2037" s="18">
        <f t="shared" si="2679"/>
        <v>1072.0289999999998</v>
      </c>
      <c r="W2037" s="18">
        <f t="shared" si="2680"/>
        <v>762</v>
      </c>
      <c r="X2037" s="18">
        <f t="shared" si="2681"/>
        <v>762</v>
      </c>
      <c r="Y2037" s="18">
        <f t="shared" ref="Y2037:AA2037" si="2742">Y2038+Y2041</f>
        <v>0</v>
      </c>
      <c r="Z2037" s="18">
        <f t="shared" si="2742"/>
        <v>0</v>
      </c>
      <c r="AA2037" s="18">
        <f t="shared" si="2742"/>
        <v>0</v>
      </c>
      <c r="AB2037" s="18">
        <f t="shared" si="2692"/>
        <v>1072.0289999999998</v>
      </c>
      <c r="AC2037" s="18">
        <f t="shared" si="2693"/>
        <v>762</v>
      </c>
      <c r="AD2037" s="18">
        <f t="shared" si="2694"/>
        <v>762</v>
      </c>
      <c r="AE2037" s="18">
        <f t="shared" si="2738"/>
        <v>0</v>
      </c>
      <c r="AF2037" s="31"/>
      <c r="AG2037" s="22"/>
    </row>
    <row r="2038" spans="1:34" ht="47.25" x14ac:dyDescent="0.25">
      <c r="A2038" s="36" t="s">
        <v>439</v>
      </c>
      <c r="B2038" s="32">
        <v>200</v>
      </c>
      <c r="C2038" s="36"/>
      <c r="D2038" s="36"/>
      <c r="E2038" s="14" t="s">
        <v>578</v>
      </c>
      <c r="F2038" s="18">
        <f t="shared" ref="F2038:K2039" si="2743">F2039</f>
        <v>419.1</v>
      </c>
      <c r="G2038" s="18">
        <f t="shared" si="2743"/>
        <v>203.2</v>
      </c>
      <c r="H2038" s="18">
        <f t="shared" si="2743"/>
        <v>203.2</v>
      </c>
      <c r="I2038" s="18">
        <f t="shared" si="2743"/>
        <v>0</v>
      </c>
      <c r="J2038" s="18">
        <f t="shared" si="2743"/>
        <v>0</v>
      </c>
      <c r="K2038" s="18">
        <f t="shared" si="2743"/>
        <v>0</v>
      </c>
      <c r="L2038" s="18">
        <f t="shared" si="2663"/>
        <v>419.1</v>
      </c>
      <c r="M2038" s="18">
        <f t="shared" si="2664"/>
        <v>203.2</v>
      </c>
      <c r="N2038" s="18">
        <f t="shared" si="2665"/>
        <v>203.2</v>
      </c>
      <c r="O2038" s="18">
        <f t="shared" ref="O2038:Q2039" si="2744">O2039</f>
        <v>43.329000000000001</v>
      </c>
      <c r="P2038" s="18">
        <f t="shared" si="2744"/>
        <v>0</v>
      </c>
      <c r="Q2038" s="18">
        <f t="shared" si="2744"/>
        <v>0</v>
      </c>
      <c r="R2038" s="18">
        <f t="shared" si="2675"/>
        <v>462.42900000000003</v>
      </c>
      <c r="S2038" s="18">
        <f t="shared" si="2676"/>
        <v>203.2</v>
      </c>
      <c r="T2038" s="18">
        <f t="shared" si="2677"/>
        <v>203.2</v>
      </c>
      <c r="U2038" s="18">
        <f t="shared" ref="U2038:AE2039" si="2745">U2039</f>
        <v>0</v>
      </c>
      <c r="V2038" s="18">
        <f t="shared" si="2679"/>
        <v>462.42900000000003</v>
      </c>
      <c r="W2038" s="18">
        <f t="shared" si="2680"/>
        <v>203.2</v>
      </c>
      <c r="X2038" s="18">
        <f t="shared" si="2681"/>
        <v>203.2</v>
      </c>
      <c r="Y2038" s="18">
        <f t="shared" si="2745"/>
        <v>0</v>
      </c>
      <c r="Z2038" s="18">
        <f t="shared" si="2745"/>
        <v>0</v>
      </c>
      <c r="AA2038" s="18">
        <f t="shared" si="2745"/>
        <v>0</v>
      </c>
      <c r="AB2038" s="18">
        <f t="shared" si="2692"/>
        <v>462.42900000000003</v>
      </c>
      <c r="AC2038" s="18">
        <f t="shared" si="2693"/>
        <v>203.2</v>
      </c>
      <c r="AD2038" s="18">
        <f t="shared" si="2694"/>
        <v>203.2</v>
      </c>
      <c r="AE2038" s="18">
        <f t="shared" si="2745"/>
        <v>0</v>
      </c>
      <c r="AF2038" s="31"/>
      <c r="AG2038" s="22"/>
    </row>
    <row r="2039" spans="1:34" ht="47.25" x14ac:dyDescent="0.25">
      <c r="A2039" s="36" t="s">
        <v>439</v>
      </c>
      <c r="B2039" s="32">
        <v>240</v>
      </c>
      <c r="C2039" s="36"/>
      <c r="D2039" s="36"/>
      <c r="E2039" s="14" t="s">
        <v>586</v>
      </c>
      <c r="F2039" s="18">
        <f t="shared" si="2743"/>
        <v>419.1</v>
      </c>
      <c r="G2039" s="18">
        <f t="shared" si="2743"/>
        <v>203.2</v>
      </c>
      <c r="H2039" s="18">
        <f t="shared" si="2743"/>
        <v>203.2</v>
      </c>
      <c r="I2039" s="18">
        <f t="shared" si="2743"/>
        <v>0</v>
      </c>
      <c r="J2039" s="18">
        <f t="shared" si="2743"/>
        <v>0</v>
      </c>
      <c r="K2039" s="18">
        <f t="shared" si="2743"/>
        <v>0</v>
      </c>
      <c r="L2039" s="18">
        <f t="shared" si="2663"/>
        <v>419.1</v>
      </c>
      <c r="M2039" s="18">
        <f t="shared" si="2664"/>
        <v>203.2</v>
      </c>
      <c r="N2039" s="18">
        <f t="shared" si="2665"/>
        <v>203.2</v>
      </c>
      <c r="O2039" s="18">
        <f t="shared" si="2744"/>
        <v>43.329000000000001</v>
      </c>
      <c r="P2039" s="18">
        <f t="shared" si="2744"/>
        <v>0</v>
      </c>
      <c r="Q2039" s="18">
        <f t="shared" si="2744"/>
        <v>0</v>
      </c>
      <c r="R2039" s="18">
        <f t="shared" si="2675"/>
        <v>462.42900000000003</v>
      </c>
      <c r="S2039" s="18">
        <f t="shared" si="2676"/>
        <v>203.2</v>
      </c>
      <c r="T2039" s="18">
        <f t="shared" si="2677"/>
        <v>203.2</v>
      </c>
      <c r="U2039" s="18">
        <f t="shared" si="2745"/>
        <v>0</v>
      </c>
      <c r="V2039" s="18">
        <f t="shared" si="2679"/>
        <v>462.42900000000003</v>
      </c>
      <c r="W2039" s="18">
        <f t="shared" si="2680"/>
        <v>203.2</v>
      </c>
      <c r="X2039" s="18">
        <f t="shared" si="2681"/>
        <v>203.2</v>
      </c>
      <c r="Y2039" s="18">
        <f t="shared" si="2745"/>
        <v>0</v>
      </c>
      <c r="Z2039" s="18">
        <f t="shared" si="2745"/>
        <v>0</v>
      </c>
      <c r="AA2039" s="18">
        <f t="shared" si="2745"/>
        <v>0</v>
      </c>
      <c r="AB2039" s="18">
        <f t="shared" si="2692"/>
        <v>462.42900000000003</v>
      </c>
      <c r="AC2039" s="18">
        <f t="shared" si="2693"/>
        <v>203.2</v>
      </c>
      <c r="AD2039" s="18">
        <f t="shared" si="2694"/>
        <v>203.2</v>
      </c>
      <c r="AE2039" s="18">
        <f t="shared" si="2745"/>
        <v>0</v>
      </c>
      <c r="AF2039" s="31"/>
      <c r="AG2039" s="22"/>
    </row>
    <row r="2040" spans="1:34" ht="31.5" x14ac:dyDescent="0.25">
      <c r="A2040" s="36" t="s">
        <v>439</v>
      </c>
      <c r="B2040" s="32">
        <v>240</v>
      </c>
      <c r="C2040" s="36" t="s">
        <v>151</v>
      </c>
      <c r="D2040" s="36" t="s">
        <v>246</v>
      </c>
      <c r="E2040" s="14" t="s">
        <v>550</v>
      </c>
      <c r="F2040" s="18">
        <v>419.1</v>
      </c>
      <c r="G2040" s="18">
        <v>203.2</v>
      </c>
      <c r="H2040" s="18">
        <v>203.2</v>
      </c>
      <c r="I2040" s="18"/>
      <c r="J2040" s="18"/>
      <c r="K2040" s="18"/>
      <c r="L2040" s="18">
        <f t="shared" si="2663"/>
        <v>419.1</v>
      </c>
      <c r="M2040" s="18">
        <f t="shared" si="2664"/>
        <v>203.2</v>
      </c>
      <c r="N2040" s="18">
        <f t="shared" si="2665"/>
        <v>203.2</v>
      </c>
      <c r="O2040" s="18">
        <v>43.329000000000001</v>
      </c>
      <c r="P2040" s="18"/>
      <c r="Q2040" s="18"/>
      <c r="R2040" s="18">
        <f t="shared" si="2675"/>
        <v>462.42900000000003</v>
      </c>
      <c r="S2040" s="18">
        <f t="shared" si="2676"/>
        <v>203.2</v>
      </c>
      <c r="T2040" s="18">
        <f t="shared" si="2677"/>
        <v>203.2</v>
      </c>
      <c r="U2040" s="18"/>
      <c r="V2040" s="18">
        <f t="shared" si="2679"/>
        <v>462.42900000000003</v>
      </c>
      <c r="W2040" s="18">
        <f t="shared" si="2680"/>
        <v>203.2</v>
      </c>
      <c r="X2040" s="18">
        <f t="shared" si="2681"/>
        <v>203.2</v>
      </c>
      <c r="Y2040" s="18"/>
      <c r="Z2040" s="18"/>
      <c r="AA2040" s="18"/>
      <c r="AB2040" s="18">
        <f t="shared" si="2692"/>
        <v>462.42900000000003</v>
      </c>
      <c r="AC2040" s="18">
        <f t="shared" si="2693"/>
        <v>203.2</v>
      </c>
      <c r="AD2040" s="18">
        <f t="shared" si="2694"/>
        <v>203.2</v>
      </c>
      <c r="AE2040" s="18"/>
      <c r="AF2040" s="31"/>
      <c r="AG2040" s="22"/>
    </row>
    <row r="2041" spans="1:34" x14ac:dyDescent="0.25">
      <c r="A2041" s="36" t="s">
        <v>439</v>
      </c>
      <c r="B2041" s="32">
        <v>800</v>
      </c>
      <c r="C2041" s="36"/>
      <c r="D2041" s="36"/>
      <c r="E2041" s="14" t="s">
        <v>583</v>
      </c>
      <c r="F2041" s="18">
        <f>F2042</f>
        <v>609.59999999999991</v>
      </c>
      <c r="G2041" s="18">
        <f t="shared" ref="G2041:AE2042" si="2746">G2042</f>
        <v>558.79999999999995</v>
      </c>
      <c r="H2041" s="18">
        <f t="shared" si="2746"/>
        <v>558.79999999999995</v>
      </c>
      <c r="I2041" s="18">
        <f t="shared" si="2746"/>
        <v>0</v>
      </c>
      <c r="J2041" s="18">
        <f t="shared" si="2746"/>
        <v>0</v>
      </c>
      <c r="K2041" s="18">
        <f t="shared" si="2746"/>
        <v>0</v>
      </c>
      <c r="L2041" s="18">
        <f t="shared" si="2663"/>
        <v>609.59999999999991</v>
      </c>
      <c r="M2041" s="18">
        <f t="shared" si="2664"/>
        <v>558.79999999999995</v>
      </c>
      <c r="N2041" s="18">
        <f t="shared" si="2665"/>
        <v>558.79999999999995</v>
      </c>
      <c r="O2041" s="18">
        <f t="shared" si="2746"/>
        <v>0</v>
      </c>
      <c r="P2041" s="18">
        <f t="shared" si="2746"/>
        <v>0</v>
      </c>
      <c r="Q2041" s="18">
        <f t="shared" si="2746"/>
        <v>0</v>
      </c>
      <c r="R2041" s="18">
        <f t="shared" si="2675"/>
        <v>609.59999999999991</v>
      </c>
      <c r="S2041" s="18">
        <f t="shared" si="2676"/>
        <v>558.79999999999995</v>
      </c>
      <c r="T2041" s="18">
        <f t="shared" si="2677"/>
        <v>558.79999999999995</v>
      </c>
      <c r="U2041" s="18">
        <f t="shared" si="2746"/>
        <v>0</v>
      </c>
      <c r="V2041" s="18">
        <f t="shared" si="2679"/>
        <v>609.59999999999991</v>
      </c>
      <c r="W2041" s="18">
        <f t="shared" si="2680"/>
        <v>558.79999999999995</v>
      </c>
      <c r="X2041" s="18">
        <f t="shared" si="2681"/>
        <v>558.79999999999995</v>
      </c>
      <c r="Y2041" s="18">
        <f t="shared" si="2746"/>
        <v>0</v>
      </c>
      <c r="Z2041" s="18">
        <f t="shared" si="2746"/>
        <v>0</v>
      </c>
      <c r="AA2041" s="18">
        <f t="shared" si="2746"/>
        <v>0</v>
      </c>
      <c r="AB2041" s="18">
        <f t="shared" si="2692"/>
        <v>609.59999999999991</v>
      </c>
      <c r="AC2041" s="18">
        <f t="shared" si="2693"/>
        <v>558.79999999999995</v>
      </c>
      <c r="AD2041" s="18">
        <f t="shared" si="2694"/>
        <v>558.79999999999995</v>
      </c>
      <c r="AE2041" s="18">
        <f t="shared" si="2746"/>
        <v>0</v>
      </c>
      <c r="AF2041" s="31"/>
      <c r="AG2041" s="22"/>
    </row>
    <row r="2042" spans="1:34" x14ac:dyDescent="0.25">
      <c r="A2042" s="36" t="s">
        <v>439</v>
      </c>
      <c r="B2042" s="32">
        <v>830</v>
      </c>
      <c r="C2042" s="36"/>
      <c r="D2042" s="36"/>
      <c r="E2042" s="14" t="s">
        <v>600</v>
      </c>
      <c r="F2042" s="18">
        <f>F2043</f>
        <v>609.59999999999991</v>
      </c>
      <c r="G2042" s="18">
        <f t="shared" si="2746"/>
        <v>558.79999999999995</v>
      </c>
      <c r="H2042" s="18">
        <f t="shared" si="2746"/>
        <v>558.79999999999995</v>
      </c>
      <c r="I2042" s="18">
        <f t="shared" si="2746"/>
        <v>0</v>
      </c>
      <c r="J2042" s="18">
        <f t="shared" si="2746"/>
        <v>0</v>
      </c>
      <c r="K2042" s="18">
        <f t="shared" si="2746"/>
        <v>0</v>
      </c>
      <c r="L2042" s="18">
        <f t="shared" si="2663"/>
        <v>609.59999999999991</v>
      </c>
      <c r="M2042" s="18">
        <f t="shared" si="2664"/>
        <v>558.79999999999995</v>
      </c>
      <c r="N2042" s="18">
        <f t="shared" si="2665"/>
        <v>558.79999999999995</v>
      </c>
      <c r="O2042" s="18">
        <f t="shared" si="2746"/>
        <v>0</v>
      </c>
      <c r="P2042" s="18">
        <f t="shared" si="2746"/>
        <v>0</v>
      </c>
      <c r="Q2042" s="18">
        <f t="shared" si="2746"/>
        <v>0</v>
      </c>
      <c r="R2042" s="18">
        <f t="shared" si="2675"/>
        <v>609.59999999999991</v>
      </c>
      <c r="S2042" s="18">
        <f t="shared" si="2676"/>
        <v>558.79999999999995</v>
      </c>
      <c r="T2042" s="18">
        <f t="shared" si="2677"/>
        <v>558.79999999999995</v>
      </c>
      <c r="U2042" s="18">
        <f t="shared" si="2746"/>
        <v>0</v>
      </c>
      <c r="V2042" s="18">
        <f t="shared" si="2679"/>
        <v>609.59999999999991</v>
      </c>
      <c r="W2042" s="18">
        <f t="shared" si="2680"/>
        <v>558.79999999999995</v>
      </c>
      <c r="X2042" s="18">
        <f t="shared" si="2681"/>
        <v>558.79999999999995</v>
      </c>
      <c r="Y2042" s="18">
        <f t="shared" si="2746"/>
        <v>0</v>
      </c>
      <c r="Z2042" s="18">
        <f t="shared" si="2746"/>
        <v>0</v>
      </c>
      <c r="AA2042" s="18">
        <f t="shared" si="2746"/>
        <v>0</v>
      </c>
      <c r="AB2042" s="18">
        <f t="shared" si="2692"/>
        <v>609.59999999999991</v>
      </c>
      <c r="AC2042" s="18">
        <f t="shared" si="2693"/>
        <v>558.79999999999995</v>
      </c>
      <c r="AD2042" s="18">
        <f t="shared" si="2694"/>
        <v>558.79999999999995</v>
      </c>
      <c r="AE2042" s="18">
        <f t="shared" si="2746"/>
        <v>0</v>
      </c>
      <c r="AF2042" s="31"/>
      <c r="AG2042" s="22"/>
    </row>
    <row r="2043" spans="1:34" ht="31.5" x14ac:dyDescent="0.25">
      <c r="A2043" s="36" t="s">
        <v>439</v>
      </c>
      <c r="B2043" s="32">
        <v>830</v>
      </c>
      <c r="C2043" s="36" t="s">
        <v>151</v>
      </c>
      <c r="D2043" s="36" t="s">
        <v>246</v>
      </c>
      <c r="E2043" s="14" t="s">
        <v>550</v>
      </c>
      <c r="F2043" s="18">
        <v>609.59999999999991</v>
      </c>
      <c r="G2043" s="18">
        <v>558.79999999999995</v>
      </c>
      <c r="H2043" s="18">
        <v>558.79999999999995</v>
      </c>
      <c r="I2043" s="18"/>
      <c r="J2043" s="18"/>
      <c r="K2043" s="18"/>
      <c r="L2043" s="18">
        <f t="shared" si="2663"/>
        <v>609.59999999999991</v>
      </c>
      <c r="M2043" s="18">
        <f t="shared" si="2664"/>
        <v>558.79999999999995</v>
      </c>
      <c r="N2043" s="18">
        <f t="shared" si="2665"/>
        <v>558.79999999999995</v>
      </c>
      <c r="O2043" s="18"/>
      <c r="P2043" s="18"/>
      <c r="Q2043" s="18"/>
      <c r="R2043" s="18">
        <f t="shared" si="2675"/>
        <v>609.59999999999991</v>
      </c>
      <c r="S2043" s="18">
        <f t="shared" si="2676"/>
        <v>558.79999999999995</v>
      </c>
      <c r="T2043" s="18">
        <f t="shared" si="2677"/>
        <v>558.79999999999995</v>
      </c>
      <c r="U2043" s="18"/>
      <c r="V2043" s="18">
        <f t="shared" si="2679"/>
        <v>609.59999999999991</v>
      </c>
      <c r="W2043" s="18">
        <f t="shared" si="2680"/>
        <v>558.79999999999995</v>
      </c>
      <c r="X2043" s="18">
        <f t="shared" si="2681"/>
        <v>558.79999999999995</v>
      </c>
      <c r="Y2043" s="18"/>
      <c r="Z2043" s="18"/>
      <c r="AA2043" s="18"/>
      <c r="AB2043" s="18">
        <f t="shared" si="2692"/>
        <v>609.59999999999991</v>
      </c>
      <c r="AC2043" s="18">
        <f t="shared" si="2693"/>
        <v>558.79999999999995</v>
      </c>
      <c r="AD2043" s="18">
        <f t="shared" si="2694"/>
        <v>558.79999999999995</v>
      </c>
      <c r="AE2043" s="18"/>
      <c r="AF2043" s="31"/>
      <c r="AG2043" s="22"/>
    </row>
    <row r="2044" spans="1:34" s="10" customFormat="1" ht="31.5" x14ac:dyDescent="0.25">
      <c r="A2044" s="9" t="s">
        <v>441</v>
      </c>
      <c r="B2044" s="16"/>
      <c r="C2044" s="9"/>
      <c r="D2044" s="9"/>
      <c r="E2044" s="15" t="s">
        <v>1253</v>
      </c>
      <c r="F2044" s="17">
        <f t="shared" ref="F2044:K2047" si="2747">F2045</f>
        <v>970.9</v>
      </c>
      <c r="G2044" s="17">
        <f t="shared" si="2747"/>
        <v>55</v>
      </c>
      <c r="H2044" s="17">
        <f t="shared" si="2747"/>
        <v>0</v>
      </c>
      <c r="I2044" s="17">
        <f t="shared" si="2747"/>
        <v>0</v>
      </c>
      <c r="J2044" s="17">
        <f t="shared" si="2747"/>
        <v>0</v>
      </c>
      <c r="K2044" s="17">
        <f t="shared" si="2747"/>
        <v>0</v>
      </c>
      <c r="L2044" s="17">
        <f t="shared" si="2663"/>
        <v>970.9</v>
      </c>
      <c r="M2044" s="17">
        <f t="shared" si="2664"/>
        <v>55</v>
      </c>
      <c r="N2044" s="17">
        <f t="shared" si="2665"/>
        <v>0</v>
      </c>
      <c r="O2044" s="17">
        <f t="shared" ref="O2044:Q2047" si="2748">O2045</f>
        <v>0</v>
      </c>
      <c r="P2044" s="17">
        <f t="shared" si="2748"/>
        <v>0</v>
      </c>
      <c r="Q2044" s="17">
        <f t="shared" si="2748"/>
        <v>0</v>
      </c>
      <c r="R2044" s="17">
        <f t="shared" si="2675"/>
        <v>970.9</v>
      </c>
      <c r="S2044" s="17">
        <f t="shared" si="2676"/>
        <v>55</v>
      </c>
      <c r="T2044" s="17">
        <f t="shared" si="2677"/>
        <v>0</v>
      </c>
      <c r="U2044" s="17">
        <f t="shared" ref="U2044:AE2044" si="2749">U2045</f>
        <v>0</v>
      </c>
      <c r="V2044" s="17">
        <f t="shared" si="2679"/>
        <v>970.9</v>
      </c>
      <c r="W2044" s="17">
        <f t="shared" si="2680"/>
        <v>55</v>
      </c>
      <c r="X2044" s="17">
        <f t="shared" si="2681"/>
        <v>0</v>
      </c>
      <c r="Y2044" s="17">
        <f t="shared" si="2749"/>
        <v>0</v>
      </c>
      <c r="Z2044" s="17">
        <f t="shared" si="2749"/>
        <v>0</v>
      </c>
      <c r="AA2044" s="17">
        <f t="shared" si="2749"/>
        <v>0</v>
      </c>
      <c r="AB2044" s="17">
        <f t="shared" si="2692"/>
        <v>970.9</v>
      </c>
      <c r="AC2044" s="17">
        <f t="shared" si="2693"/>
        <v>55</v>
      </c>
      <c r="AD2044" s="17">
        <f t="shared" si="2694"/>
        <v>0</v>
      </c>
      <c r="AE2044" s="17">
        <f t="shared" si="2749"/>
        <v>0</v>
      </c>
      <c r="AF2044" s="30"/>
      <c r="AG2044" s="25"/>
    </row>
    <row r="2045" spans="1:34" ht="31.5" x14ac:dyDescent="0.25">
      <c r="A2045" s="36" t="s">
        <v>440</v>
      </c>
      <c r="B2045" s="32"/>
      <c r="C2045" s="36"/>
      <c r="D2045" s="36"/>
      <c r="E2045" s="14" t="s">
        <v>946</v>
      </c>
      <c r="F2045" s="18">
        <f t="shared" si="2747"/>
        <v>970.9</v>
      </c>
      <c r="G2045" s="18">
        <f t="shared" si="2747"/>
        <v>55</v>
      </c>
      <c r="H2045" s="18">
        <f t="shared" si="2747"/>
        <v>0</v>
      </c>
      <c r="I2045" s="18">
        <f t="shared" si="2747"/>
        <v>0</v>
      </c>
      <c r="J2045" s="18">
        <f t="shared" si="2747"/>
        <v>0</v>
      </c>
      <c r="K2045" s="18">
        <f t="shared" si="2747"/>
        <v>0</v>
      </c>
      <c r="L2045" s="18">
        <f t="shared" si="2663"/>
        <v>970.9</v>
      </c>
      <c r="M2045" s="18">
        <f t="shared" si="2664"/>
        <v>55</v>
      </c>
      <c r="N2045" s="18">
        <f t="shared" si="2665"/>
        <v>0</v>
      </c>
      <c r="O2045" s="18">
        <f t="shared" si="2748"/>
        <v>0</v>
      </c>
      <c r="P2045" s="18">
        <f t="shared" si="2748"/>
        <v>0</v>
      </c>
      <c r="Q2045" s="18">
        <f t="shared" si="2748"/>
        <v>0</v>
      </c>
      <c r="R2045" s="18">
        <f t="shared" si="2675"/>
        <v>970.9</v>
      </c>
      <c r="S2045" s="18">
        <f t="shared" si="2676"/>
        <v>55</v>
      </c>
      <c r="T2045" s="18">
        <f t="shared" si="2677"/>
        <v>0</v>
      </c>
      <c r="U2045" s="18">
        <f t="shared" ref="U2045:AE2047" si="2750">U2046</f>
        <v>0</v>
      </c>
      <c r="V2045" s="18">
        <f t="shared" si="2679"/>
        <v>970.9</v>
      </c>
      <c r="W2045" s="18">
        <f t="shared" si="2680"/>
        <v>55</v>
      </c>
      <c r="X2045" s="18">
        <f t="shared" si="2681"/>
        <v>0</v>
      </c>
      <c r="Y2045" s="18">
        <f t="shared" si="2750"/>
        <v>0</v>
      </c>
      <c r="Z2045" s="18">
        <f t="shared" si="2750"/>
        <v>0</v>
      </c>
      <c r="AA2045" s="18">
        <f t="shared" si="2750"/>
        <v>0</v>
      </c>
      <c r="AB2045" s="18">
        <f t="shared" si="2692"/>
        <v>970.9</v>
      </c>
      <c r="AC2045" s="18">
        <f t="shared" si="2693"/>
        <v>55</v>
      </c>
      <c r="AD2045" s="18">
        <f t="shared" si="2694"/>
        <v>0</v>
      </c>
      <c r="AE2045" s="18">
        <f t="shared" si="2750"/>
        <v>0</v>
      </c>
      <c r="AF2045" s="31"/>
      <c r="AG2045" s="22"/>
      <c r="AH2045" s="2"/>
    </row>
    <row r="2046" spans="1:34" ht="47.25" x14ac:dyDescent="0.25">
      <c r="A2046" s="36" t="s">
        <v>440</v>
      </c>
      <c r="B2046" s="32">
        <v>200</v>
      </c>
      <c r="C2046" s="36"/>
      <c r="D2046" s="36"/>
      <c r="E2046" s="14" t="s">
        <v>578</v>
      </c>
      <c r="F2046" s="18">
        <f t="shared" si="2747"/>
        <v>970.9</v>
      </c>
      <c r="G2046" s="18">
        <f t="shared" si="2747"/>
        <v>55</v>
      </c>
      <c r="H2046" s="18">
        <f t="shared" si="2747"/>
        <v>0</v>
      </c>
      <c r="I2046" s="18">
        <f t="shared" si="2747"/>
        <v>0</v>
      </c>
      <c r="J2046" s="18">
        <f t="shared" si="2747"/>
        <v>0</v>
      </c>
      <c r="K2046" s="18">
        <f t="shared" si="2747"/>
        <v>0</v>
      </c>
      <c r="L2046" s="18">
        <f t="shared" si="2663"/>
        <v>970.9</v>
      </c>
      <c r="M2046" s="18">
        <f t="shared" si="2664"/>
        <v>55</v>
      </c>
      <c r="N2046" s="18">
        <f t="shared" si="2665"/>
        <v>0</v>
      </c>
      <c r="O2046" s="18">
        <f t="shared" si="2748"/>
        <v>0</v>
      </c>
      <c r="P2046" s="18">
        <f t="shared" si="2748"/>
        <v>0</v>
      </c>
      <c r="Q2046" s="18">
        <f t="shared" si="2748"/>
        <v>0</v>
      </c>
      <c r="R2046" s="18">
        <f t="shared" si="2675"/>
        <v>970.9</v>
      </c>
      <c r="S2046" s="18">
        <f t="shared" si="2676"/>
        <v>55</v>
      </c>
      <c r="T2046" s="18">
        <f t="shared" si="2677"/>
        <v>0</v>
      </c>
      <c r="U2046" s="18">
        <f t="shared" si="2750"/>
        <v>0</v>
      </c>
      <c r="V2046" s="18">
        <f t="shared" si="2679"/>
        <v>970.9</v>
      </c>
      <c r="W2046" s="18">
        <f t="shared" si="2680"/>
        <v>55</v>
      </c>
      <c r="X2046" s="18">
        <f t="shared" si="2681"/>
        <v>0</v>
      </c>
      <c r="Y2046" s="18">
        <f t="shared" si="2750"/>
        <v>0</v>
      </c>
      <c r="Z2046" s="18">
        <f t="shared" si="2750"/>
        <v>0</v>
      </c>
      <c r="AA2046" s="18">
        <f t="shared" si="2750"/>
        <v>0</v>
      </c>
      <c r="AB2046" s="18">
        <f t="shared" si="2692"/>
        <v>970.9</v>
      </c>
      <c r="AC2046" s="18">
        <f t="shared" si="2693"/>
        <v>55</v>
      </c>
      <c r="AD2046" s="18">
        <f t="shared" si="2694"/>
        <v>0</v>
      </c>
      <c r="AE2046" s="18">
        <f t="shared" si="2750"/>
        <v>0</v>
      </c>
      <c r="AF2046" s="31"/>
      <c r="AG2046" s="22"/>
      <c r="AH2046" s="2"/>
    </row>
    <row r="2047" spans="1:34" ht="47.25" x14ac:dyDescent="0.25">
      <c r="A2047" s="36" t="s">
        <v>440</v>
      </c>
      <c r="B2047" s="32">
        <v>240</v>
      </c>
      <c r="C2047" s="36"/>
      <c r="D2047" s="36"/>
      <c r="E2047" s="14" t="s">
        <v>586</v>
      </c>
      <c r="F2047" s="18">
        <f t="shared" si="2747"/>
        <v>970.9</v>
      </c>
      <c r="G2047" s="18">
        <f t="shared" si="2747"/>
        <v>55</v>
      </c>
      <c r="H2047" s="18">
        <f t="shared" si="2747"/>
        <v>0</v>
      </c>
      <c r="I2047" s="18">
        <f t="shared" si="2747"/>
        <v>0</v>
      </c>
      <c r="J2047" s="18">
        <f t="shared" si="2747"/>
        <v>0</v>
      </c>
      <c r="K2047" s="18">
        <f t="shared" si="2747"/>
        <v>0</v>
      </c>
      <c r="L2047" s="18">
        <f t="shared" si="2663"/>
        <v>970.9</v>
      </c>
      <c r="M2047" s="18">
        <f t="shared" si="2664"/>
        <v>55</v>
      </c>
      <c r="N2047" s="18">
        <f t="shared" si="2665"/>
        <v>0</v>
      </c>
      <c r="O2047" s="18">
        <f t="shared" si="2748"/>
        <v>0</v>
      </c>
      <c r="P2047" s="18">
        <f t="shared" si="2748"/>
        <v>0</v>
      </c>
      <c r="Q2047" s="18">
        <f t="shared" si="2748"/>
        <v>0</v>
      </c>
      <c r="R2047" s="18">
        <f t="shared" si="2675"/>
        <v>970.9</v>
      </c>
      <c r="S2047" s="18">
        <f t="shared" si="2676"/>
        <v>55</v>
      </c>
      <c r="T2047" s="18">
        <f t="shared" si="2677"/>
        <v>0</v>
      </c>
      <c r="U2047" s="18">
        <f t="shared" si="2750"/>
        <v>0</v>
      </c>
      <c r="V2047" s="18">
        <f t="shared" si="2679"/>
        <v>970.9</v>
      </c>
      <c r="W2047" s="18">
        <f t="shared" si="2680"/>
        <v>55</v>
      </c>
      <c r="X2047" s="18">
        <f t="shared" si="2681"/>
        <v>0</v>
      </c>
      <c r="Y2047" s="18">
        <f t="shared" si="2750"/>
        <v>0</v>
      </c>
      <c r="Z2047" s="18">
        <f t="shared" si="2750"/>
        <v>0</v>
      </c>
      <c r="AA2047" s="18">
        <f t="shared" si="2750"/>
        <v>0</v>
      </c>
      <c r="AB2047" s="18">
        <f t="shared" si="2692"/>
        <v>970.9</v>
      </c>
      <c r="AC2047" s="18">
        <f t="shared" si="2693"/>
        <v>55</v>
      </c>
      <c r="AD2047" s="18">
        <f t="shared" si="2694"/>
        <v>0</v>
      </c>
      <c r="AE2047" s="18">
        <f t="shared" si="2750"/>
        <v>0</v>
      </c>
      <c r="AF2047" s="31"/>
      <c r="AG2047" s="22"/>
      <c r="AH2047" s="2"/>
    </row>
    <row r="2048" spans="1:34" ht="31.5" x14ac:dyDescent="0.25">
      <c r="A2048" s="36" t="s">
        <v>440</v>
      </c>
      <c r="B2048" s="32">
        <v>240</v>
      </c>
      <c r="C2048" s="36" t="s">
        <v>151</v>
      </c>
      <c r="D2048" s="36" t="s">
        <v>246</v>
      </c>
      <c r="E2048" s="14" t="s">
        <v>550</v>
      </c>
      <c r="F2048" s="18">
        <v>970.9</v>
      </c>
      <c r="G2048" s="18">
        <v>55</v>
      </c>
      <c r="H2048" s="18">
        <v>0</v>
      </c>
      <c r="I2048" s="18"/>
      <c r="J2048" s="18"/>
      <c r="K2048" s="18"/>
      <c r="L2048" s="18">
        <f t="shared" si="2663"/>
        <v>970.9</v>
      </c>
      <c r="M2048" s="18">
        <f t="shared" si="2664"/>
        <v>55</v>
      </c>
      <c r="N2048" s="18">
        <f t="shared" si="2665"/>
        <v>0</v>
      </c>
      <c r="O2048" s="18"/>
      <c r="P2048" s="18"/>
      <c r="Q2048" s="18"/>
      <c r="R2048" s="18">
        <f t="shared" si="2675"/>
        <v>970.9</v>
      </c>
      <c r="S2048" s="18">
        <f t="shared" si="2676"/>
        <v>55</v>
      </c>
      <c r="T2048" s="18">
        <f t="shared" si="2677"/>
        <v>0</v>
      </c>
      <c r="U2048" s="18"/>
      <c r="V2048" s="18">
        <f t="shared" si="2679"/>
        <v>970.9</v>
      </c>
      <c r="W2048" s="18">
        <f t="shared" si="2680"/>
        <v>55</v>
      </c>
      <c r="X2048" s="18">
        <f t="shared" si="2681"/>
        <v>0</v>
      </c>
      <c r="Y2048" s="18"/>
      <c r="Z2048" s="18"/>
      <c r="AA2048" s="18"/>
      <c r="AB2048" s="18">
        <f t="shared" si="2692"/>
        <v>970.9</v>
      </c>
      <c r="AC2048" s="18">
        <f t="shared" si="2693"/>
        <v>55</v>
      </c>
      <c r="AD2048" s="18">
        <f t="shared" si="2694"/>
        <v>0</v>
      </c>
      <c r="AE2048" s="18"/>
      <c r="AF2048" s="31"/>
      <c r="AG2048" s="22"/>
      <c r="AH2048" s="2"/>
    </row>
    <row r="2049" spans="1:34" s="10" customFormat="1" ht="78.75" x14ac:dyDescent="0.25">
      <c r="A2049" s="9" t="s">
        <v>444</v>
      </c>
      <c r="B2049" s="16"/>
      <c r="C2049" s="9"/>
      <c r="D2049" s="9"/>
      <c r="E2049" s="15" t="s">
        <v>1254</v>
      </c>
      <c r="F2049" s="17">
        <f t="shared" ref="F2049:K2049" si="2751">F2050</f>
        <v>31750.5</v>
      </c>
      <c r="G2049" s="17">
        <f t="shared" si="2751"/>
        <v>9994.6</v>
      </c>
      <c r="H2049" s="17">
        <f t="shared" si="2751"/>
        <v>12535.100000000002</v>
      </c>
      <c r="I2049" s="17">
        <f t="shared" si="2751"/>
        <v>0</v>
      </c>
      <c r="J2049" s="17">
        <f t="shared" si="2751"/>
        <v>0</v>
      </c>
      <c r="K2049" s="17">
        <f t="shared" si="2751"/>
        <v>0</v>
      </c>
      <c r="L2049" s="17">
        <f t="shared" si="2663"/>
        <v>31750.5</v>
      </c>
      <c r="M2049" s="17">
        <f t="shared" si="2664"/>
        <v>9994.6</v>
      </c>
      <c r="N2049" s="17">
        <f t="shared" si="2665"/>
        <v>12535.100000000002</v>
      </c>
      <c r="O2049" s="17">
        <f t="shared" ref="O2049:Q2049" si="2752">O2050</f>
        <v>0</v>
      </c>
      <c r="P2049" s="17">
        <f t="shared" si="2752"/>
        <v>0</v>
      </c>
      <c r="Q2049" s="17">
        <f t="shared" si="2752"/>
        <v>0</v>
      </c>
      <c r="R2049" s="17">
        <f t="shared" si="2675"/>
        <v>31750.5</v>
      </c>
      <c r="S2049" s="17">
        <f t="shared" si="2676"/>
        <v>9994.6</v>
      </c>
      <c r="T2049" s="17">
        <f t="shared" si="2677"/>
        <v>12535.100000000002</v>
      </c>
      <c r="U2049" s="17">
        <f t="shared" ref="U2049:AE2049" si="2753">U2050</f>
        <v>0</v>
      </c>
      <c r="V2049" s="17">
        <f t="shared" si="2679"/>
        <v>31750.5</v>
      </c>
      <c r="W2049" s="17">
        <f t="shared" si="2680"/>
        <v>9994.6</v>
      </c>
      <c r="X2049" s="17">
        <f t="shared" si="2681"/>
        <v>12535.100000000002</v>
      </c>
      <c r="Y2049" s="17">
        <f t="shared" si="2753"/>
        <v>0</v>
      </c>
      <c r="Z2049" s="17">
        <f t="shared" si="2753"/>
        <v>0</v>
      </c>
      <c r="AA2049" s="17">
        <f t="shared" si="2753"/>
        <v>0</v>
      </c>
      <c r="AB2049" s="17">
        <f t="shared" si="2692"/>
        <v>31750.5</v>
      </c>
      <c r="AC2049" s="17">
        <f t="shared" si="2693"/>
        <v>9994.6</v>
      </c>
      <c r="AD2049" s="17">
        <f t="shared" si="2694"/>
        <v>12535.100000000002</v>
      </c>
      <c r="AE2049" s="17">
        <f t="shared" si="2753"/>
        <v>0</v>
      </c>
      <c r="AF2049" s="30"/>
      <c r="AG2049" s="25"/>
    </row>
    <row r="2050" spans="1:34" ht="63" x14ac:dyDescent="0.25">
      <c r="A2050" s="36" t="s">
        <v>445</v>
      </c>
      <c r="B2050" s="32"/>
      <c r="C2050" s="36"/>
      <c r="D2050" s="36"/>
      <c r="E2050" s="14" t="s">
        <v>1255</v>
      </c>
      <c r="F2050" s="18">
        <f t="shared" ref="F2050:K2050" si="2754">F2051+F2055</f>
        <v>31750.5</v>
      </c>
      <c r="G2050" s="18">
        <f t="shared" si="2754"/>
        <v>9994.6</v>
      </c>
      <c r="H2050" s="18">
        <f t="shared" si="2754"/>
        <v>12535.100000000002</v>
      </c>
      <c r="I2050" s="18">
        <f t="shared" si="2754"/>
        <v>0</v>
      </c>
      <c r="J2050" s="18">
        <f t="shared" si="2754"/>
        <v>0</v>
      </c>
      <c r="K2050" s="18">
        <f t="shared" si="2754"/>
        <v>0</v>
      </c>
      <c r="L2050" s="18">
        <f t="shared" si="2663"/>
        <v>31750.5</v>
      </c>
      <c r="M2050" s="18">
        <f t="shared" si="2664"/>
        <v>9994.6</v>
      </c>
      <c r="N2050" s="18">
        <f t="shared" si="2665"/>
        <v>12535.100000000002</v>
      </c>
      <c r="O2050" s="18">
        <f t="shared" ref="O2050:Q2050" si="2755">O2051+O2055</f>
        <v>0</v>
      </c>
      <c r="P2050" s="18">
        <f t="shared" si="2755"/>
        <v>0</v>
      </c>
      <c r="Q2050" s="18">
        <f t="shared" si="2755"/>
        <v>0</v>
      </c>
      <c r="R2050" s="18">
        <f t="shared" si="2675"/>
        <v>31750.5</v>
      </c>
      <c r="S2050" s="18">
        <f t="shared" si="2676"/>
        <v>9994.6</v>
      </c>
      <c r="T2050" s="18">
        <f t="shared" si="2677"/>
        <v>12535.100000000002</v>
      </c>
      <c r="U2050" s="18">
        <f t="shared" ref="U2050:AE2050" si="2756">U2051+U2055</f>
        <v>0</v>
      </c>
      <c r="V2050" s="18">
        <f t="shared" si="2679"/>
        <v>31750.5</v>
      </c>
      <c r="W2050" s="18">
        <f t="shared" si="2680"/>
        <v>9994.6</v>
      </c>
      <c r="X2050" s="18">
        <f t="shared" si="2681"/>
        <v>12535.100000000002</v>
      </c>
      <c r="Y2050" s="18">
        <f t="shared" ref="Y2050:AA2050" si="2757">Y2051+Y2055</f>
        <v>0</v>
      </c>
      <c r="Z2050" s="18">
        <f t="shared" si="2757"/>
        <v>0</v>
      </c>
      <c r="AA2050" s="18">
        <f t="shared" si="2757"/>
        <v>0</v>
      </c>
      <c r="AB2050" s="18">
        <f t="shared" si="2692"/>
        <v>31750.5</v>
      </c>
      <c r="AC2050" s="18">
        <f t="shared" si="2693"/>
        <v>9994.6</v>
      </c>
      <c r="AD2050" s="18">
        <f t="shared" si="2694"/>
        <v>12535.100000000002</v>
      </c>
      <c r="AE2050" s="18">
        <f t="shared" si="2756"/>
        <v>0</v>
      </c>
      <c r="AF2050" s="31"/>
      <c r="AG2050" s="22"/>
      <c r="AH2050" s="2"/>
    </row>
    <row r="2051" spans="1:34" ht="47.25" x14ac:dyDescent="0.25">
      <c r="A2051" s="36" t="s">
        <v>442</v>
      </c>
      <c r="B2051" s="32"/>
      <c r="C2051" s="36"/>
      <c r="D2051" s="36"/>
      <c r="E2051" s="14" t="s">
        <v>782</v>
      </c>
      <c r="F2051" s="18">
        <f t="shared" ref="F2051:K2053" si="2758">F2052</f>
        <v>4382.6000000000004</v>
      </c>
      <c r="G2051" s="18">
        <f t="shared" si="2758"/>
        <v>4382.6000000000004</v>
      </c>
      <c r="H2051" s="18">
        <f t="shared" si="2758"/>
        <v>4382.6000000000004</v>
      </c>
      <c r="I2051" s="18">
        <f t="shared" si="2758"/>
        <v>0</v>
      </c>
      <c r="J2051" s="18">
        <f t="shared" si="2758"/>
        <v>0</v>
      </c>
      <c r="K2051" s="18">
        <f t="shared" si="2758"/>
        <v>0</v>
      </c>
      <c r="L2051" s="18">
        <f t="shared" si="2663"/>
        <v>4382.6000000000004</v>
      </c>
      <c r="M2051" s="18">
        <f t="shared" si="2664"/>
        <v>4382.6000000000004</v>
      </c>
      <c r="N2051" s="18">
        <f t="shared" si="2665"/>
        <v>4382.6000000000004</v>
      </c>
      <c r="O2051" s="18">
        <f t="shared" ref="O2051:Q2053" si="2759">O2052</f>
        <v>0</v>
      </c>
      <c r="P2051" s="18">
        <f t="shared" si="2759"/>
        <v>0</v>
      </c>
      <c r="Q2051" s="18">
        <f t="shared" si="2759"/>
        <v>0</v>
      </c>
      <c r="R2051" s="18">
        <f t="shared" si="2675"/>
        <v>4382.6000000000004</v>
      </c>
      <c r="S2051" s="18">
        <f t="shared" si="2676"/>
        <v>4382.6000000000004</v>
      </c>
      <c r="T2051" s="18">
        <f t="shared" si="2677"/>
        <v>4382.6000000000004</v>
      </c>
      <c r="U2051" s="18">
        <f t="shared" ref="U2051:AE2053" si="2760">U2052</f>
        <v>0</v>
      </c>
      <c r="V2051" s="18">
        <f t="shared" si="2679"/>
        <v>4382.6000000000004</v>
      </c>
      <c r="W2051" s="18">
        <f t="shared" si="2680"/>
        <v>4382.6000000000004</v>
      </c>
      <c r="X2051" s="18">
        <f t="shared" si="2681"/>
        <v>4382.6000000000004</v>
      </c>
      <c r="Y2051" s="18">
        <f t="shared" si="2760"/>
        <v>0</v>
      </c>
      <c r="Z2051" s="18">
        <f t="shared" si="2760"/>
        <v>0</v>
      </c>
      <c r="AA2051" s="18">
        <f t="shared" si="2760"/>
        <v>0</v>
      </c>
      <c r="AB2051" s="18">
        <f t="shared" si="2692"/>
        <v>4382.6000000000004</v>
      </c>
      <c r="AC2051" s="18">
        <f t="shared" si="2693"/>
        <v>4382.6000000000004</v>
      </c>
      <c r="AD2051" s="18">
        <f t="shared" si="2694"/>
        <v>4382.6000000000004</v>
      </c>
      <c r="AE2051" s="18">
        <f t="shared" si="2760"/>
        <v>0</v>
      </c>
      <c r="AF2051" s="31"/>
      <c r="AG2051" s="22"/>
      <c r="AH2051" s="2"/>
    </row>
    <row r="2052" spans="1:34" ht="47.25" x14ac:dyDescent="0.25">
      <c r="A2052" s="36" t="s">
        <v>442</v>
      </c>
      <c r="B2052" s="32">
        <v>200</v>
      </c>
      <c r="C2052" s="36"/>
      <c r="D2052" s="36"/>
      <c r="E2052" s="14" t="s">
        <v>578</v>
      </c>
      <c r="F2052" s="18">
        <f t="shared" si="2758"/>
        <v>4382.6000000000004</v>
      </c>
      <c r="G2052" s="18">
        <f t="shared" si="2758"/>
        <v>4382.6000000000004</v>
      </c>
      <c r="H2052" s="18">
        <f t="shared" si="2758"/>
        <v>4382.6000000000004</v>
      </c>
      <c r="I2052" s="18">
        <f t="shared" si="2758"/>
        <v>0</v>
      </c>
      <c r="J2052" s="18">
        <f t="shared" si="2758"/>
        <v>0</v>
      </c>
      <c r="K2052" s="18">
        <f t="shared" si="2758"/>
        <v>0</v>
      </c>
      <c r="L2052" s="18">
        <f t="shared" si="2663"/>
        <v>4382.6000000000004</v>
      </c>
      <c r="M2052" s="18">
        <f t="shared" si="2664"/>
        <v>4382.6000000000004</v>
      </c>
      <c r="N2052" s="18">
        <f t="shared" si="2665"/>
        <v>4382.6000000000004</v>
      </c>
      <c r="O2052" s="18">
        <f t="shared" si="2759"/>
        <v>0</v>
      </c>
      <c r="P2052" s="18">
        <f t="shared" si="2759"/>
        <v>0</v>
      </c>
      <c r="Q2052" s="18">
        <f t="shared" si="2759"/>
        <v>0</v>
      </c>
      <c r="R2052" s="18">
        <f t="shared" si="2675"/>
        <v>4382.6000000000004</v>
      </c>
      <c r="S2052" s="18">
        <f t="shared" si="2676"/>
        <v>4382.6000000000004</v>
      </c>
      <c r="T2052" s="18">
        <f t="shared" si="2677"/>
        <v>4382.6000000000004</v>
      </c>
      <c r="U2052" s="18">
        <f t="shared" si="2760"/>
        <v>0</v>
      </c>
      <c r="V2052" s="18">
        <f t="shared" si="2679"/>
        <v>4382.6000000000004</v>
      </c>
      <c r="W2052" s="18">
        <f t="shared" si="2680"/>
        <v>4382.6000000000004</v>
      </c>
      <c r="X2052" s="18">
        <f t="shared" si="2681"/>
        <v>4382.6000000000004</v>
      </c>
      <c r="Y2052" s="18">
        <f t="shared" si="2760"/>
        <v>0</v>
      </c>
      <c r="Z2052" s="18">
        <f t="shared" si="2760"/>
        <v>0</v>
      </c>
      <c r="AA2052" s="18">
        <f t="shared" si="2760"/>
        <v>0</v>
      </c>
      <c r="AB2052" s="18">
        <f t="shared" si="2692"/>
        <v>4382.6000000000004</v>
      </c>
      <c r="AC2052" s="18">
        <f t="shared" si="2693"/>
        <v>4382.6000000000004</v>
      </c>
      <c r="AD2052" s="18">
        <f t="shared" si="2694"/>
        <v>4382.6000000000004</v>
      </c>
      <c r="AE2052" s="18">
        <f t="shared" si="2760"/>
        <v>0</v>
      </c>
      <c r="AF2052" s="31"/>
      <c r="AG2052" s="22"/>
      <c r="AH2052" s="2"/>
    </row>
    <row r="2053" spans="1:34" ht="47.25" x14ac:dyDescent="0.25">
      <c r="A2053" s="36" t="s">
        <v>442</v>
      </c>
      <c r="B2053" s="32">
        <v>240</v>
      </c>
      <c r="C2053" s="36"/>
      <c r="D2053" s="36"/>
      <c r="E2053" s="14" t="s">
        <v>586</v>
      </c>
      <c r="F2053" s="18">
        <f t="shared" si="2758"/>
        <v>4382.6000000000004</v>
      </c>
      <c r="G2053" s="18">
        <f t="shared" si="2758"/>
        <v>4382.6000000000004</v>
      </c>
      <c r="H2053" s="18">
        <f t="shared" si="2758"/>
        <v>4382.6000000000004</v>
      </c>
      <c r="I2053" s="18">
        <f t="shared" si="2758"/>
        <v>0</v>
      </c>
      <c r="J2053" s="18">
        <f t="shared" si="2758"/>
        <v>0</v>
      </c>
      <c r="K2053" s="18">
        <f t="shared" si="2758"/>
        <v>0</v>
      </c>
      <c r="L2053" s="18">
        <f t="shared" si="2663"/>
        <v>4382.6000000000004</v>
      </c>
      <c r="M2053" s="18">
        <f t="shared" si="2664"/>
        <v>4382.6000000000004</v>
      </c>
      <c r="N2053" s="18">
        <f t="shared" si="2665"/>
        <v>4382.6000000000004</v>
      </c>
      <c r="O2053" s="18">
        <f t="shared" si="2759"/>
        <v>0</v>
      </c>
      <c r="P2053" s="18">
        <f t="shared" si="2759"/>
        <v>0</v>
      </c>
      <c r="Q2053" s="18">
        <f t="shared" si="2759"/>
        <v>0</v>
      </c>
      <c r="R2053" s="18">
        <f t="shared" si="2675"/>
        <v>4382.6000000000004</v>
      </c>
      <c r="S2053" s="18">
        <f t="shared" si="2676"/>
        <v>4382.6000000000004</v>
      </c>
      <c r="T2053" s="18">
        <f t="shared" si="2677"/>
        <v>4382.6000000000004</v>
      </c>
      <c r="U2053" s="18">
        <f t="shared" si="2760"/>
        <v>0</v>
      </c>
      <c r="V2053" s="18">
        <f t="shared" si="2679"/>
        <v>4382.6000000000004</v>
      </c>
      <c r="W2053" s="18">
        <f t="shared" si="2680"/>
        <v>4382.6000000000004</v>
      </c>
      <c r="X2053" s="18">
        <f t="shared" si="2681"/>
        <v>4382.6000000000004</v>
      </c>
      <c r="Y2053" s="18">
        <f t="shared" si="2760"/>
        <v>0</v>
      </c>
      <c r="Z2053" s="18">
        <f t="shared" si="2760"/>
        <v>0</v>
      </c>
      <c r="AA2053" s="18">
        <f t="shared" si="2760"/>
        <v>0</v>
      </c>
      <c r="AB2053" s="18">
        <f t="shared" si="2692"/>
        <v>4382.6000000000004</v>
      </c>
      <c r="AC2053" s="18">
        <f t="shared" si="2693"/>
        <v>4382.6000000000004</v>
      </c>
      <c r="AD2053" s="18">
        <f t="shared" si="2694"/>
        <v>4382.6000000000004</v>
      </c>
      <c r="AE2053" s="18">
        <f t="shared" si="2760"/>
        <v>0</v>
      </c>
      <c r="AF2053" s="31"/>
      <c r="AG2053" s="22"/>
      <c r="AH2053" s="2"/>
    </row>
    <row r="2054" spans="1:34" ht="31.5" x14ac:dyDescent="0.25">
      <c r="A2054" s="36" t="s">
        <v>442</v>
      </c>
      <c r="B2054" s="32">
        <v>240</v>
      </c>
      <c r="C2054" s="36" t="s">
        <v>151</v>
      </c>
      <c r="D2054" s="36" t="s">
        <v>246</v>
      </c>
      <c r="E2054" s="14" t="s">
        <v>550</v>
      </c>
      <c r="F2054" s="18">
        <v>4382.6000000000004</v>
      </c>
      <c r="G2054" s="18">
        <v>4382.6000000000004</v>
      </c>
      <c r="H2054" s="18">
        <v>4382.6000000000004</v>
      </c>
      <c r="I2054" s="18"/>
      <c r="J2054" s="18"/>
      <c r="K2054" s="18"/>
      <c r="L2054" s="18">
        <f t="shared" ref="L2054:L2117" si="2761">F2054+I2054</f>
        <v>4382.6000000000004</v>
      </c>
      <c r="M2054" s="18">
        <f t="shared" ref="M2054:M2117" si="2762">G2054+J2054</f>
        <v>4382.6000000000004</v>
      </c>
      <c r="N2054" s="18">
        <f t="shared" ref="N2054:N2117" si="2763">H2054+K2054</f>
        <v>4382.6000000000004</v>
      </c>
      <c r="O2054" s="18"/>
      <c r="P2054" s="18"/>
      <c r="Q2054" s="18"/>
      <c r="R2054" s="18">
        <f t="shared" si="2675"/>
        <v>4382.6000000000004</v>
      </c>
      <c r="S2054" s="18">
        <f t="shared" si="2676"/>
        <v>4382.6000000000004</v>
      </c>
      <c r="T2054" s="18">
        <f t="shared" si="2677"/>
        <v>4382.6000000000004</v>
      </c>
      <c r="U2054" s="18"/>
      <c r="V2054" s="18">
        <f t="shared" si="2679"/>
        <v>4382.6000000000004</v>
      </c>
      <c r="W2054" s="18">
        <f t="shared" si="2680"/>
        <v>4382.6000000000004</v>
      </c>
      <c r="X2054" s="18">
        <f t="shared" si="2681"/>
        <v>4382.6000000000004</v>
      </c>
      <c r="Y2054" s="18"/>
      <c r="Z2054" s="18"/>
      <c r="AA2054" s="18"/>
      <c r="AB2054" s="18">
        <f t="shared" si="2692"/>
        <v>4382.6000000000004</v>
      </c>
      <c r="AC2054" s="18">
        <f t="shared" si="2693"/>
        <v>4382.6000000000004</v>
      </c>
      <c r="AD2054" s="18">
        <f t="shared" si="2694"/>
        <v>4382.6000000000004</v>
      </c>
      <c r="AE2054" s="18"/>
      <c r="AF2054" s="31"/>
      <c r="AG2054" s="22"/>
      <c r="AH2054" s="2"/>
    </row>
    <row r="2055" spans="1:34" ht="47.25" x14ac:dyDescent="0.25">
      <c r="A2055" s="36" t="s">
        <v>443</v>
      </c>
      <c r="B2055" s="32"/>
      <c r="C2055" s="36"/>
      <c r="D2055" s="36"/>
      <c r="E2055" s="14" t="s">
        <v>783</v>
      </c>
      <c r="F2055" s="18">
        <f t="shared" ref="F2055:K2057" si="2764">F2056</f>
        <v>27367.9</v>
      </c>
      <c r="G2055" s="18">
        <f t="shared" si="2764"/>
        <v>5612</v>
      </c>
      <c r="H2055" s="18">
        <f t="shared" si="2764"/>
        <v>8152.5000000000009</v>
      </c>
      <c r="I2055" s="18">
        <f t="shared" si="2764"/>
        <v>0</v>
      </c>
      <c r="J2055" s="18">
        <f t="shared" si="2764"/>
        <v>0</v>
      </c>
      <c r="K2055" s="18">
        <f t="shared" si="2764"/>
        <v>0</v>
      </c>
      <c r="L2055" s="18">
        <f t="shared" si="2761"/>
        <v>27367.9</v>
      </c>
      <c r="M2055" s="18">
        <f t="shared" si="2762"/>
        <v>5612</v>
      </c>
      <c r="N2055" s="18">
        <f t="shared" si="2763"/>
        <v>8152.5000000000009</v>
      </c>
      <c r="O2055" s="18">
        <f t="shared" ref="O2055:Q2057" si="2765">O2056</f>
        <v>0</v>
      </c>
      <c r="P2055" s="18">
        <f t="shared" si="2765"/>
        <v>0</v>
      </c>
      <c r="Q2055" s="18">
        <f t="shared" si="2765"/>
        <v>0</v>
      </c>
      <c r="R2055" s="18">
        <f t="shared" si="2675"/>
        <v>27367.9</v>
      </c>
      <c r="S2055" s="18">
        <f t="shared" si="2676"/>
        <v>5612</v>
      </c>
      <c r="T2055" s="18">
        <f t="shared" si="2677"/>
        <v>8152.5000000000009</v>
      </c>
      <c r="U2055" s="18">
        <f t="shared" ref="U2055:AE2057" si="2766">U2056</f>
        <v>0</v>
      </c>
      <c r="V2055" s="18">
        <f t="shared" si="2679"/>
        <v>27367.9</v>
      </c>
      <c r="W2055" s="18">
        <f t="shared" si="2680"/>
        <v>5612</v>
      </c>
      <c r="X2055" s="18">
        <f t="shared" si="2681"/>
        <v>8152.5000000000009</v>
      </c>
      <c r="Y2055" s="18">
        <f t="shared" si="2766"/>
        <v>0</v>
      </c>
      <c r="Z2055" s="18">
        <f t="shared" si="2766"/>
        <v>0</v>
      </c>
      <c r="AA2055" s="18">
        <f t="shared" si="2766"/>
        <v>0</v>
      </c>
      <c r="AB2055" s="18">
        <f t="shared" si="2692"/>
        <v>27367.9</v>
      </c>
      <c r="AC2055" s="18">
        <f t="shared" si="2693"/>
        <v>5612</v>
      </c>
      <c r="AD2055" s="18">
        <f t="shared" si="2694"/>
        <v>8152.5000000000009</v>
      </c>
      <c r="AE2055" s="18">
        <f t="shared" si="2766"/>
        <v>0</v>
      </c>
      <c r="AF2055" s="31"/>
      <c r="AG2055" s="22"/>
      <c r="AH2055" s="2"/>
    </row>
    <row r="2056" spans="1:34" ht="47.25" x14ac:dyDescent="0.25">
      <c r="A2056" s="36" t="s">
        <v>443</v>
      </c>
      <c r="B2056" s="32">
        <v>200</v>
      </c>
      <c r="C2056" s="36"/>
      <c r="D2056" s="36"/>
      <c r="E2056" s="14" t="s">
        <v>578</v>
      </c>
      <c r="F2056" s="18">
        <f t="shared" si="2764"/>
        <v>27367.9</v>
      </c>
      <c r="G2056" s="18">
        <f t="shared" si="2764"/>
        <v>5612</v>
      </c>
      <c r="H2056" s="18">
        <f t="shared" si="2764"/>
        <v>8152.5000000000009</v>
      </c>
      <c r="I2056" s="18">
        <f t="shared" si="2764"/>
        <v>0</v>
      </c>
      <c r="J2056" s="18">
        <f t="shared" si="2764"/>
        <v>0</v>
      </c>
      <c r="K2056" s="18">
        <f t="shared" si="2764"/>
        <v>0</v>
      </c>
      <c r="L2056" s="18">
        <f t="shared" si="2761"/>
        <v>27367.9</v>
      </c>
      <c r="M2056" s="18">
        <f t="shared" si="2762"/>
        <v>5612</v>
      </c>
      <c r="N2056" s="18">
        <f t="shared" si="2763"/>
        <v>8152.5000000000009</v>
      </c>
      <c r="O2056" s="18">
        <f t="shared" si="2765"/>
        <v>0</v>
      </c>
      <c r="P2056" s="18">
        <f t="shared" si="2765"/>
        <v>0</v>
      </c>
      <c r="Q2056" s="18">
        <f t="shared" si="2765"/>
        <v>0</v>
      </c>
      <c r="R2056" s="18">
        <f t="shared" si="2675"/>
        <v>27367.9</v>
      </c>
      <c r="S2056" s="18">
        <f t="shared" si="2676"/>
        <v>5612</v>
      </c>
      <c r="T2056" s="18">
        <f t="shared" si="2677"/>
        <v>8152.5000000000009</v>
      </c>
      <c r="U2056" s="18">
        <f t="shared" si="2766"/>
        <v>0</v>
      </c>
      <c r="V2056" s="18">
        <f t="shared" si="2679"/>
        <v>27367.9</v>
      </c>
      <c r="W2056" s="18">
        <f t="shared" si="2680"/>
        <v>5612</v>
      </c>
      <c r="X2056" s="18">
        <f t="shared" si="2681"/>
        <v>8152.5000000000009</v>
      </c>
      <c r="Y2056" s="18">
        <f t="shared" si="2766"/>
        <v>0</v>
      </c>
      <c r="Z2056" s="18">
        <f t="shared" si="2766"/>
        <v>0</v>
      </c>
      <c r="AA2056" s="18">
        <f t="shared" si="2766"/>
        <v>0</v>
      </c>
      <c r="AB2056" s="18">
        <f t="shared" si="2692"/>
        <v>27367.9</v>
      </c>
      <c r="AC2056" s="18">
        <f t="shared" si="2693"/>
        <v>5612</v>
      </c>
      <c r="AD2056" s="18">
        <f t="shared" si="2694"/>
        <v>8152.5000000000009</v>
      </c>
      <c r="AE2056" s="18">
        <f t="shared" si="2766"/>
        <v>0</v>
      </c>
      <c r="AF2056" s="31"/>
      <c r="AG2056" s="22"/>
      <c r="AH2056" s="2"/>
    </row>
    <row r="2057" spans="1:34" ht="47.25" x14ac:dyDescent="0.25">
      <c r="A2057" s="36" t="s">
        <v>443</v>
      </c>
      <c r="B2057" s="32">
        <v>240</v>
      </c>
      <c r="C2057" s="36"/>
      <c r="D2057" s="36"/>
      <c r="E2057" s="14" t="s">
        <v>586</v>
      </c>
      <c r="F2057" s="18">
        <f t="shared" si="2764"/>
        <v>27367.9</v>
      </c>
      <c r="G2057" s="18">
        <f t="shared" si="2764"/>
        <v>5612</v>
      </c>
      <c r="H2057" s="18">
        <f t="shared" si="2764"/>
        <v>8152.5000000000009</v>
      </c>
      <c r="I2057" s="18">
        <f t="shared" si="2764"/>
        <v>0</v>
      </c>
      <c r="J2057" s="18">
        <f t="shared" si="2764"/>
        <v>0</v>
      </c>
      <c r="K2057" s="18">
        <f t="shared" si="2764"/>
        <v>0</v>
      </c>
      <c r="L2057" s="18">
        <f t="shared" si="2761"/>
        <v>27367.9</v>
      </c>
      <c r="M2057" s="18">
        <f t="shared" si="2762"/>
        <v>5612</v>
      </c>
      <c r="N2057" s="18">
        <f t="shared" si="2763"/>
        <v>8152.5000000000009</v>
      </c>
      <c r="O2057" s="18">
        <f t="shared" si="2765"/>
        <v>0</v>
      </c>
      <c r="P2057" s="18">
        <f t="shared" si="2765"/>
        <v>0</v>
      </c>
      <c r="Q2057" s="18">
        <f t="shared" si="2765"/>
        <v>0</v>
      </c>
      <c r="R2057" s="18">
        <f t="shared" si="2675"/>
        <v>27367.9</v>
      </c>
      <c r="S2057" s="18">
        <f t="shared" si="2676"/>
        <v>5612</v>
      </c>
      <c r="T2057" s="18">
        <f t="shared" si="2677"/>
        <v>8152.5000000000009</v>
      </c>
      <c r="U2057" s="18">
        <f t="shared" si="2766"/>
        <v>0</v>
      </c>
      <c r="V2057" s="18">
        <f t="shared" si="2679"/>
        <v>27367.9</v>
      </c>
      <c r="W2057" s="18">
        <f t="shared" si="2680"/>
        <v>5612</v>
      </c>
      <c r="X2057" s="18">
        <f t="shared" si="2681"/>
        <v>8152.5000000000009</v>
      </c>
      <c r="Y2057" s="18">
        <f t="shared" si="2766"/>
        <v>0</v>
      </c>
      <c r="Z2057" s="18">
        <f t="shared" si="2766"/>
        <v>0</v>
      </c>
      <c r="AA2057" s="18">
        <f t="shared" si="2766"/>
        <v>0</v>
      </c>
      <c r="AB2057" s="18">
        <f t="shared" si="2692"/>
        <v>27367.9</v>
      </c>
      <c r="AC2057" s="18">
        <f t="shared" si="2693"/>
        <v>5612</v>
      </c>
      <c r="AD2057" s="18">
        <f t="shared" si="2694"/>
        <v>8152.5000000000009</v>
      </c>
      <c r="AE2057" s="18">
        <f t="shared" si="2766"/>
        <v>0</v>
      </c>
      <c r="AF2057" s="31"/>
      <c r="AG2057" s="22"/>
      <c r="AH2057" s="2"/>
    </row>
    <row r="2058" spans="1:34" ht="31.5" x14ac:dyDescent="0.25">
      <c r="A2058" s="36" t="s">
        <v>443</v>
      </c>
      <c r="B2058" s="32">
        <v>240</v>
      </c>
      <c r="C2058" s="36" t="s">
        <v>151</v>
      </c>
      <c r="D2058" s="36" t="s">
        <v>246</v>
      </c>
      <c r="E2058" s="14" t="s">
        <v>550</v>
      </c>
      <c r="F2058" s="18">
        <v>27367.9</v>
      </c>
      <c r="G2058" s="18">
        <v>5612</v>
      </c>
      <c r="H2058" s="18">
        <v>8152.5000000000009</v>
      </c>
      <c r="I2058" s="18"/>
      <c r="J2058" s="18"/>
      <c r="K2058" s="18"/>
      <c r="L2058" s="18">
        <f t="shared" si="2761"/>
        <v>27367.9</v>
      </c>
      <c r="M2058" s="18">
        <f t="shared" si="2762"/>
        <v>5612</v>
      </c>
      <c r="N2058" s="18">
        <f t="shared" si="2763"/>
        <v>8152.5000000000009</v>
      </c>
      <c r="O2058" s="18"/>
      <c r="P2058" s="18"/>
      <c r="Q2058" s="18"/>
      <c r="R2058" s="18">
        <f t="shared" ref="R2058:R2121" si="2767">L2058+O2058</f>
        <v>27367.9</v>
      </c>
      <c r="S2058" s="18">
        <f t="shared" ref="S2058:S2121" si="2768">M2058+P2058</f>
        <v>5612</v>
      </c>
      <c r="T2058" s="18">
        <f t="shared" ref="T2058:T2121" si="2769">N2058+Q2058</f>
        <v>8152.5000000000009</v>
      </c>
      <c r="U2058" s="18"/>
      <c r="V2058" s="18">
        <f t="shared" ref="V2058:V2121" si="2770">R2058+U2058</f>
        <v>27367.9</v>
      </c>
      <c r="W2058" s="18">
        <f t="shared" ref="W2058:W2121" si="2771">S2058</f>
        <v>5612</v>
      </c>
      <c r="X2058" s="18">
        <f t="shared" ref="X2058:X2121" si="2772">T2058</f>
        <v>8152.5000000000009</v>
      </c>
      <c r="Y2058" s="18"/>
      <c r="Z2058" s="18"/>
      <c r="AA2058" s="18"/>
      <c r="AB2058" s="18">
        <f t="shared" si="2692"/>
        <v>27367.9</v>
      </c>
      <c r="AC2058" s="18">
        <f t="shared" si="2693"/>
        <v>5612</v>
      </c>
      <c r="AD2058" s="18">
        <f t="shared" si="2694"/>
        <v>8152.5000000000009</v>
      </c>
      <c r="AE2058" s="18"/>
      <c r="AF2058" s="31"/>
      <c r="AG2058" s="22"/>
      <c r="AH2058" s="2"/>
    </row>
    <row r="2059" spans="1:34" s="8" customFormat="1" ht="31.5" x14ac:dyDescent="0.25">
      <c r="A2059" s="7" t="s">
        <v>449</v>
      </c>
      <c r="B2059" s="13"/>
      <c r="C2059" s="7"/>
      <c r="D2059" s="7"/>
      <c r="E2059" s="33" t="s">
        <v>1256</v>
      </c>
      <c r="F2059" s="11">
        <f t="shared" ref="F2059:K2059" si="2773">F2060+F2077</f>
        <v>26743.1</v>
      </c>
      <c r="G2059" s="11">
        <f t="shared" si="2773"/>
        <v>19305</v>
      </c>
      <c r="H2059" s="11">
        <f t="shared" si="2773"/>
        <v>17531.2</v>
      </c>
      <c r="I2059" s="11">
        <f t="shared" si="2773"/>
        <v>0</v>
      </c>
      <c r="J2059" s="11">
        <f t="shared" si="2773"/>
        <v>0</v>
      </c>
      <c r="K2059" s="11">
        <f t="shared" si="2773"/>
        <v>0</v>
      </c>
      <c r="L2059" s="11">
        <f t="shared" si="2761"/>
        <v>26743.1</v>
      </c>
      <c r="M2059" s="11">
        <f t="shared" si="2762"/>
        <v>19305</v>
      </c>
      <c r="N2059" s="11">
        <f t="shared" si="2763"/>
        <v>17531.2</v>
      </c>
      <c r="O2059" s="11">
        <f t="shared" ref="O2059:Q2059" si="2774">O2060+O2077</f>
        <v>0</v>
      </c>
      <c r="P2059" s="11">
        <f t="shared" si="2774"/>
        <v>0</v>
      </c>
      <c r="Q2059" s="11">
        <f t="shared" si="2774"/>
        <v>0</v>
      </c>
      <c r="R2059" s="11">
        <f t="shared" si="2767"/>
        <v>26743.1</v>
      </c>
      <c r="S2059" s="11">
        <f t="shared" si="2768"/>
        <v>19305</v>
      </c>
      <c r="T2059" s="11">
        <f t="shared" si="2769"/>
        <v>17531.2</v>
      </c>
      <c r="U2059" s="11">
        <f t="shared" ref="U2059:AE2059" si="2775">U2060+U2077</f>
        <v>0</v>
      </c>
      <c r="V2059" s="11">
        <f t="shared" si="2770"/>
        <v>26743.1</v>
      </c>
      <c r="W2059" s="11">
        <f t="shared" si="2771"/>
        <v>19305</v>
      </c>
      <c r="X2059" s="11">
        <f t="shared" si="2772"/>
        <v>17531.2</v>
      </c>
      <c r="Y2059" s="11">
        <f t="shared" ref="Y2059:AA2059" si="2776">Y2060+Y2077</f>
        <v>0</v>
      </c>
      <c r="Z2059" s="11">
        <f t="shared" si="2776"/>
        <v>0</v>
      </c>
      <c r="AA2059" s="11">
        <f t="shared" si="2776"/>
        <v>0</v>
      </c>
      <c r="AB2059" s="11">
        <f t="shared" si="2692"/>
        <v>26743.1</v>
      </c>
      <c r="AC2059" s="11">
        <f t="shared" si="2693"/>
        <v>19305</v>
      </c>
      <c r="AD2059" s="11">
        <f t="shared" si="2694"/>
        <v>17531.2</v>
      </c>
      <c r="AE2059" s="11">
        <f t="shared" si="2775"/>
        <v>0</v>
      </c>
      <c r="AF2059" s="21"/>
      <c r="AG2059" s="24"/>
    </row>
    <row r="2060" spans="1:34" s="10" customFormat="1" ht="63" x14ac:dyDescent="0.25">
      <c r="A2060" s="9" t="s">
        <v>450</v>
      </c>
      <c r="B2060" s="16"/>
      <c r="C2060" s="9"/>
      <c r="D2060" s="9"/>
      <c r="E2060" s="15" t="s">
        <v>1257</v>
      </c>
      <c r="F2060" s="17">
        <f t="shared" ref="F2060:K2060" si="2777">F2061</f>
        <v>3568.7</v>
      </c>
      <c r="G2060" s="17">
        <f t="shared" si="2777"/>
        <v>2947.7</v>
      </c>
      <c r="H2060" s="17">
        <f t="shared" si="2777"/>
        <v>2947.7</v>
      </c>
      <c r="I2060" s="17">
        <f t="shared" si="2777"/>
        <v>0</v>
      </c>
      <c r="J2060" s="17">
        <f t="shared" si="2777"/>
        <v>0</v>
      </c>
      <c r="K2060" s="17">
        <f t="shared" si="2777"/>
        <v>0</v>
      </c>
      <c r="L2060" s="17">
        <f t="shared" si="2761"/>
        <v>3568.7</v>
      </c>
      <c r="M2060" s="17">
        <f t="shared" si="2762"/>
        <v>2947.7</v>
      </c>
      <c r="N2060" s="17">
        <f t="shared" si="2763"/>
        <v>2947.7</v>
      </c>
      <c r="O2060" s="17">
        <f t="shared" ref="O2060:Q2060" si="2778">O2061</f>
        <v>0</v>
      </c>
      <c r="P2060" s="17">
        <f t="shared" si="2778"/>
        <v>0</v>
      </c>
      <c r="Q2060" s="17">
        <f t="shared" si="2778"/>
        <v>0</v>
      </c>
      <c r="R2060" s="17">
        <f t="shared" si="2767"/>
        <v>3568.7</v>
      </c>
      <c r="S2060" s="17">
        <f t="shared" si="2768"/>
        <v>2947.7</v>
      </c>
      <c r="T2060" s="17">
        <f t="shared" si="2769"/>
        <v>2947.7</v>
      </c>
      <c r="U2060" s="17">
        <f t="shared" ref="U2060:AE2060" si="2779">U2061</f>
        <v>0</v>
      </c>
      <c r="V2060" s="17">
        <f t="shared" si="2770"/>
        <v>3568.7</v>
      </c>
      <c r="W2060" s="17">
        <f t="shared" si="2771"/>
        <v>2947.7</v>
      </c>
      <c r="X2060" s="17">
        <f t="shared" si="2772"/>
        <v>2947.7</v>
      </c>
      <c r="Y2060" s="17">
        <f t="shared" si="2779"/>
        <v>0</v>
      </c>
      <c r="Z2060" s="17">
        <f t="shared" si="2779"/>
        <v>0</v>
      </c>
      <c r="AA2060" s="17">
        <f t="shared" si="2779"/>
        <v>0</v>
      </c>
      <c r="AB2060" s="17">
        <f t="shared" si="2692"/>
        <v>3568.7</v>
      </c>
      <c r="AC2060" s="17">
        <f t="shared" si="2693"/>
        <v>2947.7</v>
      </c>
      <c r="AD2060" s="17">
        <f t="shared" si="2694"/>
        <v>2947.7</v>
      </c>
      <c r="AE2060" s="17">
        <f t="shared" si="2779"/>
        <v>0</v>
      </c>
      <c r="AF2060" s="30"/>
      <c r="AG2060" s="25"/>
    </row>
    <row r="2061" spans="1:34" ht="31.5" x14ac:dyDescent="0.25">
      <c r="A2061" s="36" t="s">
        <v>451</v>
      </c>
      <c r="B2061" s="32"/>
      <c r="C2061" s="36"/>
      <c r="D2061" s="36"/>
      <c r="E2061" s="14" t="s">
        <v>1258</v>
      </c>
      <c r="F2061" s="18">
        <f t="shared" ref="F2061:K2061" si="2780">F2062+F2069+F2073</f>
        <v>3568.7</v>
      </c>
      <c r="G2061" s="18">
        <f t="shared" si="2780"/>
        <v>2947.7</v>
      </c>
      <c r="H2061" s="18">
        <f t="shared" si="2780"/>
        <v>2947.7</v>
      </c>
      <c r="I2061" s="18">
        <f t="shared" si="2780"/>
        <v>0</v>
      </c>
      <c r="J2061" s="18">
        <f t="shared" si="2780"/>
        <v>0</v>
      </c>
      <c r="K2061" s="18">
        <f t="shared" si="2780"/>
        <v>0</v>
      </c>
      <c r="L2061" s="18">
        <f t="shared" si="2761"/>
        <v>3568.7</v>
      </c>
      <c r="M2061" s="18">
        <f t="shared" si="2762"/>
        <v>2947.7</v>
      </c>
      <c r="N2061" s="18">
        <f t="shared" si="2763"/>
        <v>2947.7</v>
      </c>
      <c r="O2061" s="18">
        <f t="shared" ref="O2061:Q2061" si="2781">O2062+O2069+O2073</f>
        <v>0</v>
      </c>
      <c r="P2061" s="18">
        <f t="shared" si="2781"/>
        <v>0</v>
      </c>
      <c r="Q2061" s="18">
        <f t="shared" si="2781"/>
        <v>0</v>
      </c>
      <c r="R2061" s="18">
        <f t="shared" si="2767"/>
        <v>3568.7</v>
      </c>
      <c r="S2061" s="18">
        <f t="shared" si="2768"/>
        <v>2947.7</v>
      </c>
      <c r="T2061" s="18">
        <f t="shared" si="2769"/>
        <v>2947.7</v>
      </c>
      <c r="U2061" s="18">
        <f t="shared" ref="U2061:AE2061" si="2782">U2062+U2069+U2073</f>
        <v>0</v>
      </c>
      <c r="V2061" s="18">
        <f t="shared" si="2770"/>
        <v>3568.7</v>
      </c>
      <c r="W2061" s="18">
        <f t="shared" si="2771"/>
        <v>2947.7</v>
      </c>
      <c r="X2061" s="18">
        <f t="shared" si="2772"/>
        <v>2947.7</v>
      </c>
      <c r="Y2061" s="18">
        <f t="shared" ref="Y2061:AA2061" si="2783">Y2062+Y2069+Y2073</f>
        <v>0</v>
      </c>
      <c r="Z2061" s="18">
        <f t="shared" si="2783"/>
        <v>0</v>
      </c>
      <c r="AA2061" s="18">
        <f t="shared" si="2783"/>
        <v>0</v>
      </c>
      <c r="AB2061" s="18">
        <f t="shared" si="2692"/>
        <v>3568.7</v>
      </c>
      <c r="AC2061" s="18">
        <f t="shared" si="2693"/>
        <v>2947.7</v>
      </c>
      <c r="AD2061" s="18">
        <f t="shared" si="2694"/>
        <v>2947.7</v>
      </c>
      <c r="AE2061" s="18">
        <f t="shared" si="2782"/>
        <v>0</v>
      </c>
      <c r="AF2061" s="31"/>
      <c r="AG2061" s="22"/>
      <c r="AH2061" s="2"/>
    </row>
    <row r="2062" spans="1:34" ht="47.25" x14ac:dyDescent="0.25">
      <c r="A2062" s="36" t="s">
        <v>446</v>
      </c>
      <c r="B2062" s="32"/>
      <c r="C2062" s="36"/>
      <c r="D2062" s="36"/>
      <c r="E2062" s="14" t="s">
        <v>784</v>
      </c>
      <c r="F2062" s="18">
        <f t="shared" ref="F2062:K2062" si="2784">F2063+F2066</f>
        <v>2790.5</v>
      </c>
      <c r="G2062" s="18">
        <f t="shared" si="2784"/>
        <v>2790.5</v>
      </c>
      <c r="H2062" s="18">
        <f t="shared" si="2784"/>
        <v>2790.5</v>
      </c>
      <c r="I2062" s="18">
        <f t="shared" si="2784"/>
        <v>0</v>
      </c>
      <c r="J2062" s="18">
        <f t="shared" si="2784"/>
        <v>0</v>
      </c>
      <c r="K2062" s="18">
        <f t="shared" si="2784"/>
        <v>0</v>
      </c>
      <c r="L2062" s="18">
        <f t="shared" si="2761"/>
        <v>2790.5</v>
      </c>
      <c r="M2062" s="18">
        <f t="shared" si="2762"/>
        <v>2790.5</v>
      </c>
      <c r="N2062" s="18">
        <f t="shared" si="2763"/>
        <v>2790.5</v>
      </c>
      <c r="O2062" s="18">
        <f t="shared" ref="O2062:Q2062" si="2785">O2063+O2066</f>
        <v>0</v>
      </c>
      <c r="P2062" s="18">
        <f t="shared" si="2785"/>
        <v>0</v>
      </c>
      <c r="Q2062" s="18">
        <f t="shared" si="2785"/>
        <v>0</v>
      </c>
      <c r="R2062" s="18">
        <f t="shared" si="2767"/>
        <v>2790.5</v>
      </c>
      <c r="S2062" s="18">
        <f t="shared" si="2768"/>
        <v>2790.5</v>
      </c>
      <c r="T2062" s="18">
        <f t="shared" si="2769"/>
        <v>2790.5</v>
      </c>
      <c r="U2062" s="18">
        <f t="shared" ref="U2062:AE2062" si="2786">U2063+U2066</f>
        <v>0</v>
      </c>
      <c r="V2062" s="18">
        <f t="shared" si="2770"/>
        <v>2790.5</v>
      </c>
      <c r="W2062" s="18">
        <f t="shared" si="2771"/>
        <v>2790.5</v>
      </c>
      <c r="X2062" s="18">
        <f t="shared" si="2772"/>
        <v>2790.5</v>
      </c>
      <c r="Y2062" s="18">
        <f t="shared" ref="Y2062:AA2062" si="2787">Y2063+Y2066</f>
        <v>0</v>
      </c>
      <c r="Z2062" s="18">
        <f t="shared" si="2787"/>
        <v>0</v>
      </c>
      <c r="AA2062" s="18">
        <f t="shared" si="2787"/>
        <v>0</v>
      </c>
      <c r="AB2062" s="18">
        <f t="shared" si="2692"/>
        <v>2790.5</v>
      </c>
      <c r="AC2062" s="18">
        <f t="shared" si="2693"/>
        <v>2790.5</v>
      </c>
      <c r="AD2062" s="18">
        <f t="shared" si="2694"/>
        <v>2790.5</v>
      </c>
      <c r="AE2062" s="18">
        <f t="shared" si="2786"/>
        <v>0</v>
      </c>
      <c r="AF2062" s="31"/>
      <c r="AG2062" s="22"/>
      <c r="AH2062" s="2"/>
    </row>
    <row r="2063" spans="1:34" ht="47.25" x14ac:dyDescent="0.25">
      <c r="A2063" s="36" t="s">
        <v>446</v>
      </c>
      <c r="B2063" s="32">
        <v>200</v>
      </c>
      <c r="C2063" s="36"/>
      <c r="D2063" s="36"/>
      <c r="E2063" s="14" t="s">
        <v>578</v>
      </c>
      <c r="F2063" s="18">
        <f t="shared" ref="F2063:K2064" si="2788">F2064</f>
        <v>1984.9</v>
      </c>
      <c r="G2063" s="18">
        <f t="shared" si="2788"/>
        <v>1984.9</v>
      </c>
      <c r="H2063" s="18">
        <f t="shared" si="2788"/>
        <v>1984.9</v>
      </c>
      <c r="I2063" s="18">
        <f t="shared" si="2788"/>
        <v>0</v>
      </c>
      <c r="J2063" s="18">
        <f t="shared" si="2788"/>
        <v>0</v>
      </c>
      <c r="K2063" s="18">
        <f t="shared" si="2788"/>
        <v>0</v>
      </c>
      <c r="L2063" s="18">
        <f t="shared" si="2761"/>
        <v>1984.9</v>
      </c>
      <c r="M2063" s="18">
        <f t="shared" si="2762"/>
        <v>1984.9</v>
      </c>
      <c r="N2063" s="18">
        <f t="shared" si="2763"/>
        <v>1984.9</v>
      </c>
      <c r="O2063" s="18">
        <f t="shared" ref="O2063:Q2064" si="2789">O2064</f>
        <v>0</v>
      </c>
      <c r="P2063" s="18">
        <f t="shared" si="2789"/>
        <v>0</v>
      </c>
      <c r="Q2063" s="18">
        <f t="shared" si="2789"/>
        <v>0</v>
      </c>
      <c r="R2063" s="18">
        <f t="shared" si="2767"/>
        <v>1984.9</v>
      </c>
      <c r="S2063" s="18">
        <f t="shared" si="2768"/>
        <v>1984.9</v>
      </c>
      <c r="T2063" s="18">
        <f t="shared" si="2769"/>
        <v>1984.9</v>
      </c>
      <c r="U2063" s="18">
        <f t="shared" ref="U2063:AE2064" si="2790">U2064</f>
        <v>0</v>
      </c>
      <c r="V2063" s="18">
        <f t="shared" si="2770"/>
        <v>1984.9</v>
      </c>
      <c r="W2063" s="18">
        <f t="shared" si="2771"/>
        <v>1984.9</v>
      </c>
      <c r="X2063" s="18">
        <f t="shared" si="2772"/>
        <v>1984.9</v>
      </c>
      <c r="Y2063" s="18">
        <f t="shared" si="2790"/>
        <v>0</v>
      </c>
      <c r="Z2063" s="18">
        <f t="shared" si="2790"/>
        <v>0</v>
      </c>
      <c r="AA2063" s="18">
        <f t="shared" si="2790"/>
        <v>0</v>
      </c>
      <c r="AB2063" s="18">
        <f t="shared" si="2692"/>
        <v>1984.9</v>
      </c>
      <c r="AC2063" s="18">
        <f t="shared" si="2693"/>
        <v>1984.9</v>
      </c>
      <c r="AD2063" s="18">
        <f t="shared" si="2694"/>
        <v>1984.9</v>
      </c>
      <c r="AE2063" s="18">
        <f t="shared" si="2790"/>
        <v>0</v>
      </c>
      <c r="AF2063" s="31"/>
      <c r="AG2063" s="22"/>
      <c r="AH2063" s="2"/>
    </row>
    <row r="2064" spans="1:34" ht="47.25" x14ac:dyDescent="0.25">
      <c r="A2064" s="36" t="s">
        <v>446</v>
      </c>
      <c r="B2064" s="32">
        <v>240</v>
      </c>
      <c r="C2064" s="36"/>
      <c r="D2064" s="36"/>
      <c r="E2064" s="14" t="s">
        <v>586</v>
      </c>
      <c r="F2064" s="18">
        <f t="shared" si="2788"/>
        <v>1984.9</v>
      </c>
      <c r="G2064" s="18">
        <f t="shared" si="2788"/>
        <v>1984.9</v>
      </c>
      <c r="H2064" s="18">
        <f t="shared" si="2788"/>
        <v>1984.9</v>
      </c>
      <c r="I2064" s="18">
        <f t="shared" si="2788"/>
        <v>0</v>
      </c>
      <c r="J2064" s="18">
        <f t="shared" si="2788"/>
        <v>0</v>
      </c>
      <c r="K2064" s="18">
        <f t="shared" si="2788"/>
        <v>0</v>
      </c>
      <c r="L2064" s="18">
        <f t="shared" si="2761"/>
        <v>1984.9</v>
      </c>
      <c r="M2064" s="18">
        <f t="shared" si="2762"/>
        <v>1984.9</v>
      </c>
      <c r="N2064" s="18">
        <f t="shared" si="2763"/>
        <v>1984.9</v>
      </c>
      <c r="O2064" s="18">
        <f t="shared" si="2789"/>
        <v>0</v>
      </c>
      <c r="P2064" s="18">
        <f t="shared" si="2789"/>
        <v>0</v>
      </c>
      <c r="Q2064" s="18">
        <f t="shared" si="2789"/>
        <v>0</v>
      </c>
      <c r="R2064" s="18">
        <f t="shared" si="2767"/>
        <v>1984.9</v>
      </c>
      <c r="S2064" s="18">
        <f t="shared" si="2768"/>
        <v>1984.9</v>
      </c>
      <c r="T2064" s="18">
        <f t="shared" si="2769"/>
        <v>1984.9</v>
      </c>
      <c r="U2064" s="18">
        <f t="shared" si="2790"/>
        <v>0</v>
      </c>
      <c r="V2064" s="18">
        <f t="shared" si="2770"/>
        <v>1984.9</v>
      </c>
      <c r="W2064" s="18">
        <f t="shared" si="2771"/>
        <v>1984.9</v>
      </c>
      <c r="X2064" s="18">
        <f t="shared" si="2772"/>
        <v>1984.9</v>
      </c>
      <c r="Y2064" s="18">
        <f t="shared" si="2790"/>
        <v>0</v>
      </c>
      <c r="Z2064" s="18">
        <f t="shared" si="2790"/>
        <v>0</v>
      </c>
      <c r="AA2064" s="18">
        <f t="shared" si="2790"/>
        <v>0</v>
      </c>
      <c r="AB2064" s="18">
        <f t="shared" ref="AB2064:AB2127" si="2791">V2064+Y2064</f>
        <v>1984.9</v>
      </c>
      <c r="AC2064" s="18">
        <f t="shared" ref="AC2064:AC2127" si="2792">W2064+Z2064</f>
        <v>1984.9</v>
      </c>
      <c r="AD2064" s="18">
        <f t="shared" ref="AD2064:AD2127" si="2793">X2064+AA2064</f>
        <v>1984.9</v>
      </c>
      <c r="AE2064" s="18">
        <f t="shared" si="2790"/>
        <v>0</v>
      </c>
      <c r="AF2064" s="31"/>
      <c r="AG2064" s="22"/>
      <c r="AH2064" s="2"/>
    </row>
    <row r="2065" spans="1:34" ht="31.5" x14ac:dyDescent="0.25">
      <c r="A2065" s="36" t="s">
        <v>446</v>
      </c>
      <c r="B2065" s="32">
        <v>240</v>
      </c>
      <c r="C2065" s="36" t="s">
        <v>151</v>
      </c>
      <c r="D2065" s="36" t="s">
        <v>246</v>
      </c>
      <c r="E2065" s="14" t="s">
        <v>550</v>
      </c>
      <c r="F2065" s="18">
        <v>1984.9</v>
      </c>
      <c r="G2065" s="18">
        <v>1984.9</v>
      </c>
      <c r="H2065" s="18">
        <v>1984.9</v>
      </c>
      <c r="I2065" s="18"/>
      <c r="J2065" s="18"/>
      <c r="K2065" s="18"/>
      <c r="L2065" s="18">
        <f t="shared" si="2761"/>
        <v>1984.9</v>
      </c>
      <c r="M2065" s="18">
        <f t="shared" si="2762"/>
        <v>1984.9</v>
      </c>
      <c r="N2065" s="18">
        <f t="shared" si="2763"/>
        <v>1984.9</v>
      </c>
      <c r="O2065" s="18"/>
      <c r="P2065" s="18"/>
      <c r="Q2065" s="18"/>
      <c r="R2065" s="18">
        <f t="shared" si="2767"/>
        <v>1984.9</v>
      </c>
      <c r="S2065" s="18">
        <f t="shared" si="2768"/>
        <v>1984.9</v>
      </c>
      <c r="T2065" s="18">
        <f t="shared" si="2769"/>
        <v>1984.9</v>
      </c>
      <c r="U2065" s="18"/>
      <c r="V2065" s="18">
        <f t="shared" si="2770"/>
        <v>1984.9</v>
      </c>
      <c r="W2065" s="18">
        <f t="shared" si="2771"/>
        <v>1984.9</v>
      </c>
      <c r="X2065" s="18">
        <f t="shared" si="2772"/>
        <v>1984.9</v>
      </c>
      <c r="Y2065" s="18"/>
      <c r="Z2065" s="18"/>
      <c r="AA2065" s="18"/>
      <c r="AB2065" s="18">
        <f t="shared" si="2791"/>
        <v>1984.9</v>
      </c>
      <c r="AC2065" s="18">
        <f t="shared" si="2792"/>
        <v>1984.9</v>
      </c>
      <c r="AD2065" s="18">
        <f t="shared" si="2793"/>
        <v>1984.9</v>
      </c>
      <c r="AE2065" s="18"/>
      <c r="AF2065" s="31"/>
      <c r="AG2065" s="22"/>
      <c r="AH2065" s="2"/>
    </row>
    <row r="2066" spans="1:34" x14ac:dyDescent="0.25">
      <c r="A2066" s="36" t="s">
        <v>446</v>
      </c>
      <c r="B2066" s="32">
        <v>800</v>
      </c>
      <c r="C2066" s="36"/>
      <c r="D2066" s="36"/>
      <c r="E2066" s="14" t="s">
        <v>583</v>
      </c>
      <c r="F2066" s="18">
        <f t="shared" ref="F2066:K2067" si="2794">F2067</f>
        <v>805.6</v>
      </c>
      <c r="G2066" s="18">
        <f t="shared" si="2794"/>
        <v>805.6</v>
      </c>
      <c r="H2066" s="18">
        <f t="shared" si="2794"/>
        <v>805.6</v>
      </c>
      <c r="I2066" s="18">
        <f t="shared" si="2794"/>
        <v>0</v>
      </c>
      <c r="J2066" s="18">
        <f t="shared" si="2794"/>
        <v>0</v>
      </c>
      <c r="K2066" s="18">
        <f t="shared" si="2794"/>
        <v>0</v>
      </c>
      <c r="L2066" s="18">
        <f t="shared" si="2761"/>
        <v>805.6</v>
      </c>
      <c r="M2066" s="18">
        <f t="shared" si="2762"/>
        <v>805.6</v>
      </c>
      <c r="N2066" s="18">
        <f t="shared" si="2763"/>
        <v>805.6</v>
      </c>
      <c r="O2066" s="18">
        <f t="shared" ref="O2066:Q2067" si="2795">O2067</f>
        <v>0</v>
      </c>
      <c r="P2066" s="18">
        <f t="shared" si="2795"/>
        <v>0</v>
      </c>
      <c r="Q2066" s="18">
        <f t="shared" si="2795"/>
        <v>0</v>
      </c>
      <c r="R2066" s="18">
        <f t="shared" si="2767"/>
        <v>805.6</v>
      </c>
      <c r="S2066" s="18">
        <f t="shared" si="2768"/>
        <v>805.6</v>
      </c>
      <c r="T2066" s="18">
        <f t="shared" si="2769"/>
        <v>805.6</v>
      </c>
      <c r="U2066" s="18">
        <f t="shared" ref="U2066:AE2067" si="2796">U2067</f>
        <v>0</v>
      </c>
      <c r="V2066" s="18">
        <f t="shared" si="2770"/>
        <v>805.6</v>
      </c>
      <c r="W2066" s="18">
        <f t="shared" si="2771"/>
        <v>805.6</v>
      </c>
      <c r="X2066" s="18">
        <f t="shared" si="2772"/>
        <v>805.6</v>
      </c>
      <c r="Y2066" s="18">
        <f t="shared" si="2796"/>
        <v>0</v>
      </c>
      <c r="Z2066" s="18">
        <f t="shared" si="2796"/>
        <v>0</v>
      </c>
      <c r="AA2066" s="18">
        <f t="shared" si="2796"/>
        <v>0</v>
      </c>
      <c r="AB2066" s="18">
        <f t="shared" si="2791"/>
        <v>805.6</v>
      </c>
      <c r="AC2066" s="18">
        <f t="shared" si="2792"/>
        <v>805.6</v>
      </c>
      <c r="AD2066" s="18">
        <f t="shared" si="2793"/>
        <v>805.6</v>
      </c>
      <c r="AE2066" s="18">
        <f t="shared" si="2796"/>
        <v>0</v>
      </c>
      <c r="AF2066" s="31"/>
      <c r="AG2066" s="22"/>
      <c r="AH2066" s="2"/>
    </row>
    <row r="2067" spans="1:34" x14ac:dyDescent="0.25">
      <c r="A2067" s="36" t="s">
        <v>446</v>
      </c>
      <c r="B2067" s="32">
        <v>830</v>
      </c>
      <c r="C2067" s="36"/>
      <c r="D2067" s="36"/>
      <c r="E2067" s="14" t="s">
        <v>600</v>
      </c>
      <c r="F2067" s="18">
        <f t="shared" si="2794"/>
        <v>805.6</v>
      </c>
      <c r="G2067" s="18">
        <f t="shared" si="2794"/>
        <v>805.6</v>
      </c>
      <c r="H2067" s="18">
        <f t="shared" si="2794"/>
        <v>805.6</v>
      </c>
      <c r="I2067" s="18">
        <f t="shared" si="2794"/>
        <v>0</v>
      </c>
      <c r="J2067" s="18">
        <f t="shared" si="2794"/>
        <v>0</v>
      </c>
      <c r="K2067" s="18">
        <f t="shared" si="2794"/>
        <v>0</v>
      </c>
      <c r="L2067" s="18">
        <f t="shared" si="2761"/>
        <v>805.6</v>
      </c>
      <c r="M2067" s="18">
        <f t="shared" si="2762"/>
        <v>805.6</v>
      </c>
      <c r="N2067" s="18">
        <f t="shared" si="2763"/>
        <v>805.6</v>
      </c>
      <c r="O2067" s="18">
        <f t="shared" si="2795"/>
        <v>0</v>
      </c>
      <c r="P2067" s="18">
        <f t="shared" si="2795"/>
        <v>0</v>
      </c>
      <c r="Q2067" s="18">
        <f t="shared" si="2795"/>
        <v>0</v>
      </c>
      <c r="R2067" s="18">
        <f t="shared" si="2767"/>
        <v>805.6</v>
      </c>
      <c r="S2067" s="18">
        <f t="shared" si="2768"/>
        <v>805.6</v>
      </c>
      <c r="T2067" s="18">
        <f t="shared" si="2769"/>
        <v>805.6</v>
      </c>
      <c r="U2067" s="18">
        <f t="shared" si="2796"/>
        <v>0</v>
      </c>
      <c r="V2067" s="18">
        <f t="shared" si="2770"/>
        <v>805.6</v>
      </c>
      <c r="W2067" s="18">
        <f t="shared" si="2771"/>
        <v>805.6</v>
      </c>
      <c r="X2067" s="18">
        <f t="shared" si="2772"/>
        <v>805.6</v>
      </c>
      <c r="Y2067" s="18">
        <f t="shared" si="2796"/>
        <v>0</v>
      </c>
      <c r="Z2067" s="18">
        <f t="shared" si="2796"/>
        <v>0</v>
      </c>
      <c r="AA2067" s="18">
        <f t="shared" si="2796"/>
        <v>0</v>
      </c>
      <c r="AB2067" s="18">
        <f t="shared" si="2791"/>
        <v>805.6</v>
      </c>
      <c r="AC2067" s="18">
        <f t="shared" si="2792"/>
        <v>805.6</v>
      </c>
      <c r="AD2067" s="18">
        <f t="shared" si="2793"/>
        <v>805.6</v>
      </c>
      <c r="AE2067" s="18">
        <f t="shared" si="2796"/>
        <v>0</v>
      </c>
      <c r="AF2067" s="31"/>
      <c r="AG2067" s="22"/>
      <c r="AH2067" s="2"/>
    </row>
    <row r="2068" spans="1:34" ht="31.5" x14ac:dyDescent="0.25">
      <c r="A2068" s="36" t="s">
        <v>446</v>
      </c>
      <c r="B2068" s="32">
        <v>830</v>
      </c>
      <c r="C2068" s="36" t="s">
        <v>151</v>
      </c>
      <c r="D2068" s="36" t="s">
        <v>246</v>
      </c>
      <c r="E2068" s="14" t="s">
        <v>550</v>
      </c>
      <c r="F2068" s="18">
        <v>805.6</v>
      </c>
      <c r="G2068" s="18">
        <v>805.6</v>
      </c>
      <c r="H2068" s="18">
        <v>805.6</v>
      </c>
      <c r="I2068" s="18"/>
      <c r="J2068" s="18"/>
      <c r="K2068" s="18"/>
      <c r="L2068" s="18">
        <f t="shared" si="2761"/>
        <v>805.6</v>
      </c>
      <c r="M2068" s="18">
        <f t="shared" si="2762"/>
        <v>805.6</v>
      </c>
      <c r="N2068" s="18">
        <f t="shared" si="2763"/>
        <v>805.6</v>
      </c>
      <c r="O2068" s="18"/>
      <c r="P2068" s="18"/>
      <c r="Q2068" s="18"/>
      <c r="R2068" s="18">
        <f t="shared" si="2767"/>
        <v>805.6</v>
      </c>
      <c r="S2068" s="18">
        <f t="shared" si="2768"/>
        <v>805.6</v>
      </c>
      <c r="T2068" s="18">
        <f t="shared" si="2769"/>
        <v>805.6</v>
      </c>
      <c r="U2068" s="18"/>
      <c r="V2068" s="18">
        <f t="shared" si="2770"/>
        <v>805.6</v>
      </c>
      <c r="W2068" s="18">
        <f t="shared" si="2771"/>
        <v>805.6</v>
      </c>
      <c r="X2068" s="18">
        <f t="shared" si="2772"/>
        <v>805.6</v>
      </c>
      <c r="Y2068" s="18"/>
      <c r="Z2068" s="18"/>
      <c r="AA2068" s="18"/>
      <c r="AB2068" s="18">
        <f t="shared" si="2791"/>
        <v>805.6</v>
      </c>
      <c r="AC2068" s="18">
        <f t="shared" si="2792"/>
        <v>805.6</v>
      </c>
      <c r="AD2068" s="18">
        <f t="shared" si="2793"/>
        <v>805.6</v>
      </c>
      <c r="AE2068" s="18"/>
      <c r="AF2068" s="31"/>
      <c r="AG2068" s="22"/>
      <c r="AH2068" s="2"/>
    </row>
    <row r="2069" spans="1:34" ht="31.5" x14ac:dyDescent="0.25">
      <c r="A2069" s="36" t="s">
        <v>447</v>
      </c>
      <c r="B2069" s="32"/>
      <c r="C2069" s="36"/>
      <c r="D2069" s="36"/>
      <c r="E2069" s="14" t="s">
        <v>785</v>
      </c>
      <c r="F2069" s="18">
        <f t="shared" ref="F2069:K2071" si="2797">F2070</f>
        <v>157.19999999999999</v>
      </c>
      <c r="G2069" s="18">
        <f t="shared" si="2797"/>
        <v>157.19999999999999</v>
      </c>
      <c r="H2069" s="18">
        <f t="shared" si="2797"/>
        <v>157.19999999999999</v>
      </c>
      <c r="I2069" s="18">
        <f t="shared" si="2797"/>
        <v>0</v>
      </c>
      <c r="J2069" s="18">
        <f t="shared" si="2797"/>
        <v>0</v>
      </c>
      <c r="K2069" s="18">
        <f t="shared" si="2797"/>
        <v>0</v>
      </c>
      <c r="L2069" s="18">
        <f t="shared" si="2761"/>
        <v>157.19999999999999</v>
      </c>
      <c r="M2069" s="18">
        <f t="shared" si="2762"/>
        <v>157.19999999999999</v>
      </c>
      <c r="N2069" s="18">
        <f t="shared" si="2763"/>
        <v>157.19999999999999</v>
      </c>
      <c r="O2069" s="18">
        <f t="shared" ref="O2069:Q2071" si="2798">O2070</f>
        <v>0</v>
      </c>
      <c r="P2069" s="18">
        <f t="shared" si="2798"/>
        <v>0</v>
      </c>
      <c r="Q2069" s="18">
        <f t="shared" si="2798"/>
        <v>0</v>
      </c>
      <c r="R2069" s="18">
        <f t="shared" si="2767"/>
        <v>157.19999999999999</v>
      </c>
      <c r="S2069" s="18">
        <f t="shared" si="2768"/>
        <v>157.19999999999999</v>
      </c>
      <c r="T2069" s="18">
        <f t="shared" si="2769"/>
        <v>157.19999999999999</v>
      </c>
      <c r="U2069" s="18">
        <f t="shared" ref="U2069:AE2071" si="2799">U2070</f>
        <v>0</v>
      </c>
      <c r="V2069" s="18">
        <f t="shared" si="2770"/>
        <v>157.19999999999999</v>
      </c>
      <c r="W2069" s="18">
        <f t="shared" si="2771"/>
        <v>157.19999999999999</v>
      </c>
      <c r="X2069" s="18">
        <f t="shared" si="2772"/>
        <v>157.19999999999999</v>
      </c>
      <c r="Y2069" s="18">
        <f t="shared" si="2799"/>
        <v>0</v>
      </c>
      <c r="Z2069" s="18">
        <f t="shared" si="2799"/>
        <v>0</v>
      </c>
      <c r="AA2069" s="18">
        <f t="shared" si="2799"/>
        <v>0</v>
      </c>
      <c r="AB2069" s="18">
        <f t="shared" si="2791"/>
        <v>157.19999999999999</v>
      </c>
      <c r="AC2069" s="18">
        <f t="shared" si="2792"/>
        <v>157.19999999999999</v>
      </c>
      <c r="AD2069" s="18">
        <f t="shared" si="2793"/>
        <v>157.19999999999999</v>
      </c>
      <c r="AE2069" s="18">
        <f t="shared" si="2799"/>
        <v>0</v>
      </c>
      <c r="AF2069" s="31"/>
      <c r="AG2069" s="22"/>
      <c r="AH2069" s="2"/>
    </row>
    <row r="2070" spans="1:34" ht="47.25" x14ac:dyDescent="0.25">
      <c r="A2070" s="36" t="s">
        <v>447</v>
      </c>
      <c r="B2070" s="32">
        <v>200</v>
      </c>
      <c r="C2070" s="36"/>
      <c r="D2070" s="36"/>
      <c r="E2070" s="14" t="s">
        <v>578</v>
      </c>
      <c r="F2070" s="18">
        <f t="shared" si="2797"/>
        <v>157.19999999999999</v>
      </c>
      <c r="G2070" s="18">
        <f t="shared" si="2797"/>
        <v>157.19999999999999</v>
      </c>
      <c r="H2070" s="18">
        <f t="shared" si="2797"/>
        <v>157.19999999999999</v>
      </c>
      <c r="I2070" s="18">
        <f t="shared" si="2797"/>
        <v>0</v>
      </c>
      <c r="J2070" s="18">
        <f t="shared" si="2797"/>
        <v>0</v>
      </c>
      <c r="K2070" s="18">
        <f t="shared" si="2797"/>
        <v>0</v>
      </c>
      <c r="L2070" s="18">
        <f t="shared" si="2761"/>
        <v>157.19999999999999</v>
      </c>
      <c r="M2070" s="18">
        <f t="shared" si="2762"/>
        <v>157.19999999999999</v>
      </c>
      <c r="N2070" s="18">
        <f t="shared" si="2763"/>
        <v>157.19999999999999</v>
      </c>
      <c r="O2070" s="18">
        <f t="shared" si="2798"/>
        <v>0</v>
      </c>
      <c r="P2070" s="18">
        <f t="shared" si="2798"/>
        <v>0</v>
      </c>
      <c r="Q2070" s="18">
        <f t="shared" si="2798"/>
        <v>0</v>
      </c>
      <c r="R2070" s="18">
        <f t="shared" si="2767"/>
        <v>157.19999999999999</v>
      </c>
      <c r="S2070" s="18">
        <f t="shared" si="2768"/>
        <v>157.19999999999999</v>
      </c>
      <c r="T2070" s="18">
        <f t="shared" si="2769"/>
        <v>157.19999999999999</v>
      </c>
      <c r="U2070" s="18">
        <f t="shared" si="2799"/>
        <v>0</v>
      </c>
      <c r="V2070" s="18">
        <f t="shared" si="2770"/>
        <v>157.19999999999999</v>
      </c>
      <c r="W2070" s="18">
        <f t="shared" si="2771"/>
        <v>157.19999999999999</v>
      </c>
      <c r="X2070" s="18">
        <f t="shared" si="2772"/>
        <v>157.19999999999999</v>
      </c>
      <c r="Y2070" s="18">
        <f t="shared" si="2799"/>
        <v>0</v>
      </c>
      <c r="Z2070" s="18">
        <f t="shared" si="2799"/>
        <v>0</v>
      </c>
      <c r="AA2070" s="18">
        <f t="shared" si="2799"/>
        <v>0</v>
      </c>
      <c r="AB2070" s="18">
        <f t="shared" si="2791"/>
        <v>157.19999999999999</v>
      </c>
      <c r="AC2070" s="18">
        <f t="shared" si="2792"/>
        <v>157.19999999999999</v>
      </c>
      <c r="AD2070" s="18">
        <f t="shared" si="2793"/>
        <v>157.19999999999999</v>
      </c>
      <c r="AE2070" s="18">
        <f t="shared" si="2799"/>
        <v>0</v>
      </c>
      <c r="AF2070" s="31"/>
      <c r="AG2070" s="22"/>
      <c r="AH2070" s="2"/>
    </row>
    <row r="2071" spans="1:34" ht="47.25" x14ac:dyDescent="0.25">
      <c r="A2071" s="36" t="s">
        <v>447</v>
      </c>
      <c r="B2071" s="32">
        <v>240</v>
      </c>
      <c r="C2071" s="36"/>
      <c r="D2071" s="36"/>
      <c r="E2071" s="14" t="s">
        <v>586</v>
      </c>
      <c r="F2071" s="18">
        <f t="shared" si="2797"/>
        <v>157.19999999999999</v>
      </c>
      <c r="G2071" s="18">
        <f t="shared" si="2797"/>
        <v>157.19999999999999</v>
      </c>
      <c r="H2071" s="18">
        <f t="shared" si="2797"/>
        <v>157.19999999999999</v>
      </c>
      <c r="I2071" s="18">
        <f t="shared" si="2797"/>
        <v>0</v>
      </c>
      <c r="J2071" s="18">
        <f t="shared" si="2797"/>
        <v>0</v>
      </c>
      <c r="K2071" s="18">
        <f t="shared" si="2797"/>
        <v>0</v>
      </c>
      <c r="L2071" s="18">
        <f t="shared" si="2761"/>
        <v>157.19999999999999</v>
      </c>
      <c r="M2071" s="18">
        <f t="shared" si="2762"/>
        <v>157.19999999999999</v>
      </c>
      <c r="N2071" s="18">
        <f t="shared" si="2763"/>
        <v>157.19999999999999</v>
      </c>
      <c r="O2071" s="18">
        <f t="shared" si="2798"/>
        <v>0</v>
      </c>
      <c r="P2071" s="18">
        <f t="shared" si="2798"/>
        <v>0</v>
      </c>
      <c r="Q2071" s="18">
        <f t="shared" si="2798"/>
        <v>0</v>
      </c>
      <c r="R2071" s="18">
        <f t="shared" si="2767"/>
        <v>157.19999999999999</v>
      </c>
      <c r="S2071" s="18">
        <f t="shared" si="2768"/>
        <v>157.19999999999999</v>
      </c>
      <c r="T2071" s="18">
        <f t="shared" si="2769"/>
        <v>157.19999999999999</v>
      </c>
      <c r="U2071" s="18">
        <f t="shared" si="2799"/>
        <v>0</v>
      </c>
      <c r="V2071" s="18">
        <f t="shared" si="2770"/>
        <v>157.19999999999999</v>
      </c>
      <c r="W2071" s="18">
        <f t="shared" si="2771"/>
        <v>157.19999999999999</v>
      </c>
      <c r="X2071" s="18">
        <f t="shared" si="2772"/>
        <v>157.19999999999999</v>
      </c>
      <c r="Y2071" s="18">
        <f t="shared" si="2799"/>
        <v>0</v>
      </c>
      <c r="Z2071" s="18">
        <f t="shared" si="2799"/>
        <v>0</v>
      </c>
      <c r="AA2071" s="18">
        <f t="shared" si="2799"/>
        <v>0</v>
      </c>
      <c r="AB2071" s="18">
        <f t="shared" si="2791"/>
        <v>157.19999999999999</v>
      </c>
      <c r="AC2071" s="18">
        <f t="shared" si="2792"/>
        <v>157.19999999999999</v>
      </c>
      <c r="AD2071" s="18">
        <f t="shared" si="2793"/>
        <v>157.19999999999999</v>
      </c>
      <c r="AE2071" s="18">
        <f t="shared" si="2799"/>
        <v>0</v>
      </c>
      <c r="AF2071" s="31"/>
      <c r="AG2071" s="22"/>
      <c r="AH2071" s="2"/>
    </row>
    <row r="2072" spans="1:34" ht="31.5" x14ac:dyDescent="0.25">
      <c r="A2072" s="36" t="s">
        <v>447</v>
      </c>
      <c r="B2072" s="32">
        <v>240</v>
      </c>
      <c r="C2072" s="36" t="s">
        <v>151</v>
      </c>
      <c r="D2072" s="36" t="s">
        <v>246</v>
      </c>
      <c r="E2072" s="14" t="s">
        <v>550</v>
      </c>
      <c r="F2072" s="18">
        <v>157.19999999999999</v>
      </c>
      <c r="G2072" s="18">
        <v>157.19999999999999</v>
      </c>
      <c r="H2072" s="18">
        <v>157.19999999999999</v>
      </c>
      <c r="I2072" s="18"/>
      <c r="J2072" s="18"/>
      <c r="K2072" s="18"/>
      <c r="L2072" s="18">
        <f t="shared" si="2761"/>
        <v>157.19999999999999</v>
      </c>
      <c r="M2072" s="18">
        <f t="shared" si="2762"/>
        <v>157.19999999999999</v>
      </c>
      <c r="N2072" s="18">
        <f t="shared" si="2763"/>
        <v>157.19999999999999</v>
      </c>
      <c r="O2072" s="18"/>
      <c r="P2072" s="18"/>
      <c r="Q2072" s="18"/>
      <c r="R2072" s="18">
        <f t="shared" si="2767"/>
        <v>157.19999999999999</v>
      </c>
      <c r="S2072" s="18">
        <f t="shared" si="2768"/>
        <v>157.19999999999999</v>
      </c>
      <c r="T2072" s="18">
        <f t="shared" si="2769"/>
        <v>157.19999999999999</v>
      </c>
      <c r="U2072" s="18"/>
      <c r="V2072" s="18">
        <f t="shared" si="2770"/>
        <v>157.19999999999999</v>
      </c>
      <c r="W2072" s="18">
        <f t="shared" si="2771"/>
        <v>157.19999999999999</v>
      </c>
      <c r="X2072" s="18">
        <f t="shared" si="2772"/>
        <v>157.19999999999999</v>
      </c>
      <c r="Y2072" s="18"/>
      <c r="Z2072" s="18"/>
      <c r="AA2072" s="18"/>
      <c r="AB2072" s="18">
        <f t="shared" si="2791"/>
        <v>157.19999999999999</v>
      </c>
      <c r="AC2072" s="18">
        <f t="shared" si="2792"/>
        <v>157.19999999999999</v>
      </c>
      <c r="AD2072" s="18">
        <f t="shared" si="2793"/>
        <v>157.19999999999999</v>
      </c>
      <c r="AE2072" s="18"/>
      <c r="AF2072" s="31"/>
      <c r="AG2072" s="22"/>
      <c r="AH2072" s="2"/>
    </row>
    <row r="2073" spans="1:34" ht="78.75" x14ac:dyDescent="0.25">
      <c r="A2073" s="36" t="s">
        <v>448</v>
      </c>
      <c r="B2073" s="32"/>
      <c r="C2073" s="36"/>
      <c r="D2073" s="36"/>
      <c r="E2073" s="14" t="s">
        <v>1259</v>
      </c>
      <c r="F2073" s="18">
        <f t="shared" ref="F2073:K2075" si="2800">F2074</f>
        <v>621</v>
      </c>
      <c r="G2073" s="18">
        <f t="shared" si="2800"/>
        <v>0</v>
      </c>
      <c r="H2073" s="18">
        <f t="shared" si="2800"/>
        <v>0</v>
      </c>
      <c r="I2073" s="18">
        <f t="shared" si="2800"/>
        <v>0</v>
      </c>
      <c r="J2073" s="18">
        <f t="shared" si="2800"/>
        <v>0</v>
      </c>
      <c r="K2073" s="18">
        <f t="shared" si="2800"/>
        <v>0</v>
      </c>
      <c r="L2073" s="18">
        <f t="shared" si="2761"/>
        <v>621</v>
      </c>
      <c r="M2073" s="18">
        <f t="shared" si="2762"/>
        <v>0</v>
      </c>
      <c r="N2073" s="18">
        <f t="shared" si="2763"/>
        <v>0</v>
      </c>
      <c r="O2073" s="18">
        <f t="shared" ref="O2073:Q2075" si="2801">O2074</f>
        <v>0</v>
      </c>
      <c r="P2073" s="18">
        <f t="shared" si="2801"/>
        <v>0</v>
      </c>
      <c r="Q2073" s="18">
        <f t="shared" si="2801"/>
        <v>0</v>
      </c>
      <c r="R2073" s="18">
        <f t="shared" si="2767"/>
        <v>621</v>
      </c>
      <c r="S2073" s="18">
        <f t="shared" si="2768"/>
        <v>0</v>
      </c>
      <c r="T2073" s="18">
        <f t="shared" si="2769"/>
        <v>0</v>
      </c>
      <c r="U2073" s="18">
        <f t="shared" ref="U2073:AE2075" si="2802">U2074</f>
        <v>0</v>
      </c>
      <c r="V2073" s="18">
        <f t="shared" si="2770"/>
        <v>621</v>
      </c>
      <c r="W2073" s="18">
        <f t="shared" si="2771"/>
        <v>0</v>
      </c>
      <c r="X2073" s="18">
        <f t="shared" si="2772"/>
        <v>0</v>
      </c>
      <c r="Y2073" s="18">
        <f t="shared" si="2802"/>
        <v>0</v>
      </c>
      <c r="Z2073" s="18">
        <f t="shared" si="2802"/>
        <v>0</v>
      </c>
      <c r="AA2073" s="18">
        <f t="shared" si="2802"/>
        <v>0</v>
      </c>
      <c r="AB2073" s="18">
        <f t="shared" si="2791"/>
        <v>621</v>
      </c>
      <c r="AC2073" s="18">
        <f t="shared" si="2792"/>
        <v>0</v>
      </c>
      <c r="AD2073" s="18">
        <f t="shared" si="2793"/>
        <v>0</v>
      </c>
      <c r="AE2073" s="18">
        <f t="shared" si="2802"/>
        <v>0</v>
      </c>
      <c r="AF2073" s="31"/>
      <c r="AG2073" s="22"/>
      <c r="AH2073" s="2"/>
    </row>
    <row r="2074" spans="1:34" ht="47.25" x14ac:dyDescent="0.25">
      <c r="A2074" s="36" t="s">
        <v>448</v>
      </c>
      <c r="B2074" s="32">
        <v>200</v>
      </c>
      <c r="C2074" s="36"/>
      <c r="D2074" s="36"/>
      <c r="E2074" s="14" t="s">
        <v>578</v>
      </c>
      <c r="F2074" s="18">
        <f t="shared" si="2800"/>
        <v>621</v>
      </c>
      <c r="G2074" s="18">
        <f t="shared" si="2800"/>
        <v>0</v>
      </c>
      <c r="H2074" s="18">
        <f t="shared" si="2800"/>
        <v>0</v>
      </c>
      <c r="I2074" s="18">
        <f t="shared" si="2800"/>
        <v>0</v>
      </c>
      <c r="J2074" s="18">
        <f t="shared" si="2800"/>
        <v>0</v>
      </c>
      <c r="K2074" s="18">
        <f t="shared" si="2800"/>
        <v>0</v>
      </c>
      <c r="L2074" s="18">
        <f t="shared" si="2761"/>
        <v>621</v>
      </c>
      <c r="M2074" s="18">
        <f t="shared" si="2762"/>
        <v>0</v>
      </c>
      <c r="N2074" s="18">
        <f t="shared" si="2763"/>
        <v>0</v>
      </c>
      <c r="O2074" s="18">
        <f t="shared" si="2801"/>
        <v>0</v>
      </c>
      <c r="P2074" s="18">
        <f t="shared" si="2801"/>
        <v>0</v>
      </c>
      <c r="Q2074" s="18">
        <f t="shared" si="2801"/>
        <v>0</v>
      </c>
      <c r="R2074" s="18">
        <f t="shared" si="2767"/>
        <v>621</v>
      </c>
      <c r="S2074" s="18">
        <f t="shared" si="2768"/>
        <v>0</v>
      </c>
      <c r="T2074" s="18">
        <f t="shared" si="2769"/>
        <v>0</v>
      </c>
      <c r="U2074" s="18">
        <f t="shared" si="2802"/>
        <v>0</v>
      </c>
      <c r="V2074" s="18">
        <f t="shared" si="2770"/>
        <v>621</v>
      </c>
      <c r="W2074" s="18">
        <f t="shared" si="2771"/>
        <v>0</v>
      </c>
      <c r="X2074" s="18">
        <f t="shared" si="2772"/>
        <v>0</v>
      </c>
      <c r="Y2074" s="18">
        <f t="shared" si="2802"/>
        <v>0</v>
      </c>
      <c r="Z2074" s="18">
        <f t="shared" si="2802"/>
        <v>0</v>
      </c>
      <c r="AA2074" s="18">
        <f t="shared" si="2802"/>
        <v>0</v>
      </c>
      <c r="AB2074" s="18">
        <f t="shared" si="2791"/>
        <v>621</v>
      </c>
      <c r="AC2074" s="18">
        <f t="shared" si="2792"/>
        <v>0</v>
      </c>
      <c r="AD2074" s="18">
        <f t="shared" si="2793"/>
        <v>0</v>
      </c>
      <c r="AE2074" s="18">
        <f t="shared" si="2802"/>
        <v>0</v>
      </c>
      <c r="AF2074" s="31"/>
      <c r="AG2074" s="22"/>
      <c r="AH2074" s="2"/>
    </row>
    <row r="2075" spans="1:34" ht="47.25" x14ac:dyDescent="0.25">
      <c r="A2075" s="36" t="s">
        <v>448</v>
      </c>
      <c r="B2075" s="32">
        <v>240</v>
      </c>
      <c r="C2075" s="36"/>
      <c r="D2075" s="36"/>
      <c r="E2075" s="14" t="s">
        <v>586</v>
      </c>
      <c r="F2075" s="18">
        <f t="shared" si="2800"/>
        <v>621</v>
      </c>
      <c r="G2075" s="18">
        <f t="shared" si="2800"/>
        <v>0</v>
      </c>
      <c r="H2075" s="18">
        <f t="shared" si="2800"/>
        <v>0</v>
      </c>
      <c r="I2075" s="18">
        <f t="shared" si="2800"/>
        <v>0</v>
      </c>
      <c r="J2075" s="18">
        <f t="shared" si="2800"/>
        <v>0</v>
      </c>
      <c r="K2075" s="18">
        <f t="shared" si="2800"/>
        <v>0</v>
      </c>
      <c r="L2075" s="18">
        <f t="shared" si="2761"/>
        <v>621</v>
      </c>
      <c r="M2075" s="18">
        <f t="shared" si="2762"/>
        <v>0</v>
      </c>
      <c r="N2075" s="18">
        <f t="shared" si="2763"/>
        <v>0</v>
      </c>
      <c r="O2075" s="18">
        <f t="shared" si="2801"/>
        <v>0</v>
      </c>
      <c r="P2075" s="18">
        <f t="shared" si="2801"/>
        <v>0</v>
      </c>
      <c r="Q2075" s="18">
        <f t="shared" si="2801"/>
        <v>0</v>
      </c>
      <c r="R2075" s="18">
        <f t="shared" si="2767"/>
        <v>621</v>
      </c>
      <c r="S2075" s="18">
        <f t="shared" si="2768"/>
        <v>0</v>
      </c>
      <c r="T2075" s="18">
        <f t="shared" si="2769"/>
        <v>0</v>
      </c>
      <c r="U2075" s="18">
        <f t="shared" si="2802"/>
        <v>0</v>
      </c>
      <c r="V2075" s="18">
        <f t="shared" si="2770"/>
        <v>621</v>
      </c>
      <c r="W2075" s="18">
        <f t="shared" si="2771"/>
        <v>0</v>
      </c>
      <c r="X2075" s="18">
        <f t="shared" si="2772"/>
        <v>0</v>
      </c>
      <c r="Y2075" s="18">
        <f t="shared" si="2802"/>
        <v>0</v>
      </c>
      <c r="Z2075" s="18">
        <f t="shared" si="2802"/>
        <v>0</v>
      </c>
      <c r="AA2075" s="18">
        <f t="shared" si="2802"/>
        <v>0</v>
      </c>
      <c r="AB2075" s="18">
        <f t="shared" si="2791"/>
        <v>621</v>
      </c>
      <c r="AC2075" s="18">
        <f t="shared" si="2792"/>
        <v>0</v>
      </c>
      <c r="AD2075" s="18">
        <f t="shared" si="2793"/>
        <v>0</v>
      </c>
      <c r="AE2075" s="18">
        <f t="shared" si="2802"/>
        <v>0</v>
      </c>
      <c r="AF2075" s="31"/>
      <c r="AG2075" s="22"/>
      <c r="AH2075" s="2"/>
    </row>
    <row r="2076" spans="1:34" ht="31.5" x14ac:dyDescent="0.25">
      <c r="A2076" s="36" t="s">
        <v>448</v>
      </c>
      <c r="B2076" s="32">
        <v>240</v>
      </c>
      <c r="C2076" s="36" t="s">
        <v>151</v>
      </c>
      <c r="D2076" s="36" t="s">
        <v>246</v>
      </c>
      <c r="E2076" s="14" t="s">
        <v>550</v>
      </c>
      <c r="F2076" s="18">
        <v>621</v>
      </c>
      <c r="G2076" s="18">
        <v>0</v>
      </c>
      <c r="H2076" s="18">
        <v>0</v>
      </c>
      <c r="I2076" s="18"/>
      <c r="J2076" s="18"/>
      <c r="K2076" s="18"/>
      <c r="L2076" s="18">
        <f t="shared" si="2761"/>
        <v>621</v>
      </c>
      <c r="M2076" s="18">
        <f t="shared" si="2762"/>
        <v>0</v>
      </c>
      <c r="N2076" s="18">
        <f t="shared" si="2763"/>
        <v>0</v>
      </c>
      <c r="O2076" s="18"/>
      <c r="P2076" s="18"/>
      <c r="Q2076" s="18"/>
      <c r="R2076" s="18">
        <f t="shared" si="2767"/>
        <v>621</v>
      </c>
      <c r="S2076" s="18">
        <f t="shared" si="2768"/>
        <v>0</v>
      </c>
      <c r="T2076" s="18">
        <f t="shared" si="2769"/>
        <v>0</v>
      </c>
      <c r="U2076" s="18"/>
      <c r="V2076" s="18">
        <f t="shared" si="2770"/>
        <v>621</v>
      </c>
      <c r="W2076" s="18">
        <f t="shared" si="2771"/>
        <v>0</v>
      </c>
      <c r="X2076" s="18">
        <f t="shared" si="2772"/>
        <v>0</v>
      </c>
      <c r="Y2076" s="18"/>
      <c r="Z2076" s="18"/>
      <c r="AA2076" s="18"/>
      <c r="AB2076" s="18">
        <f t="shared" si="2791"/>
        <v>621</v>
      </c>
      <c r="AC2076" s="18">
        <f t="shared" si="2792"/>
        <v>0</v>
      </c>
      <c r="AD2076" s="18">
        <f t="shared" si="2793"/>
        <v>0</v>
      </c>
      <c r="AE2076" s="18"/>
      <c r="AF2076" s="31"/>
      <c r="AG2076" s="22"/>
      <c r="AH2076" s="2"/>
    </row>
    <row r="2077" spans="1:34" s="10" customFormat="1" ht="63" x14ac:dyDescent="0.25">
      <c r="A2077" s="9" t="s">
        <v>454</v>
      </c>
      <c r="B2077" s="16"/>
      <c r="C2077" s="9"/>
      <c r="D2077" s="9"/>
      <c r="E2077" s="15" t="s">
        <v>1260</v>
      </c>
      <c r="F2077" s="17">
        <f t="shared" ref="F2077:K2077" si="2803">F2078</f>
        <v>23174.399999999998</v>
      </c>
      <c r="G2077" s="17">
        <f t="shared" si="2803"/>
        <v>16357.300000000001</v>
      </c>
      <c r="H2077" s="17">
        <f t="shared" si="2803"/>
        <v>14583.5</v>
      </c>
      <c r="I2077" s="17">
        <f t="shared" si="2803"/>
        <v>0</v>
      </c>
      <c r="J2077" s="17">
        <f t="shared" si="2803"/>
        <v>0</v>
      </c>
      <c r="K2077" s="17">
        <f t="shared" si="2803"/>
        <v>0</v>
      </c>
      <c r="L2077" s="17">
        <f t="shared" si="2761"/>
        <v>23174.399999999998</v>
      </c>
      <c r="M2077" s="17">
        <f t="shared" si="2762"/>
        <v>16357.300000000001</v>
      </c>
      <c r="N2077" s="17">
        <f t="shared" si="2763"/>
        <v>14583.5</v>
      </c>
      <c r="O2077" s="17">
        <f t="shared" ref="O2077:Q2077" si="2804">O2078</f>
        <v>0</v>
      </c>
      <c r="P2077" s="17">
        <f t="shared" si="2804"/>
        <v>0</v>
      </c>
      <c r="Q2077" s="17">
        <f t="shared" si="2804"/>
        <v>0</v>
      </c>
      <c r="R2077" s="17">
        <f t="shared" si="2767"/>
        <v>23174.399999999998</v>
      </c>
      <c r="S2077" s="17">
        <f t="shared" si="2768"/>
        <v>16357.300000000001</v>
      </c>
      <c r="T2077" s="17">
        <f t="shared" si="2769"/>
        <v>14583.5</v>
      </c>
      <c r="U2077" s="17">
        <f t="shared" ref="U2077:AE2077" si="2805">U2078</f>
        <v>0</v>
      </c>
      <c r="V2077" s="17">
        <f t="shared" si="2770"/>
        <v>23174.399999999998</v>
      </c>
      <c r="W2077" s="17">
        <f t="shared" si="2771"/>
        <v>16357.300000000001</v>
      </c>
      <c r="X2077" s="17">
        <f t="shared" si="2772"/>
        <v>14583.5</v>
      </c>
      <c r="Y2077" s="17">
        <f t="shared" si="2805"/>
        <v>0</v>
      </c>
      <c r="Z2077" s="17">
        <f t="shared" si="2805"/>
        <v>0</v>
      </c>
      <c r="AA2077" s="17">
        <f t="shared" si="2805"/>
        <v>0</v>
      </c>
      <c r="AB2077" s="17">
        <f t="shared" si="2791"/>
        <v>23174.399999999998</v>
      </c>
      <c r="AC2077" s="17">
        <f t="shared" si="2792"/>
        <v>16357.300000000001</v>
      </c>
      <c r="AD2077" s="17">
        <f t="shared" si="2793"/>
        <v>14583.5</v>
      </c>
      <c r="AE2077" s="17">
        <f t="shared" si="2805"/>
        <v>0</v>
      </c>
      <c r="AF2077" s="30"/>
      <c r="AG2077" s="25"/>
    </row>
    <row r="2078" spans="1:34" ht="47.25" x14ac:dyDescent="0.25">
      <c r="A2078" s="36" t="s">
        <v>455</v>
      </c>
      <c r="B2078" s="32"/>
      <c r="C2078" s="36"/>
      <c r="D2078" s="36"/>
      <c r="E2078" s="14" t="s">
        <v>1261</v>
      </c>
      <c r="F2078" s="18">
        <f t="shared" ref="F2078:K2078" si="2806">F2079+F2083</f>
        <v>23174.399999999998</v>
      </c>
      <c r="G2078" s="18">
        <f t="shared" si="2806"/>
        <v>16357.300000000001</v>
      </c>
      <c r="H2078" s="18">
        <f t="shared" si="2806"/>
        <v>14583.5</v>
      </c>
      <c r="I2078" s="18">
        <f t="shared" si="2806"/>
        <v>0</v>
      </c>
      <c r="J2078" s="18">
        <f t="shared" si="2806"/>
        <v>0</v>
      </c>
      <c r="K2078" s="18">
        <f t="shared" si="2806"/>
        <v>0</v>
      </c>
      <c r="L2078" s="18">
        <f t="shared" si="2761"/>
        <v>23174.399999999998</v>
      </c>
      <c r="M2078" s="18">
        <f t="shared" si="2762"/>
        <v>16357.300000000001</v>
      </c>
      <c r="N2078" s="18">
        <f t="shared" si="2763"/>
        <v>14583.5</v>
      </c>
      <c r="O2078" s="18">
        <f t="shared" ref="O2078:Q2078" si="2807">O2079+O2083</f>
        <v>0</v>
      </c>
      <c r="P2078" s="18">
        <f t="shared" si="2807"/>
        <v>0</v>
      </c>
      <c r="Q2078" s="18">
        <f t="shared" si="2807"/>
        <v>0</v>
      </c>
      <c r="R2078" s="18">
        <f t="shared" si="2767"/>
        <v>23174.399999999998</v>
      </c>
      <c r="S2078" s="18">
        <f t="shared" si="2768"/>
        <v>16357.300000000001</v>
      </c>
      <c r="T2078" s="18">
        <f t="shared" si="2769"/>
        <v>14583.5</v>
      </c>
      <c r="U2078" s="18">
        <f t="shared" ref="U2078:AE2078" si="2808">U2079+U2083</f>
        <v>0</v>
      </c>
      <c r="V2078" s="18">
        <f t="shared" si="2770"/>
        <v>23174.399999999998</v>
      </c>
      <c r="W2078" s="18">
        <f t="shared" si="2771"/>
        <v>16357.300000000001</v>
      </c>
      <c r="X2078" s="18">
        <f t="shared" si="2772"/>
        <v>14583.5</v>
      </c>
      <c r="Y2078" s="18">
        <f t="shared" ref="Y2078:AA2078" si="2809">Y2079+Y2083</f>
        <v>0</v>
      </c>
      <c r="Z2078" s="18">
        <f t="shared" si="2809"/>
        <v>0</v>
      </c>
      <c r="AA2078" s="18">
        <f t="shared" si="2809"/>
        <v>0</v>
      </c>
      <c r="AB2078" s="18">
        <f t="shared" si="2791"/>
        <v>23174.399999999998</v>
      </c>
      <c r="AC2078" s="18">
        <f t="shared" si="2792"/>
        <v>16357.300000000001</v>
      </c>
      <c r="AD2078" s="18">
        <f t="shared" si="2793"/>
        <v>14583.5</v>
      </c>
      <c r="AE2078" s="18">
        <f t="shared" si="2808"/>
        <v>0</v>
      </c>
      <c r="AF2078" s="31"/>
      <c r="AG2078" s="22"/>
      <c r="AH2078" s="2"/>
    </row>
    <row r="2079" spans="1:34" ht="47.25" x14ac:dyDescent="0.25">
      <c r="A2079" s="36" t="s">
        <v>452</v>
      </c>
      <c r="B2079" s="32"/>
      <c r="C2079" s="36"/>
      <c r="D2079" s="36"/>
      <c r="E2079" s="14" t="s">
        <v>786</v>
      </c>
      <c r="F2079" s="18">
        <f t="shared" ref="F2079:K2081" si="2810">F2080</f>
        <v>22208.3</v>
      </c>
      <c r="G2079" s="18">
        <f t="shared" si="2810"/>
        <v>15783.6</v>
      </c>
      <c r="H2079" s="18">
        <f t="shared" si="2810"/>
        <v>14009.8</v>
      </c>
      <c r="I2079" s="18">
        <f t="shared" si="2810"/>
        <v>0</v>
      </c>
      <c r="J2079" s="18">
        <f t="shared" si="2810"/>
        <v>0</v>
      </c>
      <c r="K2079" s="18">
        <f t="shared" si="2810"/>
        <v>0</v>
      </c>
      <c r="L2079" s="18">
        <f t="shared" si="2761"/>
        <v>22208.3</v>
      </c>
      <c r="M2079" s="18">
        <f t="shared" si="2762"/>
        <v>15783.6</v>
      </c>
      <c r="N2079" s="18">
        <f t="shared" si="2763"/>
        <v>14009.8</v>
      </c>
      <c r="O2079" s="18">
        <f t="shared" ref="O2079:Q2081" si="2811">O2080</f>
        <v>0</v>
      </c>
      <c r="P2079" s="18">
        <f t="shared" si="2811"/>
        <v>0</v>
      </c>
      <c r="Q2079" s="18">
        <f t="shared" si="2811"/>
        <v>0</v>
      </c>
      <c r="R2079" s="18">
        <f t="shared" si="2767"/>
        <v>22208.3</v>
      </c>
      <c r="S2079" s="18">
        <f t="shared" si="2768"/>
        <v>15783.6</v>
      </c>
      <c r="T2079" s="18">
        <f t="shared" si="2769"/>
        <v>14009.8</v>
      </c>
      <c r="U2079" s="18">
        <f t="shared" ref="U2079:AE2081" si="2812">U2080</f>
        <v>0</v>
      </c>
      <c r="V2079" s="18">
        <f t="shared" si="2770"/>
        <v>22208.3</v>
      </c>
      <c r="W2079" s="18">
        <f t="shared" si="2771"/>
        <v>15783.6</v>
      </c>
      <c r="X2079" s="18">
        <f t="shared" si="2772"/>
        <v>14009.8</v>
      </c>
      <c r="Y2079" s="18">
        <f t="shared" si="2812"/>
        <v>0</v>
      </c>
      <c r="Z2079" s="18">
        <f t="shared" si="2812"/>
        <v>0</v>
      </c>
      <c r="AA2079" s="18">
        <f t="shared" si="2812"/>
        <v>0</v>
      </c>
      <c r="AB2079" s="18">
        <f t="shared" si="2791"/>
        <v>22208.3</v>
      </c>
      <c r="AC2079" s="18">
        <f t="shared" si="2792"/>
        <v>15783.6</v>
      </c>
      <c r="AD2079" s="18">
        <f t="shared" si="2793"/>
        <v>14009.8</v>
      </c>
      <c r="AE2079" s="18">
        <f t="shared" si="2812"/>
        <v>0</v>
      </c>
      <c r="AF2079" s="31"/>
      <c r="AG2079" s="22"/>
      <c r="AH2079" s="2"/>
    </row>
    <row r="2080" spans="1:34" ht="47.25" x14ac:dyDescent="0.25">
      <c r="A2080" s="36" t="s">
        <v>452</v>
      </c>
      <c r="B2080" s="32">
        <v>200</v>
      </c>
      <c r="C2080" s="36"/>
      <c r="D2080" s="36"/>
      <c r="E2080" s="14" t="s">
        <v>578</v>
      </c>
      <c r="F2080" s="18">
        <f t="shared" si="2810"/>
        <v>22208.3</v>
      </c>
      <c r="G2080" s="18">
        <f t="shared" si="2810"/>
        <v>15783.6</v>
      </c>
      <c r="H2080" s="18">
        <f t="shared" si="2810"/>
        <v>14009.8</v>
      </c>
      <c r="I2080" s="18">
        <f t="shared" si="2810"/>
        <v>0</v>
      </c>
      <c r="J2080" s="18">
        <f t="shared" si="2810"/>
        <v>0</v>
      </c>
      <c r="K2080" s="18">
        <f t="shared" si="2810"/>
        <v>0</v>
      </c>
      <c r="L2080" s="18">
        <f t="shared" si="2761"/>
        <v>22208.3</v>
      </c>
      <c r="M2080" s="18">
        <f t="shared" si="2762"/>
        <v>15783.6</v>
      </c>
      <c r="N2080" s="18">
        <f t="shared" si="2763"/>
        <v>14009.8</v>
      </c>
      <c r="O2080" s="18">
        <f t="shared" si="2811"/>
        <v>0</v>
      </c>
      <c r="P2080" s="18">
        <f t="shared" si="2811"/>
        <v>0</v>
      </c>
      <c r="Q2080" s="18">
        <f t="shared" si="2811"/>
        <v>0</v>
      </c>
      <c r="R2080" s="18">
        <f t="shared" si="2767"/>
        <v>22208.3</v>
      </c>
      <c r="S2080" s="18">
        <f t="shared" si="2768"/>
        <v>15783.6</v>
      </c>
      <c r="T2080" s="18">
        <f t="shared" si="2769"/>
        <v>14009.8</v>
      </c>
      <c r="U2080" s="18">
        <f t="shared" si="2812"/>
        <v>0</v>
      </c>
      <c r="V2080" s="18">
        <f t="shared" si="2770"/>
        <v>22208.3</v>
      </c>
      <c r="W2080" s="18">
        <f t="shared" si="2771"/>
        <v>15783.6</v>
      </c>
      <c r="X2080" s="18">
        <f t="shared" si="2772"/>
        <v>14009.8</v>
      </c>
      <c r="Y2080" s="18">
        <f t="shared" si="2812"/>
        <v>0</v>
      </c>
      <c r="Z2080" s="18">
        <f t="shared" si="2812"/>
        <v>0</v>
      </c>
      <c r="AA2080" s="18">
        <f t="shared" si="2812"/>
        <v>0</v>
      </c>
      <c r="AB2080" s="18">
        <f t="shared" si="2791"/>
        <v>22208.3</v>
      </c>
      <c r="AC2080" s="18">
        <f t="shared" si="2792"/>
        <v>15783.6</v>
      </c>
      <c r="AD2080" s="18">
        <f t="shared" si="2793"/>
        <v>14009.8</v>
      </c>
      <c r="AE2080" s="18">
        <f t="shared" si="2812"/>
        <v>0</v>
      </c>
      <c r="AF2080" s="31"/>
      <c r="AG2080" s="22"/>
      <c r="AH2080" s="2"/>
    </row>
    <row r="2081" spans="1:34" ht="47.25" x14ac:dyDescent="0.25">
      <c r="A2081" s="36" t="s">
        <v>452</v>
      </c>
      <c r="B2081" s="32">
        <v>240</v>
      </c>
      <c r="C2081" s="36"/>
      <c r="D2081" s="36"/>
      <c r="E2081" s="14" t="s">
        <v>586</v>
      </c>
      <c r="F2081" s="18">
        <f t="shared" si="2810"/>
        <v>22208.3</v>
      </c>
      <c r="G2081" s="18">
        <f t="shared" si="2810"/>
        <v>15783.6</v>
      </c>
      <c r="H2081" s="18">
        <f t="shared" si="2810"/>
        <v>14009.8</v>
      </c>
      <c r="I2081" s="18">
        <f t="shared" si="2810"/>
        <v>0</v>
      </c>
      <c r="J2081" s="18">
        <f t="shared" si="2810"/>
        <v>0</v>
      </c>
      <c r="K2081" s="18">
        <f t="shared" si="2810"/>
        <v>0</v>
      </c>
      <c r="L2081" s="18">
        <f t="shared" si="2761"/>
        <v>22208.3</v>
      </c>
      <c r="M2081" s="18">
        <f t="shared" si="2762"/>
        <v>15783.6</v>
      </c>
      <c r="N2081" s="18">
        <f t="shared" si="2763"/>
        <v>14009.8</v>
      </c>
      <c r="O2081" s="18">
        <f t="shared" si="2811"/>
        <v>0</v>
      </c>
      <c r="P2081" s="18">
        <f t="shared" si="2811"/>
        <v>0</v>
      </c>
      <c r="Q2081" s="18">
        <f t="shared" si="2811"/>
        <v>0</v>
      </c>
      <c r="R2081" s="18">
        <f t="shared" si="2767"/>
        <v>22208.3</v>
      </c>
      <c r="S2081" s="18">
        <f t="shared" si="2768"/>
        <v>15783.6</v>
      </c>
      <c r="T2081" s="18">
        <f t="shared" si="2769"/>
        <v>14009.8</v>
      </c>
      <c r="U2081" s="18">
        <f t="shared" si="2812"/>
        <v>0</v>
      </c>
      <c r="V2081" s="18">
        <f t="shared" si="2770"/>
        <v>22208.3</v>
      </c>
      <c r="W2081" s="18">
        <f t="shared" si="2771"/>
        <v>15783.6</v>
      </c>
      <c r="X2081" s="18">
        <f t="shared" si="2772"/>
        <v>14009.8</v>
      </c>
      <c r="Y2081" s="18">
        <f t="shared" si="2812"/>
        <v>0</v>
      </c>
      <c r="Z2081" s="18">
        <f t="shared" si="2812"/>
        <v>0</v>
      </c>
      <c r="AA2081" s="18">
        <f t="shared" si="2812"/>
        <v>0</v>
      </c>
      <c r="AB2081" s="18">
        <f t="shared" si="2791"/>
        <v>22208.3</v>
      </c>
      <c r="AC2081" s="18">
        <f t="shared" si="2792"/>
        <v>15783.6</v>
      </c>
      <c r="AD2081" s="18">
        <f t="shared" si="2793"/>
        <v>14009.8</v>
      </c>
      <c r="AE2081" s="18">
        <f t="shared" si="2812"/>
        <v>0</v>
      </c>
      <c r="AF2081" s="31"/>
      <c r="AG2081" s="22"/>
      <c r="AH2081" s="2"/>
    </row>
    <row r="2082" spans="1:34" ht="31.5" x14ac:dyDescent="0.25">
      <c r="A2082" s="36" t="s">
        <v>452</v>
      </c>
      <c r="B2082" s="32">
        <v>240</v>
      </c>
      <c r="C2082" s="36" t="s">
        <v>151</v>
      </c>
      <c r="D2082" s="36" t="s">
        <v>246</v>
      </c>
      <c r="E2082" s="14" t="s">
        <v>550</v>
      </c>
      <c r="F2082" s="18">
        <v>22208.3</v>
      </c>
      <c r="G2082" s="18">
        <v>15783.6</v>
      </c>
      <c r="H2082" s="18">
        <v>14009.8</v>
      </c>
      <c r="I2082" s="18"/>
      <c r="J2082" s="18"/>
      <c r="K2082" s="18"/>
      <c r="L2082" s="18">
        <f t="shared" si="2761"/>
        <v>22208.3</v>
      </c>
      <c r="M2082" s="18">
        <f t="shared" si="2762"/>
        <v>15783.6</v>
      </c>
      <c r="N2082" s="18">
        <f t="shared" si="2763"/>
        <v>14009.8</v>
      </c>
      <c r="O2082" s="18"/>
      <c r="P2082" s="18"/>
      <c r="Q2082" s="18"/>
      <c r="R2082" s="18">
        <f t="shared" si="2767"/>
        <v>22208.3</v>
      </c>
      <c r="S2082" s="18">
        <f t="shared" si="2768"/>
        <v>15783.6</v>
      </c>
      <c r="T2082" s="18">
        <f t="shared" si="2769"/>
        <v>14009.8</v>
      </c>
      <c r="U2082" s="18"/>
      <c r="V2082" s="18">
        <f t="shared" si="2770"/>
        <v>22208.3</v>
      </c>
      <c r="W2082" s="18">
        <f t="shared" si="2771"/>
        <v>15783.6</v>
      </c>
      <c r="X2082" s="18">
        <f t="shared" si="2772"/>
        <v>14009.8</v>
      </c>
      <c r="Y2082" s="18"/>
      <c r="Z2082" s="18"/>
      <c r="AA2082" s="18"/>
      <c r="AB2082" s="18">
        <f t="shared" si="2791"/>
        <v>22208.3</v>
      </c>
      <c r="AC2082" s="18">
        <f t="shared" si="2792"/>
        <v>15783.6</v>
      </c>
      <c r="AD2082" s="18">
        <f t="shared" si="2793"/>
        <v>14009.8</v>
      </c>
      <c r="AE2082" s="18"/>
      <c r="AF2082" s="31"/>
      <c r="AG2082" s="22"/>
      <c r="AH2082" s="2"/>
    </row>
    <row r="2083" spans="1:34" x14ac:dyDescent="0.25">
      <c r="A2083" s="36" t="s">
        <v>453</v>
      </c>
      <c r="B2083" s="32"/>
      <c r="C2083" s="36"/>
      <c r="D2083" s="36"/>
      <c r="E2083" s="14" t="s">
        <v>787</v>
      </c>
      <c r="F2083" s="18">
        <f t="shared" ref="F2083:K2085" si="2813">F2084</f>
        <v>966.1</v>
      </c>
      <c r="G2083" s="18">
        <f t="shared" si="2813"/>
        <v>573.70000000000005</v>
      </c>
      <c r="H2083" s="18">
        <f t="shared" si="2813"/>
        <v>573.70000000000005</v>
      </c>
      <c r="I2083" s="18">
        <f t="shared" si="2813"/>
        <v>0</v>
      </c>
      <c r="J2083" s="18">
        <f t="shared" si="2813"/>
        <v>0</v>
      </c>
      <c r="K2083" s="18">
        <f t="shared" si="2813"/>
        <v>0</v>
      </c>
      <c r="L2083" s="18">
        <f t="shared" si="2761"/>
        <v>966.1</v>
      </c>
      <c r="M2083" s="18">
        <f t="shared" si="2762"/>
        <v>573.70000000000005</v>
      </c>
      <c r="N2083" s="18">
        <f t="shared" si="2763"/>
        <v>573.70000000000005</v>
      </c>
      <c r="O2083" s="18">
        <f t="shared" ref="O2083:Q2085" si="2814">O2084</f>
        <v>0</v>
      </c>
      <c r="P2083" s="18">
        <f t="shared" si="2814"/>
        <v>0</v>
      </c>
      <c r="Q2083" s="18">
        <f t="shared" si="2814"/>
        <v>0</v>
      </c>
      <c r="R2083" s="18">
        <f t="shared" si="2767"/>
        <v>966.1</v>
      </c>
      <c r="S2083" s="18">
        <f t="shared" si="2768"/>
        <v>573.70000000000005</v>
      </c>
      <c r="T2083" s="18">
        <f t="shared" si="2769"/>
        <v>573.70000000000005</v>
      </c>
      <c r="U2083" s="18">
        <f t="shared" ref="U2083:AE2085" si="2815">U2084</f>
        <v>0</v>
      </c>
      <c r="V2083" s="18">
        <f t="shared" si="2770"/>
        <v>966.1</v>
      </c>
      <c r="W2083" s="18">
        <f t="shared" si="2771"/>
        <v>573.70000000000005</v>
      </c>
      <c r="X2083" s="18">
        <f t="shared" si="2772"/>
        <v>573.70000000000005</v>
      </c>
      <c r="Y2083" s="18">
        <f t="shared" si="2815"/>
        <v>0</v>
      </c>
      <c r="Z2083" s="18">
        <f t="shared" si="2815"/>
        <v>0</v>
      </c>
      <c r="AA2083" s="18">
        <f t="shared" si="2815"/>
        <v>0</v>
      </c>
      <c r="AB2083" s="18">
        <f t="shared" si="2791"/>
        <v>966.1</v>
      </c>
      <c r="AC2083" s="18">
        <f t="shared" si="2792"/>
        <v>573.70000000000005</v>
      </c>
      <c r="AD2083" s="18">
        <f t="shared" si="2793"/>
        <v>573.70000000000005</v>
      </c>
      <c r="AE2083" s="18">
        <f t="shared" si="2815"/>
        <v>0</v>
      </c>
      <c r="AF2083" s="31"/>
      <c r="AG2083" s="22"/>
      <c r="AH2083" s="2"/>
    </row>
    <row r="2084" spans="1:34" ht="47.25" x14ac:dyDescent="0.25">
      <c r="A2084" s="36" t="s">
        <v>453</v>
      </c>
      <c r="B2084" s="32">
        <v>200</v>
      </c>
      <c r="C2084" s="36"/>
      <c r="D2084" s="36"/>
      <c r="E2084" s="14" t="s">
        <v>578</v>
      </c>
      <c r="F2084" s="18">
        <f t="shared" si="2813"/>
        <v>966.1</v>
      </c>
      <c r="G2084" s="18">
        <f t="shared" si="2813"/>
        <v>573.70000000000005</v>
      </c>
      <c r="H2084" s="18">
        <f t="shared" si="2813"/>
        <v>573.70000000000005</v>
      </c>
      <c r="I2084" s="18">
        <f t="shared" si="2813"/>
        <v>0</v>
      </c>
      <c r="J2084" s="18">
        <f t="shared" si="2813"/>
        <v>0</v>
      </c>
      <c r="K2084" s="18">
        <f t="shared" si="2813"/>
        <v>0</v>
      </c>
      <c r="L2084" s="18">
        <f t="shared" si="2761"/>
        <v>966.1</v>
      </c>
      <c r="M2084" s="18">
        <f t="shared" si="2762"/>
        <v>573.70000000000005</v>
      </c>
      <c r="N2084" s="18">
        <f t="shared" si="2763"/>
        <v>573.70000000000005</v>
      </c>
      <c r="O2084" s="18">
        <f t="shared" si="2814"/>
        <v>0</v>
      </c>
      <c r="P2084" s="18">
        <f t="shared" si="2814"/>
        <v>0</v>
      </c>
      <c r="Q2084" s="18">
        <f t="shared" si="2814"/>
        <v>0</v>
      </c>
      <c r="R2084" s="18">
        <f t="shared" si="2767"/>
        <v>966.1</v>
      </c>
      <c r="S2084" s="18">
        <f t="shared" si="2768"/>
        <v>573.70000000000005</v>
      </c>
      <c r="T2084" s="18">
        <f t="shared" si="2769"/>
        <v>573.70000000000005</v>
      </c>
      <c r="U2084" s="18">
        <f t="shared" si="2815"/>
        <v>0</v>
      </c>
      <c r="V2084" s="18">
        <f t="shared" si="2770"/>
        <v>966.1</v>
      </c>
      <c r="W2084" s="18">
        <f t="shared" si="2771"/>
        <v>573.70000000000005</v>
      </c>
      <c r="X2084" s="18">
        <f t="shared" si="2772"/>
        <v>573.70000000000005</v>
      </c>
      <c r="Y2084" s="18">
        <f t="shared" si="2815"/>
        <v>0</v>
      </c>
      <c r="Z2084" s="18">
        <f t="shared" si="2815"/>
        <v>0</v>
      </c>
      <c r="AA2084" s="18">
        <f t="shared" si="2815"/>
        <v>0</v>
      </c>
      <c r="AB2084" s="18">
        <f t="shared" si="2791"/>
        <v>966.1</v>
      </c>
      <c r="AC2084" s="18">
        <f t="shared" si="2792"/>
        <v>573.70000000000005</v>
      </c>
      <c r="AD2084" s="18">
        <f t="shared" si="2793"/>
        <v>573.70000000000005</v>
      </c>
      <c r="AE2084" s="18">
        <f t="shared" si="2815"/>
        <v>0</v>
      </c>
      <c r="AF2084" s="31"/>
      <c r="AG2084" s="22"/>
      <c r="AH2084" s="2"/>
    </row>
    <row r="2085" spans="1:34" ht="47.25" x14ac:dyDescent="0.25">
      <c r="A2085" s="36" t="s">
        <v>453</v>
      </c>
      <c r="B2085" s="32">
        <v>240</v>
      </c>
      <c r="C2085" s="36"/>
      <c r="D2085" s="36"/>
      <c r="E2085" s="14" t="s">
        <v>586</v>
      </c>
      <c r="F2085" s="18">
        <f t="shared" si="2813"/>
        <v>966.1</v>
      </c>
      <c r="G2085" s="18">
        <f t="shared" si="2813"/>
        <v>573.70000000000005</v>
      </c>
      <c r="H2085" s="18">
        <f t="shared" si="2813"/>
        <v>573.70000000000005</v>
      </c>
      <c r="I2085" s="18">
        <f t="shared" si="2813"/>
        <v>0</v>
      </c>
      <c r="J2085" s="18">
        <f t="shared" si="2813"/>
        <v>0</v>
      </c>
      <c r="K2085" s="18">
        <f t="shared" si="2813"/>
        <v>0</v>
      </c>
      <c r="L2085" s="18">
        <f t="shared" si="2761"/>
        <v>966.1</v>
      </c>
      <c r="M2085" s="18">
        <f t="shared" si="2762"/>
        <v>573.70000000000005</v>
      </c>
      <c r="N2085" s="18">
        <f t="shared" si="2763"/>
        <v>573.70000000000005</v>
      </c>
      <c r="O2085" s="18">
        <f t="shared" si="2814"/>
        <v>0</v>
      </c>
      <c r="P2085" s="18">
        <f t="shared" si="2814"/>
        <v>0</v>
      </c>
      <c r="Q2085" s="18">
        <f t="shared" si="2814"/>
        <v>0</v>
      </c>
      <c r="R2085" s="18">
        <f t="shared" si="2767"/>
        <v>966.1</v>
      </c>
      <c r="S2085" s="18">
        <f t="shared" si="2768"/>
        <v>573.70000000000005</v>
      </c>
      <c r="T2085" s="18">
        <f t="shared" si="2769"/>
        <v>573.70000000000005</v>
      </c>
      <c r="U2085" s="18">
        <f t="shared" si="2815"/>
        <v>0</v>
      </c>
      <c r="V2085" s="18">
        <f t="shared" si="2770"/>
        <v>966.1</v>
      </c>
      <c r="W2085" s="18">
        <f t="shared" si="2771"/>
        <v>573.70000000000005</v>
      </c>
      <c r="X2085" s="18">
        <f t="shared" si="2772"/>
        <v>573.70000000000005</v>
      </c>
      <c r="Y2085" s="18">
        <f t="shared" si="2815"/>
        <v>0</v>
      </c>
      <c r="Z2085" s="18">
        <f t="shared" si="2815"/>
        <v>0</v>
      </c>
      <c r="AA2085" s="18">
        <f t="shared" si="2815"/>
        <v>0</v>
      </c>
      <c r="AB2085" s="18">
        <f t="shared" si="2791"/>
        <v>966.1</v>
      </c>
      <c r="AC2085" s="18">
        <f t="shared" si="2792"/>
        <v>573.70000000000005</v>
      </c>
      <c r="AD2085" s="18">
        <f t="shared" si="2793"/>
        <v>573.70000000000005</v>
      </c>
      <c r="AE2085" s="18">
        <f t="shared" si="2815"/>
        <v>0</v>
      </c>
      <c r="AF2085" s="31"/>
      <c r="AG2085" s="22"/>
      <c r="AH2085" s="2"/>
    </row>
    <row r="2086" spans="1:34" ht="31.5" x14ac:dyDescent="0.25">
      <c r="A2086" s="36" t="s">
        <v>453</v>
      </c>
      <c r="B2086" s="32">
        <v>240</v>
      </c>
      <c r="C2086" s="36" t="s">
        <v>151</v>
      </c>
      <c r="D2086" s="36" t="s">
        <v>246</v>
      </c>
      <c r="E2086" s="14" t="s">
        <v>550</v>
      </c>
      <c r="F2086" s="18">
        <v>966.1</v>
      </c>
      <c r="G2086" s="18">
        <v>573.70000000000005</v>
      </c>
      <c r="H2086" s="18">
        <v>573.70000000000005</v>
      </c>
      <c r="I2086" s="18"/>
      <c r="J2086" s="18"/>
      <c r="K2086" s="18"/>
      <c r="L2086" s="18">
        <f t="shared" si="2761"/>
        <v>966.1</v>
      </c>
      <c r="M2086" s="18">
        <f t="shared" si="2762"/>
        <v>573.70000000000005</v>
      </c>
      <c r="N2086" s="18">
        <f t="shared" si="2763"/>
        <v>573.70000000000005</v>
      </c>
      <c r="O2086" s="18"/>
      <c r="P2086" s="18"/>
      <c r="Q2086" s="18"/>
      <c r="R2086" s="18">
        <f t="shared" si="2767"/>
        <v>966.1</v>
      </c>
      <c r="S2086" s="18">
        <f t="shared" si="2768"/>
        <v>573.70000000000005</v>
      </c>
      <c r="T2086" s="18">
        <f t="shared" si="2769"/>
        <v>573.70000000000005</v>
      </c>
      <c r="U2086" s="18"/>
      <c r="V2086" s="18">
        <f t="shared" si="2770"/>
        <v>966.1</v>
      </c>
      <c r="W2086" s="18">
        <f t="shared" si="2771"/>
        <v>573.70000000000005</v>
      </c>
      <c r="X2086" s="18">
        <f t="shared" si="2772"/>
        <v>573.70000000000005</v>
      </c>
      <c r="Y2086" s="18"/>
      <c r="Z2086" s="18"/>
      <c r="AA2086" s="18"/>
      <c r="AB2086" s="18">
        <f t="shared" si="2791"/>
        <v>966.1</v>
      </c>
      <c r="AC2086" s="18">
        <f t="shared" si="2792"/>
        <v>573.70000000000005</v>
      </c>
      <c r="AD2086" s="18">
        <f t="shared" si="2793"/>
        <v>573.70000000000005</v>
      </c>
      <c r="AE2086" s="18"/>
      <c r="AF2086" s="31"/>
      <c r="AG2086" s="22"/>
      <c r="AH2086" s="2"/>
    </row>
    <row r="2087" spans="1:34" s="8" customFormat="1" ht="31.5" x14ac:dyDescent="0.25">
      <c r="A2087" s="7" t="s">
        <v>457</v>
      </c>
      <c r="B2087" s="13"/>
      <c r="C2087" s="7"/>
      <c r="D2087" s="7"/>
      <c r="E2087" s="33" t="s">
        <v>604</v>
      </c>
      <c r="F2087" s="11">
        <f>F2088+F2120+F2142+F2151+F2177+F2188+F2109</f>
        <v>1349085.5999999999</v>
      </c>
      <c r="G2087" s="11">
        <f>G2088+G2120+G2142+G2151+G2177+G2188+G2109</f>
        <v>1305022.5</v>
      </c>
      <c r="H2087" s="11">
        <f>H2088+H2120+H2142+H2151+H2177+H2188+H2109</f>
        <v>1301461.1999999997</v>
      </c>
      <c r="I2087" s="11">
        <f t="shared" ref="I2087:K2087" si="2816">I2088+I2120+I2142+I2151+I2177+I2188+I2109</f>
        <v>14457.530000000002</v>
      </c>
      <c r="J2087" s="11">
        <f t="shared" si="2816"/>
        <v>10384.5</v>
      </c>
      <c r="K2087" s="11">
        <f t="shared" si="2816"/>
        <v>10373.5</v>
      </c>
      <c r="L2087" s="11">
        <f t="shared" si="2761"/>
        <v>1363543.13</v>
      </c>
      <c r="M2087" s="11">
        <f t="shared" si="2762"/>
        <v>1315407</v>
      </c>
      <c r="N2087" s="11">
        <f t="shared" si="2763"/>
        <v>1311834.6999999997</v>
      </c>
      <c r="O2087" s="11">
        <f t="shared" ref="O2087:Q2087" si="2817">O2088+O2120+O2142+O2151+O2177+O2188+O2109</f>
        <v>50320.031000000003</v>
      </c>
      <c r="P2087" s="11">
        <f t="shared" si="2817"/>
        <v>-781</v>
      </c>
      <c r="Q2087" s="11">
        <f t="shared" si="2817"/>
        <v>60975.500000000007</v>
      </c>
      <c r="R2087" s="11">
        <f t="shared" si="2767"/>
        <v>1413863.1609999998</v>
      </c>
      <c r="S2087" s="11">
        <f t="shared" si="2768"/>
        <v>1314626</v>
      </c>
      <c r="T2087" s="11">
        <f t="shared" si="2769"/>
        <v>1372810.1999999997</v>
      </c>
      <c r="U2087" s="11">
        <f>U2088+U2120+U2142+U2151+U2177+U2188+U2109</f>
        <v>0</v>
      </c>
      <c r="V2087" s="11">
        <f t="shared" si="2770"/>
        <v>1413863.1609999998</v>
      </c>
      <c r="W2087" s="11">
        <f t="shared" si="2771"/>
        <v>1314626</v>
      </c>
      <c r="X2087" s="11">
        <f t="shared" si="2772"/>
        <v>1372810.1999999997</v>
      </c>
      <c r="Y2087" s="11">
        <f t="shared" ref="Y2087:AA2087" si="2818">Y2088+Y2120+Y2142+Y2151+Y2177+Y2188+Y2109</f>
        <v>0</v>
      </c>
      <c r="Z2087" s="11">
        <f t="shared" si="2818"/>
        <v>0</v>
      </c>
      <c r="AA2087" s="11">
        <f t="shared" si="2818"/>
        <v>0</v>
      </c>
      <c r="AB2087" s="11">
        <f t="shared" si="2791"/>
        <v>1413863.1609999998</v>
      </c>
      <c r="AC2087" s="11">
        <f t="shared" si="2792"/>
        <v>1314626</v>
      </c>
      <c r="AD2087" s="11">
        <f t="shared" si="2793"/>
        <v>1372810.1999999997</v>
      </c>
      <c r="AE2087" s="11">
        <f>AE2088+AE2120+AE2142+AE2151+AE2177+AE2188+AE2109</f>
        <v>0</v>
      </c>
      <c r="AF2087" s="21"/>
      <c r="AG2087" s="24"/>
    </row>
    <row r="2088" spans="1:34" s="10" customFormat="1" x14ac:dyDescent="0.25">
      <c r="A2088" s="9" t="s">
        <v>458</v>
      </c>
      <c r="B2088" s="16"/>
      <c r="C2088" s="9"/>
      <c r="D2088" s="9"/>
      <c r="E2088" s="15" t="s">
        <v>835</v>
      </c>
      <c r="F2088" s="17">
        <f>F2089+F2102</f>
        <v>500327.5</v>
      </c>
      <c r="G2088" s="17">
        <f t="shared" ref="G2088:AE2088" si="2819">G2089+G2102</f>
        <v>508225.19999999995</v>
      </c>
      <c r="H2088" s="17">
        <f t="shared" si="2819"/>
        <v>507808.6</v>
      </c>
      <c r="I2088" s="17">
        <f t="shared" ref="I2088:K2088" si="2820">I2089+I2102</f>
        <v>-498.8</v>
      </c>
      <c r="J2088" s="17">
        <f t="shared" si="2820"/>
        <v>-670.7</v>
      </c>
      <c r="K2088" s="17">
        <f t="shared" si="2820"/>
        <v>-670.7</v>
      </c>
      <c r="L2088" s="17">
        <f t="shared" si="2761"/>
        <v>499828.7</v>
      </c>
      <c r="M2088" s="17">
        <f t="shared" si="2762"/>
        <v>507554.49999999994</v>
      </c>
      <c r="N2088" s="17">
        <f t="shared" si="2763"/>
        <v>507137.89999999997</v>
      </c>
      <c r="O2088" s="17">
        <f t="shared" ref="O2088:Q2088" si="2821">O2089+O2102</f>
        <v>-1905.9</v>
      </c>
      <c r="P2088" s="17">
        <f t="shared" si="2821"/>
        <v>-934.2</v>
      </c>
      <c r="Q2088" s="17">
        <f t="shared" si="2821"/>
        <v>-450.7</v>
      </c>
      <c r="R2088" s="17">
        <f t="shared" si="2767"/>
        <v>497922.8</v>
      </c>
      <c r="S2088" s="17">
        <f t="shared" si="2768"/>
        <v>506620.29999999993</v>
      </c>
      <c r="T2088" s="17">
        <f t="shared" si="2769"/>
        <v>506687.19999999995</v>
      </c>
      <c r="U2088" s="17">
        <f t="shared" ref="U2088" si="2822">U2089+U2102</f>
        <v>0</v>
      </c>
      <c r="V2088" s="17">
        <f t="shared" si="2770"/>
        <v>497922.8</v>
      </c>
      <c r="W2088" s="17">
        <f t="shared" si="2771"/>
        <v>506620.29999999993</v>
      </c>
      <c r="X2088" s="17">
        <f t="shared" si="2772"/>
        <v>506687.19999999995</v>
      </c>
      <c r="Y2088" s="17">
        <f t="shared" ref="Y2088:AA2088" si="2823">Y2089+Y2102</f>
        <v>0</v>
      </c>
      <c r="Z2088" s="17">
        <f t="shared" si="2823"/>
        <v>0</v>
      </c>
      <c r="AA2088" s="17">
        <f t="shared" si="2823"/>
        <v>0</v>
      </c>
      <c r="AB2088" s="17">
        <f t="shared" si="2791"/>
        <v>497922.8</v>
      </c>
      <c r="AC2088" s="17">
        <f t="shared" si="2792"/>
        <v>506620.29999999993</v>
      </c>
      <c r="AD2088" s="17">
        <f t="shared" si="2793"/>
        <v>506687.19999999995</v>
      </c>
      <c r="AE2088" s="17">
        <f t="shared" si="2819"/>
        <v>0</v>
      </c>
      <c r="AF2088" s="30"/>
      <c r="AG2088" s="25"/>
    </row>
    <row r="2089" spans="1:34" ht="47.25" x14ac:dyDescent="0.25">
      <c r="A2089" s="36" t="s">
        <v>456</v>
      </c>
      <c r="B2089" s="32"/>
      <c r="C2089" s="36"/>
      <c r="D2089" s="36"/>
      <c r="E2089" s="14" t="s">
        <v>627</v>
      </c>
      <c r="F2089" s="18">
        <f t="shared" ref="F2089:K2089" si="2824">F2090+F2096</f>
        <v>250921.2</v>
      </c>
      <c r="G2089" s="18">
        <f t="shared" si="2824"/>
        <v>253432.4</v>
      </c>
      <c r="H2089" s="18">
        <f t="shared" si="2824"/>
        <v>253432.4</v>
      </c>
      <c r="I2089" s="18">
        <f t="shared" si="2824"/>
        <v>-498.8</v>
      </c>
      <c r="J2089" s="18">
        <f t="shared" si="2824"/>
        <v>-670.7</v>
      </c>
      <c r="K2089" s="18">
        <f t="shared" si="2824"/>
        <v>-670.7</v>
      </c>
      <c r="L2089" s="18">
        <f t="shared" si="2761"/>
        <v>250422.40000000002</v>
      </c>
      <c r="M2089" s="18">
        <f t="shared" si="2762"/>
        <v>252761.69999999998</v>
      </c>
      <c r="N2089" s="18">
        <f t="shared" si="2763"/>
        <v>252761.69999999998</v>
      </c>
      <c r="O2089" s="18">
        <f t="shared" ref="O2089:Q2089" si="2825">O2090+O2096</f>
        <v>-477</v>
      </c>
      <c r="P2089" s="18">
        <f t="shared" si="2825"/>
        <v>0</v>
      </c>
      <c r="Q2089" s="18">
        <f t="shared" si="2825"/>
        <v>0</v>
      </c>
      <c r="R2089" s="18">
        <f t="shared" si="2767"/>
        <v>249945.40000000002</v>
      </c>
      <c r="S2089" s="18">
        <f t="shared" si="2768"/>
        <v>252761.69999999998</v>
      </c>
      <c r="T2089" s="18">
        <f t="shared" si="2769"/>
        <v>252761.69999999998</v>
      </c>
      <c r="U2089" s="18">
        <f t="shared" ref="U2089:AE2089" si="2826">U2090+U2096</f>
        <v>0</v>
      </c>
      <c r="V2089" s="18">
        <f t="shared" si="2770"/>
        <v>249945.40000000002</v>
      </c>
      <c r="W2089" s="18">
        <f t="shared" si="2771"/>
        <v>252761.69999999998</v>
      </c>
      <c r="X2089" s="18">
        <f t="shared" si="2772"/>
        <v>252761.69999999998</v>
      </c>
      <c r="Y2089" s="18">
        <f t="shared" ref="Y2089:AA2089" si="2827">Y2090+Y2096</f>
        <v>0</v>
      </c>
      <c r="Z2089" s="18">
        <f t="shared" si="2827"/>
        <v>0</v>
      </c>
      <c r="AA2089" s="18">
        <f t="shared" si="2827"/>
        <v>0</v>
      </c>
      <c r="AB2089" s="18">
        <f t="shared" si="2791"/>
        <v>249945.40000000002</v>
      </c>
      <c r="AC2089" s="18">
        <f t="shared" si="2792"/>
        <v>252761.69999999998</v>
      </c>
      <c r="AD2089" s="18">
        <f t="shared" si="2793"/>
        <v>252761.69999999998</v>
      </c>
      <c r="AE2089" s="18">
        <f t="shared" si="2826"/>
        <v>0</v>
      </c>
      <c r="AF2089" s="31"/>
      <c r="AG2089" s="22"/>
      <c r="AH2089" s="2"/>
    </row>
    <row r="2090" spans="1:34" ht="94.5" x14ac:dyDescent="0.25">
      <c r="A2090" s="36" t="s">
        <v>456</v>
      </c>
      <c r="B2090" s="32">
        <v>100</v>
      </c>
      <c r="C2090" s="36"/>
      <c r="D2090" s="36"/>
      <c r="E2090" s="14" t="s">
        <v>577</v>
      </c>
      <c r="F2090" s="18">
        <f t="shared" ref="F2090:K2090" si="2828">F2091</f>
        <v>196233.3</v>
      </c>
      <c r="G2090" s="18">
        <f t="shared" si="2828"/>
        <v>196750.5</v>
      </c>
      <c r="H2090" s="18">
        <f t="shared" si="2828"/>
        <v>196750.5</v>
      </c>
      <c r="I2090" s="18">
        <f t="shared" si="2828"/>
        <v>-445.1</v>
      </c>
      <c r="J2090" s="18">
        <f t="shared" si="2828"/>
        <v>-617.20000000000005</v>
      </c>
      <c r="K2090" s="18">
        <f t="shared" si="2828"/>
        <v>-617.20000000000005</v>
      </c>
      <c r="L2090" s="18">
        <f t="shared" si="2761"/>
        <v>195788.19999999998</v>
      </c>
      <c r="M2090" s="18">
        <f t="shared" si="2762"/>
        <v>196133.3</v>
      </c>
      <c r="N2090" s="18">
        <f t="shared" si="2763"/>
        <v>196133.3</v>
      </c>
      <c r="O2090" s="18">
        <f t="shared" ref="O2090:Q2090" si="2829">O2091</f>
        <v>0</v>
      </c>
      <c r="P2090" s="18">
        <f t="shared" si="2829"/>
        <v>0</v>
      </c>
      <c r="Q2090" s="18">
        <f t="shared" si="2829"/>
        <v>0</v>
      </c>
      <c r="R2090" s="18">
        <f t="shared" si="2767"/>
        <v>195788.19999999998</v>
      </c>
      <c r="S2090" s="18">
        <f t="shared" si="2768"/>
        <v>196133.3</v>
      </c>
      <c r="T2090" s="18">
        <f t="shared" si="2769"/>
        <v>196133.3</v>
      </c>
      <c r="U2090" s="18">
        <f t="shared" ref="U2090:AE2090" si="2830">U2091</f>
        <v>0</v>
      </c>
      <c r="V2090" s="18">
        <f t="shared" si="2770"/>
        <v>195788.19999999998</v>
      </c>
      <c r="W2090" s="18">
        <f t="shared" si="2771"/>
        <v>196133.3</v>
      </c>
      <c r="X2090" s="18">
        <f t="shared" si="2772"/>
        <v>196133.3</v>
      </c>
      <c r="Y2090" s="18">
        <f t="shared" si="2830"/>
        <v>0</v>
      </c>
      <c r="Z2090" s="18">
        <f t="shared" si="2830"/>
        <v>0</v>
      </c>
      <c r="AA2090" s="18">
        <f t="shared" si="2830"/>
        <v>0</v>
      </c>
      <c r="AB2090" s="18">
        <f t="shared" si="2791"/>
        <v>195788.19999999998</v>
      </c>
      <c r="AC2090" s="18">
        <f t="shared" si="2792"/>
        <v>196133.3</v>
      </c>
      <c r="AD2090" s="18">
        <f t="shared" si="2793"/>
        <v>196133.3</v>
      </c>
      <c r="AE2090" s="18">
        <f t="shared" si="2830"/>
        <v>0</v>
      </c>
      <c r="AF2090" s="31"/>
      <c r="AG2090" s="22"/>
      <c r="AH2090" s="2"/>
    </row>
    <row r="2091" spans="1:34" ht="31.5" x14ac:dyDescent="0.25">
      <c r="A2091" s="36" t="s">
        <v>456</v>
      </c>
      <c r="B2091" s="32">
        <v>110</v>
      </c>
      <c r="C2091" s="36"/>
      <c r="D2091" s="36"/>
      <c r="E2091" s="14" t="s">
        <v>584</v>
      </c>
      <c r="F2091" s="18">
        <f t="shared" ref="F2091:K2091" si="2831">F2092+F2093+F2094+F2095</f>
        <v>196233.3</v>
      </c>
      <c r="G2091" s="18">
        <f t="shared" si="2831"/>
        <v>196750.5</v>
      </c>
      <c r="H2091" s="18">
        <f t="shared" si="2831"/>
        <v>196750.5</v>
      </c>
      <c r="I2091" s="18">
        <f t="shared" si="2831"/>
        <v>-445.1</v>
      </c>
      <c r="J2091" s="18">
        <f t="shared" si="2831"/>
        <v>-617.20000000000005</v>
      </c>
      <c r="K2091" s="18">
        <f t="shared" si="2831"/>
        <v>-617.20000000000005</v>
      </c>
      <c r="L2091" s="18">
        <f t="shared" si="2761"/>
        <v>195788.19999999998</v>
      </c>
      <c r="M2091" s="18">
        <f t="shared" si="2762"/>
        <v>196133.3</v>
      </c>
      <c r="N2091" s="18">
        <f t="shared" si="2763"/>
        <v>196133.3</v>
      </c>
      <c r="O2091" s="18">
        <f t="shared" ref="O2091:Q2091" si="2832">O2092+O2093+O2094+O2095</f>
        <v>0</v>
      </c>
      <c r="P2091" s="18">
        <f t="shared" si="2832"/>
        <v>0</v>
      </c>
      <c r="Q2091" s="18">
        <f t="shared" si="2832"/>
        <v>0</v>
      </c>
      <c r="R2091" s="18">
        <f t="shared" si="2767"/>
        <v>195788.19999999998</v>
      </c>
      <c r="S2091" s="18">
        <f t="shared" si="2768"/>
        <v>196133.3</v>
      </c>
      <c r="T2091" s="18">
        <f t="shared" si="2769"/>
        <v>196133.3</v>
      </c>
      <c r="U2091" s="18">
        <f t="shared" ref="U2091:AE2091" si="2833">U2092+U2093+U2094+U2095</f>
        <v>0</v>
      </c>
      <c r="V2091" s="18">
        <f t="shared" si="2770"/>
        <v>195788.19999999998</v>
      </c>
      <c r="W2091" s="18">
        <f t="shared" si="2771"/>
        <v>196133.3</v>
      </c>
      <c r="X2091" s="18">
        <f t="shared" si="2772"/>
        <v>196133.3</v>
      </c>
      <c r="Y2091" s="18">
        <f t="shared" ref="Y2091:AA2091" si="2834">Y2092+Y2093+Y2094+Y2095</f>
        <v>0</v>
      </c>
      <c r="Z2091" s="18">
        <f t="shared" si="2834"/>
        <v>0</v>
      </c>
      <c r="AA2091" s="18">
        <f t="shared" si="2834"/>
        <v>0</v>
      </c>
      <c r="AB2091" s="18">
        <f t="shared" si="2791"/>
        <v>195788.19999999998</v>
      </c>
      <c r="AC2091" s="18">
        <f t="shared" si="2792"/>
        <v>196133.3</v>
      </c>
      <c r="AD2091" s="18">
        <f t="shared" si="2793"/>
        <v>196133.3</v>
      </c>
      <c r="AE2091" s="18">
        <f t="shared" si="2833"/>
        <v>0</v>
      </c>
      <c r="AF2091" s="31"/>
      <c r="AG2091" s="22"/>
      <c r="AH2091" s="2"/>
    </row>
    <row r="2092" spans="1:34" x14ac:dyDescent="0.25">
      <c r="A2092" s="36" t="s">
        <v>456</v>
      </c>
      <c r="B2092" s="32">
        <v>110</v>
      </c>
      <c r="C2092" s="36" t="s">
        <v>5</v>
      </c>
      <c r="D2092" s="36" t="s">
        <v>6</v>
      </c>
      <c r="E2092" s="14" t="s">
        <v>543</v>
      </c>
      <c r="F2092" s="18">
        <v>70507.5</v>
      </c>
      <c r="G2092" s="18">
        <v>80507.899999999994</v>
      </c>
      <c r="H2092" s="18">
        <v>80507.899999999994</v>
      </c>
      <c r="I2092" s="23">
        <v>-445.1</v>
      </c>
      <c r="J2092" s="23">
        <v>-617.20000000000005</v>
      </c>
      <c r="K2092" s="23">
        <v>-617.20000000000005</v>
      </c>
      <c r="L2092" s="18">
        <f t="shared" si="2761"/>
        <v>70062.399999999994</v>
      </c>
      <c r="M2092" s="18">
        <f t="shared" si="2762"/>
        <v>79890.7</v>
      </c>
      <c r="N2092" s="18">
        <f t="shared" si="2763"/>
        <v>79890.7</v>
      </c>
      <c r="O2092" s="18"/>
      <c r="P2092" s="18"/>
      <c r="Q2092" s="18"/>
      <c r="R2092" s="18">
        <f t="shared" si="2767"/>
        <v>70062.399999999994</v>
      </c>
      <c r="S2092" s="18">
        <f t="shared" si="2768"/>
        <v>79890.7</v>
      </c>
      <c r="T2092" s="18">
        <f t="shared" si="2769"/>
        <v>79890.7</v>
      </c>
      <c r="U2092" s="18"/>
      <c r="V2092" s="18">
        <f t="shared" si="2770"/>
        <v>70062.399999999994</v>
      </c>
      <c r="W2092" s="18">
        <f t="shared" si="2771"/>
        <v>79890.7</v>
      </c>
      <c r="X2092" s="18">
        <f t="shared" si="2772"/>
        <v>79890.7</v>
      </c>
      <c r="Y2092" s="18"/>
      <c r="Z2092" s="18"/>
      <c r="AA2092" s="18"/>
      <c r="AB2092" s="18">
        <f t="shared" si="2791"/>
        <v>70062.399999999994</v>
      </c>
      <c r="AC2092" s="18">
        <f t="shared" si="2792"/>
        <v>79890.7</v>
      </c>
      <c r="AD2092" s="18">
        <f t="shared" si="2793"/>
        <v>79890.7</v>
      </c>
      <c r="AE2092" s="18"/>
      <c r="AF2092" s="31"/>
      <c r="AG2092" s="22">
        <v>61</v>
      </c>
      <c r="AH2092" s="2"/>
    </row>
    <row r="2093" spans="1:34" x14ac:dyDescent="0.25">
      <c r="A2093" s="36" t="s">
        <v>456</v>
      </c>
      <c r="B2093" s="32">
        <v>110</v>
      </c>
      <c r="C2093" s="36" t="s">
        <v>28</v>
      </c>
      <c r="D2093" s="36" t="s">
        <v>30</v>
      </c>
      <c r="E2093" s="14" t="s">
        <v>562</v>
      </c>
      <c r="F2093" s="18">
        <v>37177.599999999999</v>
      </c>
      <c r="G2093" s="18">
        <v>34372.800000000003</v>
      </c>
      <c r="H2093" s="18">
        <v>34372.800000000003</v>
      </c>
      <c r="I2093" s="18"/>
      <c r="J2093" s="18"/>
      <c r="K2093" s="18"/>
      <c r="L2093" s="18">
        <f t="shared" si="2761"/>
        <v>37177.599999999999</v>
      </c>
      <c r="M2093" s="18">
        <f t="shared" si="2762"/>
        <v>34372.800000000003</v>
      </c>
      <c r="N2093" s="18">
        <f t="shared" si="2763"/>
        <v>34372.800000000003</v>
      </c>
      <c r="O2093" s="18"/>
      <c r="P2093" s="18"/>
      <c r="Q2093" s="18"/>
      <c r="R2093" s="18">
        <f t="shared" si="2767"/>
        <v>37177.599999999999</v>
      </c>
      <c r="S2093" s="18">
        <f t="shared" si="2768"/>
        <v>34372.800000000003</v>
      </c>
      <c r="T2093" s="18">
        <f t="shared" si="2769"/>
        <v>34372.800000000003</v>
      </c>
      <c r="U2093" s="18"/>
      <c r="V2093" s="18">
        <f t="shared" si="2770"/>
        <v>37177.599999999999</v>
      </c>
      <c r="W2093" s="18">
        <f t="shared" si="2771"/>
        <v>34372.800000000003</v>
      </c>
      <c r="X2093" s="18">
        <f t="shared" si="2772"/>
        <v>34372.800000000003</v>
      </c>
      <c r="Y2093" s="18"/>
      <c r="Z2093" s="18"/>
      <c r="AA2093" s="18"/>
      <c r="AB2093" s="18">
        <f t="shared" si="2791"/>
        <v>37177.599999999999</v>
      </c>
      <c r="AC2093" s="18">
        <f t="shared" si="2792"/>
        <v>34372.800000000003</v>
      </c>
      <c r="AD2093" s="18">
        <f t="shared" si="2793"/>
        <v>34372.800000000003</v>
      </c>
      <c r="AE2093" s="18"/>
      <c r="AF2093" s="31"/>
      <c r="AG2093" s="22"/>
      <c r="AH2093" s="2"/>
    </row>
    <row r="2094" spans="1:34" ht="31.5" x14ac:dyDescent="0.25">
      <c r="A2094" s="36" t="s">
        <v>456</v>
      </c>
      <c r="B2094" s="32">
        <v>110</v>
      </c>
      <c r="C2094" s="36" t="s">
        <v>24</v>
      </c>
      <c r="D2094" s="36" t="s">
        <v>151</v>
      </c>
      <c r="E2094" s="14" t="s">
        <v>564</v>
      </c>
      <c r="F2094" s="18">
        <v>52724.5</v>
      </c>
      <c r="G2094" s="18">
        <v>48746.9</v>
      </c>
      <c r="H2094" s="18">
        <v>48746.9</v>
      </c>
      <c r="I2094" s="18"/>
      <c r="J2094" s="18"/>
      <c r="K2094" s="18"/>
      <c r="L2094" s="18">
        <f t="shared" si="2761"/>
        <v>52724.5</v>
      </c>
      <c r="M2094" s="18">
        <f t="shared" si="2762"/>
        <v>48746.9</v>
      </c>
      <c r="N2094" s="18">
        <f t="shared" si="2763"/>
        <v>48746.9</v>
      </c>
      <c r="O2094" s="18"/>
      <c r="P2094" s="18"/>
      <c r="Q2094" s="18"/>
      <c r="R2094" s="18">
        <f t="shared" si="2767"/>
        <v>52724.5</v>
      </c>
      <c r="S2094" s="18">
        <f t="shared" si="2768"/>
        <v>48746.9</v>
      </c>
      <c r="T2094" s="18">
        <f t="shared" si="2769"/>
        <v>48746.9</v>
      </c>
      <c r="U2094" s="18"/>
      <c r="V2094" s="18">
        <f t="shared" si="2770"/>
        <v>52724.5</v>
      </c>
      <c r="W2094" s="18">
        <f t="shared" si="2771"/>
        <v>48746.9</v>
      </c>
      <c r="X2094" s="18">
        <f t="shared" si="2772"/>
        <v>48746.9</v>
      </c>
      <c r="Y2094" s="18"/>
      <c r="Z2094" s="18"/>
      <c r="AA2094" s="18"/>
      <c r="AB2094" s="18">
        <f t="shared" si="2791"/>
        <v>52724.5</v>
      </c>
      <c r="AC2094" s="18">
        <f t="shared" si="2792"/>
        <v>48746.9</v>
      </c>
      <c r="AD2094" s="18">
        <f t="shared" si="2793"/>
        <v>48746.9</v>
      </c>
      <c r="AE2094" s="18"/>
      <c r="AF2094" s="31"/>
      <c r="AG2094" s="22"/>
      <c r="AH2094" s="2"/>
    </row>
    <row r="2095" spans="1:34" ht="31.5" x14ac:dyDescent="0.25">
      <c r="A2095" s="36" t="s">
        <v>456</v>
      </c>
      <c r="B2095" s="32">
        <v>110</v>
      </c>
      <c r="C2095" s="36" t="s">
        <v>105</v>
      </c>
      <c r="D2095" s="36" t="s">
        <v>200</v>
      </c>
      <c r="E2095" s="14" t="s">
        <v>573</v>
      </c>
      <c r="F2095" s="18">
        <v>35823.699999999997</v>
      </c>
      <c r="G2095" s="18">
        <v>33122.9</v>
      </c>
      <c r="H2095" s="18">
        <v>33122.9</v>
      </c>
      <c r="I2095" s="18"/>
      <c r="J2095" s="18"/>
      <c r="K2095" s="18"/>
      <c r="L2095" s="18">
        <f t="shared" si="2761"/>
        <v>35823.699999999997</v>
      </c>
      <c r="M2095" s="18">
        <f t="shared" si="2762"/>
        <v>33122.9</v>
      </c>
      <c r="N2095" s="18">
        <f t="shared" si="2763"/>
        <v>33122.9</v>
      </c>
      <c r="O2095" s="18"/>
      <c r="P2095" s="18"/>
      <c r="Q2095" s="18"/>
      <c r="R2095" s="18">
        <f t="shared" si="2767"/>
        <v>35823.699999999997</v>
      </c>
      <c r="S2095" s="18">
        <f t="shared" si="2768"/>
        <v>33122.9</v>
      </c>
      <c r="T2095" s="18">
        <f t="shared" si="2769"/>
        <v>33122.9</v>
      </c>
      <c r="U2095" s="18"/>
      <c r="V2095" s="18">
        <f t="shared" si="2770"/>
        <v>35823.699999999997</v>
      </c>
      <c r="W2095" s="18">
        <f t="shared" si="2771"/>
        <v>33122.9</v>
      </c>
      <c r="X2095" s="18">
        <f t="shared" si="2772"/>
        <v>33122.9</v>
      </c>
      <c r="Y2095" s="18"/>
      <c r="Z2095" s="18"/>
      <c r="AA2095" s="18"/>
      <c r="AB2095" s="18">
        <f t="shared" si="2791"/>
        <v>35823.699999999997</v>
      </c>
      <c r="AC2095" s="18">
        <f t="shared" si="2792"/>
        <v>33122.9</v>
      </c>
      <c r="AD2095" s="18">
        <f t="shared" si="2793"/>
        <v>33122.9</v>
      </c>
      <c r="AE2095" s="18"/>
      <c r="AF2095" s="31"/>
      <c r="AG2095" s="22"/>
      <c r="AH2095" s="2"/>
    </row>
    <row r="2096" spans="1:34" ht="47.25" x14ac:dyDescent="0.25">
      <c r="A2096" s="36" t="s">
        <v>456</v>
      </c>
      <c r="B2096" s="32">
        <v>200</v>
      </c>
      <c r="C2096" s="36"/>
      <c r="D2096" s="36"/>
      <c r="E2096" s="14" t="s">
        <v>578</v>
      </c>
      <c r="F2096" s="18">
        <f t="shared" ref="F2096:K2096" si="2835">F2097</f>
        <v>54687.900000000009</v>
      </c>
      <c r="G2096" s="18">
        <f t="shared" si="2835"/>
        <v>56681.9</v>
      </c>
      <c r="H2096" s="18">
        <f t="shared" si="2835"/>
        <v>56681.9</v>
      </c>
      <c r="I2096" s="18">
        <f t="shared" si="2835"/>
        <v>-53.7</v>
      </c>
      <c r="J2096" s="18">
        <f t="shared" si="2835"/>
        <v>-53.5</v>
      </c>
      <c r="K2096" s="18">
        <f t="shared" si="2835"/>
        <v>-53.5</v>
      </c>
      <c r="L2096" s="18">
        <f t="shared" si="2761"/>
        <v>54634.200000000012</v>
      </c>
      <c r="M2096" s="18">
        <f t="shared" si="2762"/>
        <v>56628.4</v>
      </c>
      <c r="N2096" s="18">
        <f t="shared" si="2763"/>
        <v>56628.4</v>
      </c>
      <c r="O2096" s="18">
        <f t="shared" ref="O2096:Q2096" si="2836">O2097</f>
        <v>-477</v>
      </c>
      <c r="P2096" s="18">
        <f t="shared" si="2836"/>
        <v>0</v>
      </c>
      <c r="Q2096" s="18">
        <f t="shared" si="2836"/>
        <v>0</v>
      </c>
      <c r="R2096" s="18">
        <f t="shared" si="2767"/>
        <v>54157.200000000012</v>
      </c>
      <c r="S2096" s="18">
        <f t="shared" si="2768"/>
        <v>56628.4</v>
      </c>
      <c r="T2096" s="18">
        <f t="shared" si="2769"/>
        <v>56628.4</v>
      </c>
      <c r="U2096" s="18">
        <f t="shared" ref="U2096:AE2096" si="2837">U2097</f>
        <v>0</v>
      </c>
      <c r="V2096" s="18">
        <f t="shared" si="2770"/>
        <v>54157.200000000012</v>
      </c>
      <c r="W2096" s="18">
        <f t="shared" si="2771"/>
        <v>56628.4</v>
      </c>
      <c r="X2096" s="18">
        <f t="shared" si="2772"/>
        <v>56628.4</v>
      </c>
      <c r="Y2096" s="18">
        <f t="shared" si="2837"/>
        <v>0</v>
      </c>
      <c r="Z2096" s="18">
        <f t="shared" si="2837"/>
        <v>0</v>
      </c>
      <c r="AA2096" s="18">
        <f t="shared" si="2837"/>
        <v>0</v>
      </c>
      <c r="AB2096" s="18">
        <f t="shared" si="2791"/>
        <v>54157.200000000012</v>
      </c>
      <c r="AC2096" s="18">
        <f t="shared" si="2792"/>
        <v>56628.4</v>
      </c>
      <c r="AD2096" s="18">
        <f t="shared" si="2793"/>
        <v>56628.4</v>
      </c>
      <c r="AE2096" s="18">
        <f t="shared" si="2837"/>
        <v>0</v>
      </c>
      <c r="AF2096" s="31"/>
      <c r="AG2096" s="22"/>
      <c r="AH2096" s="2"/>
    </row>
    <row r="2097" spans="1:34" ht="47.25" x14ac:dyDescent="0.25">
      <c r="A2097" s="36" t="s">
        <v>456</v>
      </c>
      <c r="B2097" s="32">
        <v>240</v>
      </c>
      <c r="C2097" s="36"/>
      <c r="D2097" s="36"/>
      <c r="E2097" s="14" t="s">
        <v>586</v>
      </c>
      <c r="F2097" s="18">
        <f t="shared" ref="F2097:K2097" si="2838">F2098+F2099+F2100+F2101</f>
        <v>54687.900000000009</v>
      </c>
      <c r="G2097" s="18">
        <f t="shared" si="2838"/>
        <v>56681.9</v>
      </c>
      <c r="H2097" s="18">
        <f t="shared" si="2838"/>
        <v>56681.9</v>
      </c>
      <c r="I2097" s="18">
        <f t="shared" si="2838"/>
        <v>-53.7</v>
      </c>
      <c r="J2097" s="18">
        <f t="shared" si="2838"/>
        <v>-53.5</v>
      </c>
      <c r="K2097" s="18">
        <f t="shared" si="2838"/>
        <v>-53.5</v>
      </c>
      <c r="L2097" s="18">
        <f t="shared" si="2761"/>
        <v>54634.200000000012</v>
      </c>
      <c r="M2097" s="18">
        <f t="shared" si="2762"/>
        <v>56628.4</v>
      </c>
      <c r="N2097" s="18">
        <f t="shared" si="2763"/>
        <v>56628.4</v>
      </c>
      <c r="O2097" s="18">
        <f t="shared" ref="O2097:Q2097" si="2839">O2098+O2099+O2100+O2101</f>
        <v>-477</v>
      </c>
      <c r="P2097" s="18">
        <f t="shared" si="2839"/>
        <v>0</v>
      </c>
      <c r="Q2097" s="18">
        <f t="shared" si="2839"/>
        <v>0</v>
      </c>
      <c r="R2097" s="18">
        <f t="shared" si="2767"/>
        <v>54157.200000000012</v>
      </c>
      <c r="S2097" s="18">
        <f t="shared" si="2768"/>
        <v>56628.4</v>
      </c>
      <c r="T2097" s="18">
        <f t="shared" si="2769"/>
        <v>56628.4</v>
      </c>
      <c r="U2097" s="18">
        <f t="shared" ref="U2097:AE2097" si="2840">U2098+U2099+U2100+U2101</f>
        <v>0</v>
      </c>
      <c r="V2097" s="18">
        <f t="shared" si="2770"/>
        <v>54157.200000000012</v>
      </c>
      <c r="W2097" s="18">
        <f t="shared" si="2771"/>
        <v>56628.4</v>
      </c>
      <c r="X2097" s="18">
        <f t="shared" si="2772"/>
        <v>56628.4</v>
      </c>
      <c r="Y2097" s="18">
        <f t="shared" ref="Y2097:AA2097" si="2841">Y2098+Y2099+Y2100+Y2101</f>
        <v>0</v>
      </c>
      <c r="Z2097" s="18">
        <f t="shared" si="2841"/>
        <v>0</v>
      </c>
      <c r="AA2097" s="18">
        <f t="shared" si="2841"/>
        <v>0</v>
      </c>
      <c r="AB2097" s="18">
        <f t="shared" si="2791"/>
        <v>54157.200000000012</v>
      </c>
      <c r="AC2097" s="18">
        <f t="shared" si="2792"/>
        <v>56628.4</v>
      </c>
      <c r="AD2097" s="18">
        <f t="shared" si="2793"/>
        <v>56628.4</v>
      </c>
      <c r="AE2097" s="18">
        <f t="shared" si="2840"/>
        <v>0</v>
      </c>
      <c r="AF2097" s="31"/>
      <c r="AG2097" s="22"/>
      <c r="AH2097" s="2"/>
    </row>
    <row r="2098" spans="1:34" x14ac:dyDescent="0.25">
      <c r="A2098" s="36" t="s">
        <v>456</v>
      </c>
      <c r="B2098" s="32">
        <v>240</v>
      </c>
      <c r="C2098" s="36" t="s">
        <v>5</v>
      </c>
      <c r="D2098" s="36" t="s">
        <v>6</v>
      </c>
      <c r="E2098" s="14" t="s">
        <v>543</v>
      </c>
      <c r="F2098" s="18">
        <v>11870.9</v>
      </c>
      <c r="G2098" s="18">
        <v>13860.4</v>
      </c>
      <c r="H2098" s="18">
        <v>13860.4</v>
      </c>
      <c r="I2098" s="23">
        <v>-53.7</v>
      </c>
      <c r="J2098" s="23">
        <v>-53.5</v>
      </c>
      <c r="K2098" s="23">
        <v>-53.5</v>
      </c>
      <c r="L2098" s="18">
        <f t="shared" si="2761"/>
        <v>11817.199999999999</v>
      </c>
      <c r="M2098" s="18">
        <f t="shared" si="2762"/>
        <v>13806.9</v>
      </c>
      <c r="N2098" s="18">
        <f t="shared" si="2763"/>
        <v>13806.9</v>
      </c>
      <c r="O2098" s="18">
        <v>-477</v>
      </c>
      <c r="P2098" s="18"/>
      <c r="Q2098" s="18"/>
      <c r="R2098" s="18">
        <f t="shared" si="2767"/>
        <v>11340.199999999999</v>
      </c>
      <c r="S2098" s="18">
        <f t="shared" si="2768"/>
        <v>13806.9</v>
      </c>
      <c r="T2098" s="18">
        <f t="shared" si="2769"/>
        <v>13806.9</v>
      </c>
      <c r="U2098" s="18"/>
      <c r="V2098" s="18">
        <f t="shared" si="2770"/>
        <v>11340.199999999999</v>
      </c>
      <c r="W2098" s="18">
        <f t="shared" si="2771"/>
        <v>13806.9</v>
      </c>
      <c r="X2098" s="18">
        <f t="shared" si="2772"/>
        <v>13806.9</v>
      </c>
      <c r="Y2098" s="18"/>
      <c r="Z2098" s="18"/>
      <c r="AA2098" s="18"/>
      <c r="AB2098" s="18">
        <f t="shared" si="2791"/>
        <v>11340.199999999999</v>
      </c>
      <c r="AC2098" s="18">
        <f t="shared" si="2792"/>
        <v>13806.9</v>
      </c>
      <c r="AD2098" s="18">
        <f t="shared" si="2793"/>
        <v>13806.9</v>
      </c>
      <c r="AE2098" s="18"/>
      <c r="AF2098" s="31"/>
      <c r="AG2098" s="22">
        <v>62</v>
      </c>
      <c r="AH2098" s="2"/>
    </row>
    <row r="2099" spans="1:34" x14ac:dyDescent="0.25">
      <c r="A2099" s="36" t="s">
        <v>456</v>
      </c>
      <c r="B2099" s="32">
        <v>240</v>
      </c>
      <c r="C2099" s="36" t="s">
        <v>28</v>
      </c>
      <c r="D2099" s="36" t="s">
        <v>30</v>
      </c>
      <c r="E2099" s="14" t="s">
        <v>562</v>
      </c>
      <c r="F2099" s="18">
        <v>25497</v>
      </c>
      <c r="G2099" s="18">
        <v>25503.7</v>
      </c>
      <c r="H2099" s="18">
        <v>25503.7</v>
      </c>
      <c r="I2099" s="18"/>
      <c r="J2099" s="18"/>
      <c r="K2099" s="18"/>
      <c r="L2099" s="18">
        <f t="shared" si="2761"/>
        <v>25497</v>
      </c>
      <c r="M2099" s="18">
        <f t="shared" si="2762"/>
        <v>25503.7</v>
      </c>
      <c r="N2099" s="18">
        <f t="shared" si="2763"/>
        <v>25503.7</v>
      </c>
      <c r="O2099" s="18"/>
      <c r="P2099" s="18"/>
      <c r="Q2099" s="18"/>
      <c r="R2099" s="18">
        <f t="shared" si="2767"/>
        <v>25497</v>
      </c>
      <c r="S2099" s="18">
        <f t="shared" si="2768"/>
        <v>25503.7</v>
      </c>
      <c r="T2099" s="18">
        <f t="shared" si="2769"/>
        <v>25503.7</v>
      </c>
      <c r="U2099" s="18"/>
      <c r="V2099" s="18">
        <f t="shared" si="2770"/>
        <v>25497</v>
      </c>
      <c r="W2099" s="18">
        <f t="shared" si="2771"/>
        <v>25503.7</v>
      </c>
      <c r="X2099" s="18">
        <f t="shared" si="2772"/>
        <v>25503.7</v>
      </c>
      <c r="Y2099" s="18"/>
      <c r="Z2099" s="18"/>
      <c r="AA2099" s="18"/>
      <c r="AB2099" s="18">
        <f t="shared" si="2791"/>
        <v>25497</v>
      </c>
      <c r="AC2099" s="18">
        <f t="shared" si="2792"/>
        <v>25503.7</v>
      </c>
      <c r="AD2099" s="18">
        <f t="shared" si="2793"/>
        <v>25503.7</v>
      </c>
      <c r="AE2099" s="18"/>
      <c r="AF2099" s="31"/>
      <c r="AG2099" s="22"/>
      <c r="AH2099" s="2"/>
    </row>
    <row r="2100" spans="1:34" ht="31.5" x14ac:dyDescent="0.25">
      <c r="A2100" s="36" t="s">
        <v>456</v>
      </c>
      <c r="B2100" s="32">
        <v>240</v>
      </c>
      <c r="C2100" s="36" t="s">
        <v>24</v>
      </c>
      <c r="D2100" s="36" t="s">
        <v>151</v>
      </c>
      <c r="E2100" s="14" t="s">
        <v>564</v>
      </c>
      <c r="F2100" s="18">
        <v>10788.2</v>
      </c>
      <c r="G2100" s="18">
        <v>10788.2</v>
      </c>
      <c r="H2100" s="18">
        <v>10788.2</v>
      </c>
      <c r="I2100" s="18"/>
      <c r="J2100" s="18"/>
      <c r="K2100" s="18"/>
      <c r="L2100" s="18">
        <f t="shared" si="2761"/>
        <v>10788.2</v>
      </c>
      <c r="M2100" s="18">
        <f t="shared" si="2762"/>
        <v>10788.2</v>
      </c>
      <c r="N2100" s="18">
        <f t="shared" si="2763"/>
        <v>10788.2</v>
      </c>
      <c r="O2100" s="18"/>
      <c r="P2100" s="18"/>
      <c r="Q2100" s="18"/>
      <c r="R2100" s="18">
        <f t="shared" si="2767"/>
        <v>10788.2</v>
      </c>
      <c r="S2100" s="18">
        <f t="shared" si="2768"/>
        <v>10788.2</v>
      </c>
      <c r="T2100" s="18">
        <f t="shared" si="2769"/>
        <v>10788.2</v>
      </c>
      <c r="U2100" s="18"/>
      <c r="V2100" s="18">
        <f t="shared" si="2770"/>
        <v>10788.2</v>
      </c>
      <c r="W2100" s="18">
        <f t="shared" si="2771"/>
        <v>10788.2</v>
      </c>
      <c r="X2100" s="18">
        <f t="shared" si="2772"/>
        <v>10788.2</v>
      </c>
      <c r="Y2100" s="18"/>
      <c r="Z2100" s="18"/>
      <c r="AA2100" s="18"/>
      <c r="AB2100" s="18">
        <f t="shared" si="2791"/>
        <v>10788.2</v>
      </c>
      <c r="AC2100" s="18">
        <f t="shared" si="2792"/>
        <v>10788.2</v>
      </c>
      <c r="AD2100" s="18">
        <f t="shared" si="2793"/>
        <v>10788.2</v>
      </c>
      <c r="AE2100" s="18"/>
      <c r="AF2100" s="31"/>
      <c r="AG2100" s="22"/>
      <c r="AH2100" s="2"/>
    </row>
    <row r="2101" spans="1:34" ht="31.5" x14ac:dyDescent="0.25">
      <c r="A2101" s="36" t="s">
        <v>456</v>
      </c>
      <c r="B2101" s="32">
        <v>240</v>
      </c>
      <c r="C2101" s="36" t="s">
        <v>105</v>
      </c>
      <c r="D2101" s="36" t="s">
        <v>200</v>
      </c>
      <c r="E2101" s="14" t="s">
        <v>573</v>
      </c>
      <c r="F2101" s="18">
        <v>6531.8</v>
      </c>
      <c r="G2101" s="18">
        <v>6529.6</v>
      </c>
      <c r="H2101" s="18">
        <v>6529.6</v>
      </c>
      <c r="I2101" s="18"/>
      <c r="J2101" s="18"/>
      <c r="K2101" s="18"/>
      <c r="L2101" s="18">
        <f t="shared" si="2761"/>
        <v>6531.8</v>
      </c>
      <c r="M2101" s="18">
        <f t="shared" si="2762"/>
        <v>6529.6</v>
      </c>
      <c r="N2101" s="18">
        <f t="shared" si="2763"/>
        <v>6529.6</v>
      </c>
      <c r="O2101" s="18"/>
      <c r="P2101" s="18"/>
      <c r="Q2101" s="18"/>
      <c r="R2101" s="18">
        <f t="shared" si="2767"/>
        <v>6531.8</v>
      </c>
      <c r="S2101" s="18">
        <f t="shared" si="2768"/>
        <v>6529.6</v>
      </c>
      <c r="T2101" s="18">
        <f t="shared" si="2769"/>
        <v>6529.6</v>
      </c>
      <c r="U2101" s="18"/>
      <c r="V2101" s="18">
        <f t="shared" si="2770"/>
        <v>6531.8</v>
      </c>
      <c r="W2101" s="18">
        <f t="shared" si="2771"/>
        <v>6529.6</v>
      </c>
      <c r="X2101" s="18">
        <f t="shared" si="2772"/>
        <v>6529.6</v>
      </c>
      <c r="Y2101" s="18"/>
      <c r="Z2101" s="18"/>
      <c r="AA2101" s="18"/>
      <c r="AB2101" s="18">
        <f t="shared" si="2791"/>
        <v>6531.8</v>
      </c>
      <c r="AC2101" s="18">
        <f t="shared" si="2792"/>
        <v>6529.6</v>
      </c>
      <c r="AD2101" s="18">
        <f t="shared" si="2793"/>
        <v>6529.6</v>
      </c>
      <c r="AE2101" s="18"/>
      <c r="AF2101" s="31"/>
      <c r="AG2101" s="22"/>
      <c r="AH2101" s="2"/>
    </row>
    <row r="2102" spans="1:34" ht="47.25" x14ac:dyDescent="0.25">
      <c r="A2102" s="36" t="s">
        <v>657</v>
      </c>
      <c r="B2102" s="32"/>
      <c r="C2102" s="36"/>
      <c r="D2102" s="36"/>
      <c r="E2102" s="14" t="s">
        <v>694</v>
      </c>
      <c r="F2102" s="18">
        <f t="shared" ref="F2102:K2102" si="2842">F2103+F2106</f>
        <v>249406.3</v>
      </c>
      <c r="G2102" s="18">
        <f t="shared" si="2842"/>
        <v>254792.8</v>
      </c>
      <c r="H2102" s="18">
        <f t="shared" si="2842"/>
        <v>254376.2</v>
      </c>
      <c r="I2102" s="18">
        <f t="shared" si="2842"/>
        <v>0</v>
      </c>
      <c r="J2102" s="18">
        <f t="shared" si="2842"/>
        <v>0</v>
      </c>
      <c r="K2102" s="18">
        <f t="shared" si="2842"/>
        <v>0</v>
      </c>
      <c r="L2102" s="18">
        <f t="shared" si="2761"/>
        <v>249406.3</v>
      </c>
      <c r="M2102" s="18">
        <f t="shared" si="2762"/>
        <v>254792.8</v>
      </c>
      <c r="N2102" s="18">
        <f t="shared" si="2763"/>
        <v>254376.2</v>
      </c>
      <c r="O2102" s="18">
        <f t="shared" ref="O2102:Q2102" si="2843">O2103+O2106</f>
        <v>-1428.9</v>
      </c>
      <c r="P2102" s="18">
        <f t="shared" si="2843"/>
        <v>-934.2</v>
      </c>
      <c r="Q2102" s="18">
        <f t="shared" si="2843"/>
        <v>-450.7</v>
      </c>
      <c r="R2102" s="18">
        <f t="shared" si="2767"/>
        <v>247977.4</v>
      </c>
      <c r="S2102" s="18">
        <f t="shared" si="2768"/>
        <v>253858.59999999998</v>
      </c>
      <c r="T2102" s="18">
        <f t="shared" si="2769"/>
        <v>253925.5</v>
      </c>
      <c r="U2102" s="18">
        <f t="shared" ref="U2102:AE2102" si="2844">U2103+U2106</f>
        <v>0</v>
      </c>
      <c r="V2102" s="18">
        <f t="shared" si="2770"/>
        <v>247977.4</v>
      </c>
      <c r="W2102" s="18">
        <f t="shared" si="2771"/>
        <v>253858.59999999998</v>
      </c>
      <c r="X2102" s="18">
        <f t="shared" si="2772"/>
        <v>253925.5</v>
      </c>
      <c r="Y2102" s="18">
        <f t="shared" ref="Y2102:AA2102" si="2845">Y2103+Y2106</f>
        <v>0</v>
      </c>
      <c r="Z2102" s="18">
        <f t="shared" si="2845"/>
        <v>0</v>
      </c>
      <c r="AA2102" s="18">
        <f t="shared" si="2845"/>
        <v>0</v>
      </c>
      <c r="AB2102" s="18">
        <f t="shared" si="2791"/>
        <v>247977.4</v>
      </c>
      <c r="AC2102" s="18">
        <f t="shared" si="2792"/>
        <v>253858.59999999998</v>
      </c>
      <c r="AD2102" s="18">
        <f t="shared" si="2793"/>
        <v>253925.5</v>
      </c>
      <c r="AE2102" s="18">
        <f t="shared" si="2844"/>
        <v>0</v>
      </c>
      <c r="AF2102" s="31"/>
      <c r="AG2102" s="22"/>
      <c r="AH2102" s="2"/>
    </row>
    <row r="2103" spans="1:34" ht="94.5" x14ac:dyDescent="0.25">
      <c r="A2103" s="36" t="s">
        <v>657</v>
      </c>
      <c r="B2103" s="32">
        <v>100</v>
      </c>
      <c r="C2103" s="36"/>
      <c r="D2103" s="36"/>
      <c r="E2103" s="14" t="s">
        <v>577</v>
      </c>
      <c r="F2103" s="18">
        <f t="shared" ref="F2103:K2104" si="2846">F2104</f>
        <v>246100.19999999998</v>
      </c>
      <c r="G2103" s="18">
        <f t="shared" si="2846"/>
        <v>251595.5</v>
      </c>
      <c r="H2103" s="18">
        <f t="shared" si="2846"/>
        <v>251216.6</v>
      </c>
      <c r="I2103" s="18">
        <f t="shared" si="2846"/>
        <v>0</v>
      </c>
      <c r="J2103" s="18">
        <f t="shared" si="2846"/>
        <v>0</v>
      </c>
      <c r="K2103" s="18">
        <f t="shared" si="2846"/>
        <v>0</v>
      </c>
      <c r="L2103" s="18">
        <f t="shared" si="2761"/>
        <v>246100.19999999998</v>
      </c>
      <c r="M2103" s="18">
        <f t="shared" si="2762"/>
        <v>251595.5</v>
      </c>
      <c r="N2103" s="18">
        <f t="shared" si="2763"/>
        <v>251216.6</v>
      </c>
      <c r="O2103" s="18">
        <f t="shared" ref="O2103:Q2104" si="2847">O2104</f>
        <v>-514.79999999999995</v>
      </c>
      <c r="P2103" s="18">
        <f t="shared" si="2847"/>
        <v>-249.1</v>
      </c>
      <c r="Q2103" s="18">
        <f t="shared" si="2847"/>
        <v>0</v>
      </c>
      <c r="R2103" s="18">
        <f t="shared" si="2767"/>
        <v>245585.4</v>
      </c>
      <c r="S2103" s="18">
        <f t="shared" si="2768"/>
        <v>251346.4</v>
      </c>
      <c r="T2103" s="18">
        <f t="shared" si="2769"/>
        <v>251216.6</v>
      </c>
      <c r="U2103" s="18">
        <f t="shared" ref="U2103:AE2104" si="2848">U2104</f>
        <v>0</v>
      </c>
      <c r="V2103" s="18">
        <f t="shared" si="2770"/>
        <v>245585.4</v>
      </c>
      <c r="W2103" s="18">
        <f t="shared" si="2771"/>
        <v>251346.4</v>
      </c>
      <c r="X2103" s="18">
        <f t="shared" si="2772"/>
        <v>251216.6</v>
      </c>
      <c r="Y2103" s="18">
        <f t="shared" si="2848"/>
        <v>0</v>
      </c>
      <c r="Z2103" s="18">
        <f t="shared" si="2848"/>
        <v>0</v>
      </c>
      <c r="AA2103" s="18">
        <f t="shared" si="2848"/>
        <v>0</v>
      </c>
      <c r="AB2103" s="18">
        <f t="shared" si="2791"/>
        <v>245585.4</v>
      </c>
      <c r="AC2103" s="18">
        <f t="shared" si="2792"/>
        <v>251346.4</v>
      </c>
      <c r="AD2103" s="18">
        <f t="shared" si="2793"/>
        <v>251216.6</v>
      </c>
      <c r="AE2103" s="18">
        <f t="shared" si="2848"/>
        <v>0</v>
      </c>
      <c r="AF2103" s="31"/>
      <c r="AG2103" s="22"/>
      <c r="AH2103" s="2"/>
    </row>
    <row r="2104" spans="1:34" ht="31.5" x14ac:dyDescent="0.25">
      <c r="A2104" s="36" t="s">
        <v>657</v>
      </c>
      <c r="B2104" s="32">
        <v>110</v>
      </c>
      <c r="C2104" s="36"/>
      <c r="D2104" s="36"/>
      <c r="E2104" s="14" t="s">
        <v>584</v>
      </c>
      <c r="F2104" s="18">
        <f t="shared" si="2846"/>
        <v>246100.19999999998</v>
      </c>
      <c r="G2104" s="18">
        <f t="shared" si="2846"/>
        <v>251595.5</v>
      </c>
      <c r="H2104" s="18">
        <f t="shared" si="2846"/>
        <v>251216.6</v>
      </c>
      <c r="I2104" s="18">
        <f t="shared" si="2846"/>
        <v>0</v>
      </c>
      <c r="J2104" s="18">
        <f t="shared" si="2846"/>
        <v>0</v>
      </c>
      <c r="K2104" s="18">
        <f t="shared" si="2846"/>
        <v>0</v>
      </c>
      <c r="L2104" s="18">
        <f t="shared" si="2761"/>
        <v>246100.19999999998</v>
      </c>
      <c r="M2104" s="18">
        <f t="shared" si="2762"/>
        <v>251595.5</v>
      </c>
      <c r="N2104" s="18">
        <f t="shared" si="2763"/>
        <v>251216.6</v>
      </c>
      <c r="O2104" s="18">
        <f t="shared" si="2847"/>
        <v>-514.79999999999995</v>
      </c>
      <c r="P2104" s="18">
        <f t="shared" si="2847"/>
        <v>-249.1</v>
      </c>
      <c r="Q2104" s="18">
        <f t="shared" si="2847"/>
        <v>0</v>
      </c>
      <c r="R2104" s="18">
        <f t="shared" si="2767"/>
        <v>245585.4</v>
      </c>
      <c r="S2104" s="18">
        <f t="shared" si="2768"/>
        <v>251346.4</v>
      </c>
      <c r="T2104" s="18">
        <f t="shared" si="2769"/>
        <v>251216.6</v>
      </c>
      <c r="U2104" s="18">
        <f t="shared" si="2848"/>
        <v>0</v>
      </c>
      <c r="V2104" s="18">
        <f t="shared" si="2770"/>
        <v>245585.4</v>
      </c>
      <c r="W2104" s="18">
        <f t="shared" si="2771"/>
        <v>251346.4</v>
      </c>
      <c r="X2104" s="18">
        <f t="shared" si="2772"/>
        <v>251216.6</v>
      </c>
      <c r="Y2104" s="18">
        <f t="shared" si="2848"/>
        <v>0</v>
      </c>
      <c r="Z2104" s="18">
        <f t="shared" si="2848"/>
        <v>0</v>
      </c>
      <c r="AA2104" s="18">
        <f t="shared" si="2848"/>
        <v>0</v>
      </c>
      <c r="AB2104" s="18">
        <f t="shared" si="2791"/>
        <v>245585.4</v>
      </c>
      <c r="AC2104" s="18">
        <f t="shared" si="2792"/>
        <v>251346.4</v>
      </c>
      <c r="AD2104" s="18">
        <f t="shared" si="2793"/>
        <v>251216.6</v>
      </c>
      <c r="AE2104" s="18">
        <f t="shared" si="2848"/>
        <v>0</v>
      </c>
      <c r="AF2104" s="31"/>
      <c r="AG2104" s="22"/>
      <c r="AH2104" s="2"/>
    </row>
    <row r="2105" spans="1:34" x14ac:dyDescent="0.25">
      <c r="A2105" s="36" t="s">
        <v>657</v>
      </c>
      <c r="B2105" s="32">
        <v>110</v>
      </c>
      <c r="C2105" s="36" t="s">
        <v>28</v>
      </c>
      <c r="D2105" s="36" t="s">
        <v>30</v>
      </c>
      <c r="E2105" s="14" t="s">
        <v>562</v>
      </c>
      <c r="F2105" s="18">
        <v>246100.19999999998</v>
      </c>
      <c r="G2105" s="18">
        <v>251595.5</v>
      </c>
      <c r="H2105" s="18">
        <v>251216.6</v>
      </c>
      <c r="I2105" s="18"/>
      <c r="J2105" s="18"/>
      <c r="K2105" s="18"/>
      <c r="L2105" s="18">
        <f t="shared" si="2761"/>
        <v>246100.19999999998</v>
      </c>
      <c r="M2105" s="18">
        <f t="shared" si="2762"/>
        <v>251595.5</v>
      </c>
      <c r="N2105" s="18">
        <f t="shared" si="2763"/>
        <v>251216.6</v>
      </c>
      <c r="O2105" s="18">
        <v>-514.79999999999995</v>
      </c>
      <c r="P2105" s="18">
        <v>-249.1</v>
      </c>
      <c r="Q2105" s="18"/>
      <c r="R2105" s="18">
        <f t="shared" si="2767"/>
        <v>245585.4</v>
      </c>
      <c r="S2105" s="18">
        <f t="shared" si="2768"/>
        <v>251346.4</v>
      </c>
      <c r="T2105" s="18">
        <f t="shared" si="2769"/>
        <v>251216.6</v>
      </c>
      <c r="U2105" s="18"/>
      <c r="V2105" s="18">
        <f t="shared" si="2770"/>
        <v>245585.4</v>
      </c>
      <c r="W2105" s="18">
        <f t="shared" si="2771"/>
        <v>251346.4</v>
      </c>
      <c r="X2105" s="18">
        <f t="shared" si="2772"/>
        <v>251216.6</v>
      </c>
      <c r="Y2105" s="18"/>
      <c r="Z2105" s="18"/>
      <c r="AA2105" s="18"/>
      <c r="AB2105" s="18">
        <f t="shared" si="2791"/>
        <v>245585.4</v>
      </c>
      <c r="AC2105" s="18">
        <f t="shared" si="2792"/>
        <v>251346.4</v>
      </c>
      <c r="AD2105" s="18">
        <f t="shared" si="2793"/>
        <v>251216.6</v>
      </c>
      <c r="AE2105" s="18"/>
      <c r="AF2105" s="31"/>
      <c r="AG2105" s="22"/>
      <c r="AH2105" s="2"/>
    </row>
    <row r="2106" spans="1:34" ht="47.25" x14ac:dyDescent="0.25">
      <c r="A2106" s="36" t="s">
        <v>657</v>
      </c>
      <c r="B2106" s="32">
        <v>200</v>
      </c>
      <c r="C2106" s="36"/>
      <c r="D2106" s="36"/>
      <c r="E2106" s="14" t="s">
        <v>578</v>
      </c>
      <c r="F2106" s="18">
        <f t="shared" ref="F2106:K2107" si="2849">F2107</f>
        <v>3306.1</v>
      </c>
      <c r="G2106" s="18">
        <f t="shared" si="2849"/>
        <v>3197.3</v>
      </c>
      <c r="H2106" s="18">
        <f t="shared" si="2849"/>
        <v>3159.6</v>
      </c>
      <c r="I2106" s="18">
        <f t="shared" si="2849"/>
        <v>0</v>
      </c>
      <c r="J2106" s="18">
        <f t="shared" si="2849"/>
        <v>0</v>
      </c>
      <c r="K2106" s="18">
        <f t="shared" si="2849"/>
        <v>0</v>
      </c>
      <c r="L2106" s="18">
        <f t="shared" si="2761"/>
        <v>3306.1</v>
      </c>
      <c r="M2106" s="18">
        <f t="shared" si="2762"/>
        <v>3197.3</v>
      </c>
      <c r="N2106" s="18">
        <f t="shared" si="2763"/>
        <v>3159.6</v>
      </c>
      <c r="O2106" s="18">
        <f t="shared" ref="O2106:Q2107" si="2850">O2107</f>
        <v>-914.1</v>
      </c>
      <c r="P2106" s="18">
        <f t="shared" si="2850"/>
        <v>-685.1</v>
      </c>
      <c r="Q2106" s="18">
        <f t="shared" si="2850"/>
        <v>-450.7</v>
      </c>
      <c r="R2106" s="18">
        <f t="shared" si="2767"/>
        <v>2392</v>
      </c>
      <c r="S2106" s="18">
        <f t="shared" si="2768"/>
        <v>2512.2000000000003</v>
      </c>
      <c r="T2106" s="18">
        <f t="shared" si="2769"/>
        <v>2708.9</v>
      </c>
      <c r="U2106" s="18">
        <f t="shared" ref="U2106:AE2107" si="2851">U2107</f>
        <v>0</v>
      </c>
      <c r="V2106" s="18">
        <f t="shared" si="2770"/>
        <v>2392</v>
      </c>
      <c r="W2106" s="18">
        <f t="shared" si="2771"/>
        <v>2512.2000000000003</v>
      </c>
      <c r="X2106" s="18">
        <f t="shared" si="2772"/>
        <v>2708.9</v>
      </c>
      <c r="Y2106" s="18">
        <f t="shared" si="2851"/>
        <v>0</v>
      </c>
      <c r="Z2106" s="18">
        <f t="shared" si="2851"/>
        <v>0</v>
      </c>
      <c r="AA2106" s="18">
        <f t="shared" si="2851"/>
        <v>0</v>
      </c>
      <c r="AB2106" s="18">
        <f t="shared" si="2791"/>
        <v>2392</v>
      </c>
      <c r="AC2106" s="18">
        <f t="shared" si="2792"/>
        <v>2512.2000000000003</v>
      </c>
      <c r="AD2106" s="18">
        <f t="shared" si="2793"/>
        <v>2708.9</v>
      </c>
      <c r="AE2106" s="18">
        <f t="shared" si="2851"/>
        <v>0</v>
      </c>
      <c r="AF2106" s="31"/>
      <c r="AG2106" s="22"/>
      <c r="AH2106" s="2"/>
    </row>
    <row r="2107" spans="1:34" ht="47.25" x14ac:dyDescent="0.25">
      <c r="A2107" s="36" t="s">
        <v>657</v>
      </c>
      <c r="B2107" s="32">
        <v>240</v>
      </c>
      <c r="C2107" s="36"/>
      <c r="D2107" s="36"/>
      <c r="E2107" s="14" t="s">
        <v>586</v>
      </c>
      <c r="F2107" s="18">
        <f t="shared" si="2849"/>
        <v>3306.1</v>
      </c>
      <c r="G2107" s="18">
        <f t="shared" si="2849"/>
        <v>3197.3</v>
      </c>
      <c r="H2107" s="18">
        <f t="shared" si="2849"/>
        <v>3159.6</v>
      </c>
      <c r="I2107" s="18">
        <f t="shared" si="2849"/>
        <v>0</v>
      </c>
      <c r="J2107" s="18">
        <f t="shared" si="2849"/>
        <v>0</v>
      </c>
      <c r="K2107" s="18">
        <f t="shared" si="2849"/>
        <v>0</v>
      </c>
      <c r="L2107" s="18">
        <f t="shared" si="2761"/>
        <v>3306.1</v>
      </c>
      <c r="M2107" s="18">
        <f t="shared" si="2762"/>
        <v>3197.3</v>
      </c>
      <c r="N2107" s="18">
        <f t="shared" si="2763"/>
        <v>3159.6</v>
      </c>
      <c r="O2107" s="18">
        <f t="shared" si="2850"/>
        <v>-914.1</v>
      </c>
      <c r="P2107" s="18">
        <f t="shared" si="2850"/>
        <v>-685.1</v>
      </c>
      <c r="Q2107" s="18">
        <f t="shared" si="2850"/>
        <v>-450.7</v>
      </c>
      <c r="R2107" s="18">
        <f t="shared" si="2767"/>
        <v>2392</v>
      </c>
      <c r="S2107" s="18">
        <f t="shared" si="2768"/>
        <v>2512.2000000000003</v>
      </c>
      <c r="T2107" s="18">
        <f t="shared" si="2769"/>
        <v>2708.9</v>
      </c>
      <c r="U2107" s="18">
        <f t="shared" si="2851"/>
        <v>0</v>
      </c>
      <c r="V2107" s="18">
        <f t="shared" si="2770"/>
        <v>2392</v>
      </c>
      <c r="W2107" s="18">
        <f t="shared" si="2771"/>
        <v>2512.2000000000003</v>
      </c>
      <c r="X2107" s="18">
        <f t="shared" si="2772"/>
        <v>2708.9</v>
      </c>
      <c r="Y2107" s="18">
        <f t="shared" si="2851"/>
        <v>0</v>
      </c>
      <c r="Z2107" s="18">
        <f t="shared" si="2851"/>
        <v>0</v>
      </c>
      <c r="AA2107" s="18">
        <f t="shared" si="2851"/>
        <v>0</v>
      </c>
      <c r="AB2107" s="18">
        <f t="shared" si="2791"/>
        <v>2392</v>
      </c>
      <c r="AC2107" s="18">
        <f t="shared" si="2792"/>
        <v>2512.2000000000003</v>
      </c>
      <c r="AD2107" s="18">
        <f t="shared" si="2793"/>
        <v>2708.9</v>
      </c>
      <c r="AE2107" s="18">
        <f t="shared" si="2851"/>
        <v>0</v>
      </c>
      <c r="AF2107" s="31"/>
      <c r="AG2107" s="22"/>
      <c r="AH2107" s="2"/>
    </row>
    <row r="2108" spans="1:34" x14ac:dyDescent="0.25">
      <c r="A2108" s="36" t="s">
        <v>657</v>
      </c>
      <c r="B2108" s="32">
        <v>240</v>
      </c>
      <c r="C2108" s="36" t="s">
        <v>28</v>
      </c>
      <c r="D2108" s="36" t="s">
        <v>30</v>
      </c>
      <c r="E2108" s="14" t="s">
        <v>562</v>
      </c>
      <c r="F2108" s="18">
        <v>3306.1</v>
      </c>
      <c r="G2108" s="18">
        <v>3197.3</v>
      </c>
      <c r="H2108" s="18">
        <f>3159.5+0.1</f>
        <v>3159.6</v>
      </c>
      <c r="I2108" s="18"/>
      <c r="J2108" s="18"/>
      <c r="K2108" s="18"/>
      <c r="L2108" s="18">
        <f t="shared" si="2761"/>
        <v>3306.1</v>
      </c>
      <c r="M2108" s="18">
        <f t="shared" si="2762"/>
        <v>3197.3</v>
      </c>
      <c r="N2108" s="18">
        <f t="shared" si="2763"/>
        <v>3159.6</v>
      </c>
      <c r="O2108" s="18">
        <v>-914.1</v>
      </c>
      <c r="P2108" s="18">
        <v>-685.1</v>
      </c>
      <c r="Q2108" s="18">
        <v>-450.7</v>
      </c>
      <c r="R2108" s="18">
        <f t="shared" si="2767"/>
        <v>2392</v>
      </c>
      <c r="S2108" s="18">
        <f t="shared" si="2768"/>
        <v>2512.2000000000003</v>
      </c>
      <c r="T2108" s="18">
        <f t="shared" si="2769"/>
        <v>2708.9</v>
      </c>
      <c r="U2108" s="18"/>
      <c r="V2108" s="18">
        <f t="shared" si="2770"/>
        <v>2392</v>
      </c>
      <c r="W2108" s="18">
        <f t="shared" si="2771"/>
        <v>2512.2000000000003</v>
      </c>
      <c r="X2108" s="18">
        <f t="shared" si="2772"/>
        <v>2708.9</v>
      </c>
      <c r="Y2108" s="18"/>
      <c r="Z2108" s="18"/>
      <c r="AA2108" s="18"/>
      <c r="AB2108" s="18">
        <f t="shared" si="2791"/>
        <v>2392</v>
      </c>
      <c r="AC2108" s="18">
        <f t="shared" si="2792"/>
        <v>2512.2000000000003</v>
      </c>
      <c r="AD2108" s="18">
        <f t="shared" si="2793"/>
        <v>2708.9</v>
      </c>
      <c r="AE2108" s="18"/>
      <c r="AF2108" s="31"/>
      <c r="AG2108" s="22"/>
      <c r="AH2108" s="2"/>
    </row>
    <row r="2109" spans="1:34" s="10" customFormat="1" ht="31.5" x14ac:dyDescent="0.25">
      <c r="A2109" s="9" t="s">
        <v>899</v>
      </c>
      <c r="B2109" s="16"/>
      <c r="C2109" s="9"/>
      <c r="D2109" s="9"/>
      <c r="E2109" s="14" t="s">
        <v>906</v>
      </c>
      <c r="F2109" s="17">
        <f t="shared" ref="F2109:K2109" si="2852">F2110</f>
        <v>90256.700000000012</v>
      </c>
      <c r="G2109" s="17">
        <f t="shared" si="2852"/>
        <v>84684.400000000009</v>
      </c>
      <c r="H2109" s="17">
        <f t="shared" si="2852"/>
        <v>84684.400000000009</v>
      </c>
      <c r="I2109" s="17">
        <f t="shared" si="2852"/>
        <v>-1412.4</v>
      </c>
      <c r="J2109" s="17">
        <f t="shared" si="2852"/>
        <v>-1412.4</v>
      </c>
      <c r="K2109" s="17">
        <f t="shared" si="2852"/>
        <v>-1412.4</v>
      </c>
      <c r="L2109" s="17">
        <f t="shared" si="2761"/>
        <v>88844.300000000017</v>
      </c>
      <c r="M2109" s="17">
        <f t="shared" si="2762"/>
        <v>83272.000000000015</v>
      </c>
      <c r="N2109" s="17">
        <f t="shared" si="2763"/>
        <v>83272.000000000015</v>
      </c>
      <c r="O2109" s="17">
        <f t="shared" ref="O2109:Q2109" si="2853">O2110</f>
        <v>0</v>
      </c>
      <c r="P2109" s="17">
        <f t="shared" si="2853"/>
        <v>0</v>
      </c>
      <c r="Q2109" s="17">
        <f t="shared" si="2853"/>
        <v>0</v>
      </c>
      <c r="R2109" s="17">
        <f t="shared" si="2767"/>
        <v>88844.300000000017</v>
      </c>
      <c r="S2109" s="17">
        <f t="shared" si="2768"/>
        <v>83272.000000000015</v>
      </c>
      <c r="T2109" s="17">
        <f t="shared" si="2769"/>
        <v>83272.000000000015</v>
      </c>
      <c r="U2109" s="17">
        <f t="shared" ref="U2109:AE2109" si="2854">U2110</f>
        <v>0</v>
      </c>
      <c r="V2109" s="17">
        <f t="shared" si="2770"/>
        <v>88844.300000000017</v>
      </c>
      <c r="W2109" s="17">
        <f t="shared" si="2771"/>
        <v>83272.000000000015</v>
      </c>
      <c r="X2109" s="17">
        <f t="shared" si="2772"/>
        <v>83272.000000000015</v>
      </c>
      <c r="Y2109" s="17">
        <f t="shared" si="2854"/>
        <v>0</v>
      </c>
      <c r="Z2109" s="17">
        <f t="shared" si="2854"/>
        <v>0</v>
      </c>
      <c r="AA2109" s="17">
        <f t="shared" si="2854"/>
        <v>0</v>
      </c>
      <c r="AB2109" s="17">
        <f t="shared" si="2791"/>
        <v>88844.300000000017</v>
      </c>
      <c r="AC2109" s="17">
        <f t="shared" si="2792"/>
        <v>83272.000000000015</v>
      </c>
      <c r="AD2109" s="17">
        <f t="shared" si="2793"/>
        <v>83272.000000000015</v>
      </c>
      <c r="AE2109" s="17">
        <f t="shared" si="2854"/>
        <v>0</v>
      </c>
      <c r="AF2109" s="30"/>
      <c r="AG2109" s="25"/>
    </row>
    <row r="2110" spans="1:34" ht="47.25" x14ac:dyDescent="0.25">
      <c r="A2110" s="36" t="s">
        <v>900</v>
      </c>
      <c r="B2110" s="32"/>
      <c r="C2110" s="36"/>
      <c r="D2110" s="36"/>
      <c r="E2110" s="14" t="s">
        <v>627</v>
      </c>
      <c r="F2110" s="18">
        <f>F2111+F2114+F2117</f>
        <v>90256.700000000012</v>
      </c>
      <c r="G2110" s="18">
        <f t="shared" ref="G2110:AE2110" si="2855">G2111+G2114+G2117</f>
        <v>84684.400000000009</v>
      </c>
      <c r="H2110" s="18">
        <f t="shared" si="2855"/>
        <v>84684.400000000009</v>
      </c>
      <c r="I2110" s="18">
        <f t="shared" ref="I2110:K2110" si="2856">I2111+I2114+I2117</f>
        <v>-1412.4</v>
      </c>
      <c r="J2110" s="18">
        <f t="shared" si="2856"/>
        <v>-1412.4</v>
      </c>
      <c r="K2110" s="18">
        <f t="shared" si="2856"/>
        <v>-1412.4</v>
      </c>
      <c r="L2110" s="18">
        <f t="shared" si="2761"/>
        <v>88844.300000000017</v>
      </c>
      <c r="M2110" s="18">
        <f t="shared" si="2762"/>
        <v>83272.000000000015</v>
      </c>
      <c r="N2110" s="18">
        <f t="shared" si="2763"/>
        <v>83272.000000000015</v>
      </c>
      <c r="O2110" s="18">
        <f t="shared" ref="O2110:Q2110" si="2857">O2111+O2114+O2117</f>
        <v>0</v>
      </c>
      <c r="P2110" s="18">
        <f t="shared" si="2857"/>
        <v>0</v>
      </c>
      <c r="Q2110" s="18">
        <f t="shared" si="2857"/>
        <v>0</v>
      </c>
      <c r="R2110" s="18">
        <f t="shared" si="2767"/>
        <v>88844.300000000017</v>
      </c>
      <c r="S2110" s="18">
        <f t="shared" si="2768"/>
        <v>83272.000000000015</v>
      </c>
      <c r="T2110" s="18">
        <f t="shared" si="2769"/>
        <v>83272.000000000015</v>
      </c>
      <c r="U2110" s="18">
        <f t="shared" ref="U2110" si="2858">U2111+U2114+U2117</f>
        <v>0</v>
      </c>
      <c r="V2110" s="18">
        <f t="shared" si="2770"/>
        <v>88844.300000000017</v>
      </c>
      <c r="W2110" s="18">
        <f t="shared" si="2771"/>
        <v>83272.000000000015</v>
      </c>
      <c r="X2110" s="18">
        <f t="shared" si="2772"/>
        <v>83272.000000000015</v>
      </c>
      <c r="Y2110" s="18">
        <f t="shared" ref="Y2110:AA2110" si="2859">Y2111+Y2114+Y2117</f>
        <v>0</v>
      </c>
      <c r="Z2110" s="18">
        <f t="shared" si="2859"/>
        <v>0</v>
      </c>
      <c r="AA2110" s="18">
        <f t="shared" si="2859"/>
        <v>0</v>
      </c>
      <c r="AB2110" s="18">
        <f t="shared" si="2791"/>
        <v>88844.300000000017</v>
      </c>
      <c r="AC2110" s="18">
        <f t="shared" si="2792"/>
        <v>83272.000000000015</v>
      </c>
      <c r="AD2110" s="18">
        <f t="shared" si="2793"/>
        <v>83272.000000000015</v>
      </c>
      <c r="AE2110" s="18">
        <f t="shared" si="2855"/>
        <v>0</v>
      </c>
      <c r="AF2110" s="31"/>
      <c r="AG2110" s="22"/>
      <c r="AH2110" s="2"/>
    </row>
    <row r="2111" spans="1:34" ht="94.5" x14ac:dyDescent="0.25">
      <c r="A2111" s="36" t="s">
        <v>900</v>
      </c>
      <c r="B2111" s="32">
        <v>100</v>
      </c>
      <c r="C2111" s="36"/>
      <c r="D2111" s="36"/>
      <c r="E2111" s="14" t="s">
        <v>577</v>
      </c>
      <c r="F2111" s="18">
        <f t="shared" ref="F2111:K2112" si="2860">F2112</f>
        <v>75279.5</v>
      </c>
      <c r="G2111" s="18">
        <f t="shared" si="2860"/>
        <v>72384.100000000006</v>
      </c>
      <c r="H2111" s="18">
        <f t="shared" si="2860"/>
        <v>72384.100000000006</v>
      </c>
      <c r="I2111" s="18">
        <f t="shared" si="2860"/>
        <v>0</v>
      </c>
      <c r="J2111" s="18">
        <f t="shared" si="2860"/>
        <v>0</v>
      </c>
      <c r="K2111" s="18">
        <f t="shared" si="2860"/>
        <v>0</v>
      </c>
      <c r="L2111" s="18">
        <f t="shared" si="2761"/>
        <v>75279.5</v>
      </c>
      <c r="M2111" s="18">
        <f t="shared" si="2762"/>
        <v>72384.100000000006</v>
      </c>
      <c r="N2111" s="18">
        <f t="shared" si="2763"/>
        <v>72384.100000000006</v>
      </c>
      <c r="O2111" s="18">
        <f t="shared" ref="O2111:Q2112" si="2861">O2112</f>
        <v>0</v>
      </c>
      <c r="P2111" s="18">
        <f t="shared" si="2861"/>
        <v>0</v>
      </c>
      <c r="Q2111" s="18">
        <f t="shared" si="2861"/>
        <v>0</v>
      </c>
      <c r="R2111" s="18">
        <f t="shared" si="2767"/>
        <v>75279.5</v>
      </c>
      <c r="S2111" s="18">
        <f t="shared" si="2768"/>
        <v>72384.100000000006</v>
      </c>
      <c r="T2111" s="18">
        <f t="shared" si="2769"/>
        <v>72384.100000000006</v>
      </c>
      <c r="U2111" s="18">
        <f t="shared" ref="U2111:AE2112" si="2862">U2112</f>
        <v>0</v>
      </c>
      <c r="V2111" s="18">
        <f t="shared" si="2770"/>
        <v>75279.5</v>
      </c>
      <c r="W2111" s="18">
        <f t="shared" si="2771"/>
        <v>72384.100000000006</v>
      </c>
      <c r="X2111" s="18">
        <f t="shared" si="2772"/>
        <v>72384.100000000006</v>
      </c>
      <c r="Y2111" s="18">
        <f t="shared" si="2862"/>
        <v>0</v>
      </c>
      <c r="Z2111" s="18">
        <f t="shared" si="2862"/>
        <v>0</v>
      </c>
      <c r="AA2111" s="18">
        <f t="shared" si="2862"/>
        <v>0</v>
      </c>
      <c r="AB2111" s="18">
        <f t="shared" si="2791"/>
        <v>75279.5</v>
      </c>
      <c r="AC2111" s="18">
        <f t="shared" si="2792"/>
        <v>72384.100000000006</v>
      </c>
      <c r="AD2111" s="18">
        <f t="shared" si="2793"/>
        <v>72384.100000000006</v>
      </c>
      <c r="AE2111" s="18">
        <f t="shared" si="2862"/>
        <v>0</v>
      </c>
      <c r="AF2111" s="31"/>
      <c r="AG2111" s="22"/>
      <c r="AH2111" s="2"/>
    </row>
    <row r="2112" spans="1:34" ht="31.5" x14ac:dyDescent="0.25">
      <c r="A2112" s="36" t="s">
        <v>900</v>
      </c>
      <c r="B2112" s="32">
        <v>110</v>
      </c>
      <c r="C2112" s="36"/>
      <c r="D2112" s="36"/>
      <c r="E2112" s="14" t="s">
        <v>584</v>
      </c>
      <c r="F2112" s="18">
        <f t="shared" si="2860"/>
        <v>75279.5</v>
      </c>
      <c r="G2112" s="18">
        <f t="shared" si="2860"/>
        <v>72384.100000000006</v>
      </c>
      <c r="H2112" s="18">
        <f t="shared" si="2860"/>
        <v>72384.100000000006</v>
      </c>
      <c r="I2112" s="18">
        <f t="shared" si="2860"/>
        <v>0</v>
      </c>
      <c r="J2112" s="18">
        <f t="shared" si="2860"/>
        <v>0</v>
      </c>
      <c r="K2112" s="18">
        <f t="shared" si="2860"/>
        <v>0</v>
      </c>
      <c r="L2112" s="18">
        <f t="shared" si="2761"/>
        <v>75279.5</v>
      </c>
      <c r="M2112" s="18">
        <f t="shared" si="2762"/>
        <v>72384.100000000006</v>
      </c>
      <c r="N2112" s="18">
        <f t="shared" si="2763"/>
        <v>72384.100000000006</v>
      </c>
      <c r="O2112" s="18">
        <f t="shared" si="2861"/>
        <v>0</v>
      </c>
      <c r="P2112" s="18">
        <f t="shared" si="2861"/>
        <v>0</v>
      </c>
      <c r="Q2112" s="18">
        <f t="shared" si="2861"/>
        <v>0</v>
      </c>
      <c r="R2112" s="18">
        <f t="shared" si="2767"/>
        <v>75279.5</v>
      </c>
      <c r="S2112" s="18">
        <f t="shared" si="2768"/>
        <v>72384.100000000006</v>
      </c>
      <c r="T2112" s="18">
        <f t="shared" si="2769"/>
        <v>72384.100000000006</v>
      </c>
      <c r="U2112" s="18">
        <f t="shared" si="2862"/>
        <v>0</v>
      </c>
      <c r="V2112" s="18">
        <f t="shared" si="2770"/>
        <v>75279.5</v>
      </c>
      <c r="W2112" s="18">
        <f t="shared" si="2771"/>
        <v>72384.100000000006</v>
      </c>
      <c r="X2112" s="18">
        <f t="shared" si="2772"/>
        <v>72384.100000000006</v>
      </c>
      <c r="Y2112" s="18">
        <f t="shared" si="2862"/>
        <v>0</v>
      </c>
      <c r="Z2112" s="18">
        <f t="shared" si="2862"/>
        <v>0</v>
      </c>
      <c r="AA2112" s="18">
        <f t="shared" si="2862"/>
        <v>0</v>
      </c>
      <c r="AB2112" s="18">
        <f t="shared" si="2791"/>
        <v>75279.5</v>
      </c>
      <c r="AC2112" s="18">
        <f t="shared" si="2792"/>
        <v>72384.100000000006</v>
      </c>
      <c r="AD2112" s="18">
        <f t="shared" si="2793"/>
        <v>72384.100000000006</v>
      </c>
      <c r="AE2112" s="18">
        <f t="shared" si="2862"/>
        <v>0</v>
      </c>
      <c r="AF2112" s="31"/>
      <c r="AG2112" s="22"/>
      <c r="AH2112" s="2"/>
    </row>
    <row r="2113" spans="1:34" x14ac:dyDescent="0.25">
      <c r="A2113" s="36" t="s">
        <v>900</v>
      </c>
      <c r="B2113" s="32">
        <v>110</v>
      </c>
      <c r="C2113" s="36" t="s">
        <v>5</v>
      </c>
      <c r="D2113" s="36" t="s">
        <v>6</v>
      </c>
      <c r="E2113" s="14" t="s">
        <v>543</v>
      </c>
      <c r="F2113" s="18">
        <v>75279.5</v>
      </c>
      <c r="G2113" s="18">
        <v>72384.100000000006</v>
      </c>
      <c r="H2113" s="18">
        <v>72384.100000000006</v>
      </c>
      <c r="I2113" s="18"/>
      <c r="J2113" s="18"/>
      <c r="K2113" s="18"/>
      <c r="L2113" s="18">
        <f t="shared" si="2761"/>
        <v>75279.5</v>
      </c>
      <c r="M2113" s="18">
        <f t="shared" si="2762"/>
        <v>72384.100000000006</v>
      </c>
      <c r="N2113" s="18">
        <f t="shared" si="2763"/>
        <v>72384.100000000006</v>
      </c>
      <c r="O2113" s="18"/>
      <c r="P2113" s="18"/>
      <c r="Q2113" s="18"/>
      <c r="R2113" s="18">
        <f t="shared" si="2767"/>
        <v>75279.5</v>
      </c>
      <c r="S2113" s="18">
        <f t="shared" si="2768"/>
        <v>72384.100000000006</v>
      </c>
      <c r="T2113" s="18">
        <f t="shared" si="2769"/>
        <v>72384.100000000006</v>
      </c>
      <c r="U2113" s="18"/>
      <c r="V2113" s="18">
        <f t="shared" si="2770"/>
        <v>75279.5</v>
      </c>
      <c r="W2113" s="18">
        <f t="shared" si="2771"/>
        <v>72384.100000000006</v>
      </c>
      <c r="X2113" s="18">
        <f t="shared" si="2772"/>
        <v>72384.100000000006</v>
      </c>
      <c r="Y2113" s="18"/>
      <c r="Z2113" s="18"/>
      <c r="AA2113" s="18"/>
      <c r="AB2113" s="18">
        <f t="shared" si="2791"/>
        <v>75279.5</v>
      </c>
      <c r="AC2113" s="18">
        <f t="shared" si="2792"/>
        <v>72384.100000000006</v>
      </c>
      <c r="AD2113" s="18">
        <f t="shared" si="2793"/>
        <v>72384.100000000006</v>
      </c>
      <c r="AE2113" s="18"/>
      <c r="AF2113" s="31"/>
      <c r="AG2113" s="22"/>
      <c r="AH2113" s="2"/>
    </row>
    <row r="2114" spans="1:34" ht="47.25" x14ac:dyDescent="0.25">
      <c r="A2114" s="36" t="s">
        <v>900</v>
      </c>
      <c r="B2114" s="32">
        <v>200</v>
      </c>
      <c r="C2114" s="36"/>
      <c r="D2114" s="36"/>
      <c r="E2114" s="14" t="s">
        <v>578</v>
      </c>
      <c r="F2114" s="18">
        <f t="shared" ref="F2114:K2115" si="2863">F2115</f>
        <v>14953.6</v>
      </c>
      <c r="G2114" s="18">
        <f t="shared" si="2863"/>
        <v>12276.7</v>
      </c>
      <c r="H2114" s="18">
        <f t="shared" si="2863"/>
        <v>12276.7</v>
      </c>
      <c r="I2114" s="18">
        <f t="shared" si="2863"/>
        <v>-1412.4</v>
      </c>
      <c r="J2114" s="18">
        <f t="shared" si="2863"/>
        <v>-1412.4</v>
      </c>
      <c r="K2114" s="18">
        <f t="shared" si="2863"/>
        <v>-1412.4</v>
      </c>
      <c r="L2114" s="18">
        <f t="shared" si="2761"/>
        <v>13541.2</v>
      </c>
      <c r="M2114" s="18">
        <f t="shared" si="2762"/>
        <v>10864.300000000001</v>
      </c>
      <c r="N2114" s="18">
        <f t="shared" si="2763"/>
        <v>10864.300000000001</v>
      </c>
      <c r="O2114" s="18">
        <f t="shared" ref="O2114:Q2115" si="2864">O2115</f>
        <v>0</v>
      </c>
      <c r="P2114" s="18">
        <f t="shared" si="2864"/>
        <v>0</v>
      </c>
      <c r="Q2114" s="18">
        <f t="shared" si="2864"/>
        <v>0</v>
      </c>
      <c r="R2114" s="18">
        <f t="shared" si="2767"/>
        <v>13541.2</v>
      </c>
      <c r="S2114" s="18">
        <f t="shared" si="2768"/>
        <v>10864.300000000001</v>
      </c>
      <c r="T2114" s="18">
        <f t="shared" si="2769"/>
        <v>10864.300000000001</v>
      </c>
      <c r="U2114" s="18">
        <f t="shared" ref="U2114:AE2115" si="2865">U2115</f>
        <v>0</v>
      </c>
      <c r="V2114" s="18">
        <f t="shared" si="2770"/>
        <v>13541.2</v>
      </c>
      <c r="W2114" s="18">
        <f t="shared" si="2771"/>
        <v>10864.300000000001</v>
      </c>
      <c r="X2114" s="18">
        <f t="shared" si="2772"/>
        <v>10864.300000000001</v>
      </c>
      <c r="Y2114" s="18">
        <f t="shared" si="2865"/>
        <v>0</v>
      </c>
      <c r="Z2114" s="18">
        <f t="shared" si="2865"/>
        <v>0</v>
      </c>
      <c r="AA2114" s="18">
        <f t="shared" si="2865"/>
        <v>0</v>
      </c>
      <c r="AB2114" s="18">
        <f t="shared" si="2791"/>
        <v>13541.2</v>
      </c>
      <c r="AC2114" s="18">
        <f t="shared" si="2792"/>
        <v>10864.300000000001</v>
      </c>
      <c r="AD2114" s="18">
        <f t="shared" si="2793"/>
        <v>10864.300000000001</v>
      </c>
      <c r="AE2114" s="18">
        <f t="shared" si="2865"/>
        <v>0</v>
      </c>
      <c r="AF2114" s="31"/>
      <c r="AG2114" s="22"/>
      <c r="AH2114" s="2"/>
    </row>
    <row r="2115" spans="1:34" ht="47.25" x14ac:dyDescent="0.25">
      <c r="A2115" s="36" t="s">
        <v>900</v>
      </c>
      <c r="B2115" s="32">
        <v>240</v>
      </c>
      <c r="C2115" s="36"/>
      <c r="D2115" s="36"/>
      <c r="E2115" s="14" t="s">
        <v>586</v>
      </c>
      <c r="F2115" s="18">
        <f t="shared" si="2863"/>
        <v>14953.6</v>
      </c>
      <c r="G2115" s="18">
        <f t="shared" si="2863"/>
        <v>12276.7</v>
      </c>
      <c r="H2115" s="18">
        <f t="shared" si="2863"/>
        <v>12276.7</v>
      </c>
      <c r="I2115" s="18">
        <f t="shared" si="2863"/>
        <v>-1412.4</v>
      </c>
      <c r="J2115" s="18">
        <f t="shared" si="2863"/>
        <v>-1412.4</v>
      </c>
      <c r="K2115" s="18">
        <f t="shared" si="2863"/>
        <v>-1412.4</v>
      </c>
      <c r="L2115" s="18">
        <f t="shared" si="2761"/>
        <v>13541.2</v>
      </c>
      <c r="M2115" s="18">
        <f t="shared" si="2762"/>
        <v>10864.300000000001</v>
      </c>
      <c r="N2115" s="18">
        <f t="shared" si="2763"/>
        <v>10864.300000000001</v>
      </c>
      <c r="O2115" s="18">
        <f t="shared" si="2864"/>
        <v>0</v>
      </c>
      <c r="P2115" s="18">
        <f t="shared" si="2864"/>
        <v>0</v>
      </c>
      <c r="Q2115" s="18">
        <f t="shared" si="2864"/>
        <v>0</v>
      </c>
      <c r="R2115" s="18">
        <f t="shared" si="2767"/>
        <v>13541.2</v>
      </c>
      <c r="S2115" s="18">
        <f t="shared" si="2768"/>
        <v>10864.300000000001</v>
      </c>
      <c r="T2115" s="18">
        <f t="shared" si="2769"/>
        <v>10864.300000000001</v>
      </c>
      <c r="U2115" s="18">
        <f t="shared" si="2865"/>
        <v>0</v>
      </c>
      <c r="V2115" s="18">
        <f t="shared" si="2770"/>
        <v>13541.2</v>
      </c>
      <c r="W2115" s="18">
        <f t="shared" si="2771"/>
        <v>10864.300000000001</v>
      </c>
      <c r="X2115" s="18">
        <f t="shared" si="2772"/>
        <v>10864.300000000001</v>
      </c>
      <c r="Y2115" s="18">
        <f t="shared" si="2865"/>
        <v>0</v>
      </c>
      <c r="Z2115" s="18">
        <f t="shared" si="2865"/>
        <v>0</v>
      </c>
      <c r="AA2115" s="18">
        <f t="shared" si="2865"/>
        <v>0</v>
      </c>
      <c r="AB2115" s="18">
        <f t="shared" si="2791"/>
        <v>13541.2</v>
      </c>
      <c r="AC2115" s="18">
        <f t="shared" si="2792"/>
        <v>10864.300000000001</v>
      </c>
      <c r="AD2115" s="18">
        <f t="shared" si="2793"/>
        <v>10864.300000000001</v>
      </c>
      <c r="AE2115" s="18">
        <f t="shared" si="2865"/>
        <v>0</v>
      </c>
      <c r="AF2115" s="31"/>
      <c r="AG2115" s="22"/>
      <c r="AH2115" s="2"/>
    </row>
    <row r="2116" spans="1:34" x14ac:dyDescent="0.25">
      <c r="A2116" s="36" t="s">
        <v>900</v>
      </c>
      <c r="B2116" s="32">
        <v>240</v>
      </c>
      <c r="C2116" s="36" t="s">
        <v>5</v>
      </c>
      <c r="D2116" s="36" t="s">
        <v>6</v>
      </c>
      <c r="E2116" s="14" t="s">
        <v>543</v>
      </c>
      <c r="F2116" s="18">
        <v>14953.6</v>
      </c>
      <c r="G2116" s="18">
        <v>12276.7</v>
      </c>
      <c r="H2116" s="18">
        <v>12276.7</v>
      </c>
      <c r="I2116" s="23">
        <v>-1412.4</v>
      </c>
      <c r="J2116" s="23">
        <v>-1412.4</v>
      </c>
      <c r="K2116" s="23">
        <v>-1412.4</v>
      </c>
      <c r="L2116" s="18">
        <f t="shared" si="2761"/>
        <v>13541.2</v>
      </c>
      <c r="M2116" s="18">
        <f t="shared" si="2762"/>
        <v>10864.300000000001</v>
      </c>
      <c r="N2116" s="18">
        <f t="shared" si="2763"/>
        <v>10864.300000000001</v>
      </c>
      <c r="O2116" s="18"/>
      <c r="P2116" s="18"/>
      <c r="Q2116" s="18"/>
      <c r="R2116" s="18">
        <f t="shared" si="2767"/>
        <v>13541.2</v>
      </c>
      <c r="S2116" s="18">
        <f t="shared" si="2768"/>
        <v>10864.300000000001</v>
      </c>
      <c r="T2116" s="18">
        <f t="shared" si="2769"/>
        <v>10864.300000000001</v>
      </c>
      <c r="U2116" s="18"/>
      <c r="V2116" s="18">
        <f t="shared" si="2770"/>
        <v>13541.2</v>
      </c>
      <c r="W2116" s="18">
        <f t="shared" si="2771"/>
        <v>10864.300000000001</v>
      </c>
      <c r="X2116" s="18">
        <f t="shared" si="2772"/>
        <v>10864.300000000001</v>
      </c>
      <c r="Y2116" s="18"/>
      <c r="Z2116" s="18"/>
      <c r="AA2116" s="18"/>
      <c r="AB2116" s="18">
        <f t="shared" si="2791"/>
        <v>13541.2</v>
      </c>
      <c r="AC2116" s="18">
        <f t="shared" si="2792"/>
        <v>10864.300000000001</v>
      </c>
      <c r="AD2116" s="18">
        <f t="shared" si="2793"/>
        <v>10864.300000000001</v>
      </c>
      <c r="AE2116" s="18"/>
      <c r="AF2116" s="31"/>
      <c r="AG2116" s="22" t="s">
        <v>1278</v>
      </c>
      <c r="AH2116" s="2"/>
    </row>
    <row r="2117" spans="1:34" x14ac:dyDescent="0.25">
      <c r="A2117" s="36" t="s">
        <v>900</v>
      </c>
      <c r="B2117" s="32">
        <v>800</v>
      </c>
      <c r="C2117" s="36"/>
      <c r="D2117" s="36"/>
      <c r="E2117" s="14" t="s">
        <v>583</v>
      </c>
      <c r="F2117" s="18">
        <f>F2118</f>
        <v>23.6</v>
      </c>
      <c r="G2117" s="18">
        <f t="shared" ref="G2117:AE2118" si="2866">G2118</f>
        <v>23.6</v>
      </c>
      <c r="H2117" s="18">
        <f t="shared" si="2866"/>
        <v>23.6</v>
      </c>
      <c r="I2117" s="18">
        <f t="shared" si="2866"/>
        <v>0</v>
      </c>
      <c r="J2117" s="18">
        <f t="shared" si="2866"/>
        <v>0</v>
      </c>
      <c r="K2117" s="18">
        <f t="shared" si="2866"/>
        <v>0</v>
      </c>
      <c r="L2117" s="18">
        <f t="shared" si="2761"/>
        <v>23.6</v>
      </c>
      <c r="M2117" s="18">
        <f t="shared" si="2762"/>
        <v>23.6</v>
      </c>
      <c r="N2117" s="18">
        <f t="shared" si="2763"/>
        <v>23.6</v>
      </c>
      <c r="O2117" s="18">
        <f t="shared" si="2866"/>
        <v>0</v>
      </c>
      <c r="P2117" s="18">
        <f t="shared" si="2866"/>
        <v>0</v>
      </c>
      <c r="Q2117" s="18">
        <f t="shared" si="2866"/>
        <v>0</v>
      </c>
      <c r="R2117" s="18">
        <f t="shared" si="2767"/>
        <v>23.6</v>
      </c>
      <c r="S2117" s="18">
        <f t="shared" si="2768"/>
        <v>23.6</v>
      </c>
      <c r="T2117" s="18">
        <f t="shared" si="2769"/>
        <v>23.6</v>
      </c>
      <c r="U2117" s="18">
        <f t="shared" si="2866"/>
        <v>0</v>
      </c>
      <c r="V2117" s="18">
        <f t="shared" si="2770"/>
        <v>23.6</v>
      </c>
      <c r="W2117" s="18">
        <f t="shared" si="2771"/>
        <v>23.6</v>
      </c>
      <c r="X2117" s="18">
        <f t="shared" si="2772"/>
        <v>23.6</v>
      </c>
      <c r="Y2117" s="18">
        <f t="shared" si="2866"/>
        <v>0</v>
      </c>
      <c r="Z2117" s="18">
        <f t="shared" si="2866"/>
        <v>0</v>
      </c>
      <c r="AA2117" s="18">
        <f t="shared" si="2866"/>
        <v>0</v>
      </c>
      <c r="AB2117" s="18">
        <f t="shared" si="2791"/>
        <v>23.6</v>
      </c>
      <c r="AC2117" s="18">
        <f t="shared" si="2792"/>
        <v>23.6</v>
      </c>
      <c r="AD2117" s="18">
        <f t="shared" si="2793"/>
        <v>23.6</v>
      </c>
      <c r="AE2117" s="18">
        <f t="shared" si="2866"/>
        <v>0</v>
      </c>
      <c r="AF2117" s="31"/>
      <c r="AG2117" s="22"/>
      <c r="AH2117" s="2"/>
    </row>
    <row r="2118" spans="1:34" x14ac:dyDescent="0.25">
      <c r="A2118" s="36" t="s">
        <v>900</v>
      </c>
      <c r="B2118" s="32">
        <v>850</v>
      </c>
      <c r="C2118" s="36"/>
      <c r="D2118" s="36"/>
      <c r="E2118" s="14" t="s">
        <v>601</v>
      </c>
      <c r="F2118" s="18">
        <f>F2119</f>
        <v>23.6</v>
      </c>
      <c r="G2118" s="18">
        <f t="shared" si="2866"/>
        <v>23.6</v>
      </c>
      <c r="H2118" s="18">
        <f t="shared" si="2866"/>
        <v>23.6</v>
      </c>
      <c r="I2118" s="18">
        <f t="shared" si="2866"/>
        <v>0</v>
      </c>
      <c r="J2118" s="18">
        <f t="shared" si="2866"/>
        <v>0</v>
      </c>
      <c r="K2118" s="18">
        <f t="shared" si="2866"/>
        <v>0</v>
      </c>
      <c r="L2118" s="18">
        <f t="shared" ref="L2118:L2188" si="2867">F2118+I2118</f>
        <v>23.6</v>
      </c>
      <c r="M2118" s="18">
        <f t="shared" ref="M2118:M2188" si="2868">G2118+J2118</f>
        <v>23.6</v>
      </c>
      <c r="N2118" s="18">
        <f t="shared" ref="N2118:N2188" si="2869">H2118+K2118</f>
        <v>23.6</v>
      </c>
      <c r="O2118" s="18">
        <f t="shared" si="2866"/>
        <v>0</v>
      </c>
      <c r="P2118" s="18">
        <f t="shared" si="2866"/>
        <v>0</v>
      </c>
      <c r="Q2118" s="18">
        <f t="shared" si="2866"/>
        <v>0</v>
      </c>
      <c r="R2118" s="18">
        <f t="shared" si="2767"/>
        <v>23.6</v>
      </c>
      <c r="S2118" s="18">
        <f t="shared" si="2768"/>
        <v>23.6</v>
      </c>
      <c r="T2118" s="18">
        <f t="shared" si="2769"/>
        <v>23.6</v>
      </c>
      <c r="U2118" s="18">
        <f t="shared" si="2866"/>
        <v>0</v>
      </c>
      <c r="V2118" s="18">
        <f t="shared" si="2770"/>
        <v>23.6</v>
      </c>
      <c r="W2118" s="18">
        <f t="shared" si="2771"/>
        <v>23.6</v>
      </c>
      <c r="X2118" s="18">
        <f t="shared" si="2772"/>
        <v>23.6</v>
      </c>
      <c r="Y2118" s="18">
        <f t="shared" si="2866"/>
        <v>0</v>
      </c>
      <c r="Z2118" s="18">
        <f t="shared" si="2866"/>
        <v>0</v>
      </c>
      <c r="AA2118" s="18">
        <f t="shared" si="2866"/>
        <v>0</v>
      </c>
      <c r="AB2118" s="18">
        <f t="shared" si="2791"/>
        <v>23.6</v>
      </c>
      <c r="AC2118" s="18">
        <f t="shared" si="2792"/>
        <v>23.6</v>
      </c>
      <c r="AD2118" s="18">
        <f t="shared" si="2793"/>
        <v>23.6</v>
      </c>
      <c r="AE2118" s="18">
        <f t="shared" si="2866"/>
        <v>0</v>
      </c>
      <c r="AF2118" s="31"/>
      <c r="AG2118" s="22"/>
      <c r="AH2118" s="2"/>
    </row>
    <row r="2119" spans="1:34" x14ac:dyDescent="0.25">
      <c r="A2119" s="36" t="s">
        <v>900</v>
      </c>
      <c r="B2119" s="32">
        <v>850</v>
      </c>
      <c r="C2119" s="36" t="s">
        <v>5</v>
      </c>
      <c r="D2119" s="36" t="s">
        <v>6</v>
      </c>
      <c r="E2119" s="14" t="s">
        <v>543</v>
      </c>
      <c r="F2119" s="18">
        <v>23.6</v>
      </c>
      <c r="G2119" s="18">
        <v>23.6</v>
      </c>
      <c r="H2119" s="18">
        <v>23.6</v>
      </c>
      <c r="I2119" s="18"/>
      <c r="J2119" s="18"/>
      <c r="K2119" s="18"/>
      <c r="L2119" s="18">
        <f t="shared" si="2867"/>
        <v>23.6</v>
      </c>
      <c r="M2119" s="18">
        <f t="shared" si="2868"/>
        <v>23.6</v>
      </c>
      <c r="N2119" s="18">
        <f t="shared" si="2869"/>
        <v>23.6</v>
      </c>
      <c r="O2119" s="18"/>
      <c r="P2119" s="18"/>
      <c r="Q2119" s="18"/>
      <c r="R2119" s="18">
        <f t="shared" si="2767"/>
        <v>23.6</v>
      </c>
      <c r="S2119" s="18">
        <f t="shared" si="2768"/>
        <v>23.6</v>
      </c>
      <c r="T2119" s="18">
        <f t="shared" si="2769"/>
        <v>23.6</v>
      </c>
      <c r="U2119" s="18"/>
      <c r="V2119" s="18">
        <f t="shared" si="2770"/>
        <v>23.6</v>
      </c>
      <c r="W2119" s="18">
        <f t="shared" si="2771"/>
        <v>23.6</v>
      </c>
      <c r="X2119" s="18">
        <f t="shared" si="2772"/>
        <v>23.6</v>
      </c>
      <c r="Y2119" s="18"/>
      <c r="Z2119" s="18"/>
      <c r="AA2119" s="18"/>
      <c r="AB2119" s="18">
        <f t="shared" si="2791"/>
        <v>23.6</v>
      </c>
      <c r="AC2119" s="18">
        <f t="shared" si="2792"/>
        <v>23.6</v>
      </c>
      <c r="AD2119" s="18">
        <f t="shared" si="2793"/>
        <v>23.6</v>
      </c>
      <c r="AE2119" s="18"/>
      <c r="AF2119" s="31"/>
      <c r="AG2119" s="22"/>
      <c r="AH2119" s="2"/>
    </row>
    <row r="2120" spans="1:34" s="10" customFormat="1" ht="63" x14ac:dyDescent="0.25">
      <c r="A2120" s="9" t="s">
        <v>462</v>
      </c>
      <c r="B2120" s="16"/>
      <c r="C2120" s="9"/>
      <c r="D2120" s="9"/>
      <c r="E2120" s="15" t="s">
        <v>611</v>
      </c>
      <c r="F2120" s="17">
        <f t="shared" ref="F2120:K2120" si="2870">F2121+F2131+F2138</f>
        <v>196403.6</v>
      </c>
      <c r="G2120" s="17">
        <f t="shared" si="2870"/>
        <v>171108.5</v>
      </c>
      <c r="H2120" s="17">
        <f t="shared" si="2870"/>
        <v>178598</v>
      </c>
      <c r="I2120" s="17">
        <f t="shared" si="2870"/>
        <v>0</v>
      </c>
      <c r="J2120" s="17">
        <f t="shared" si="2870"/>
        <v>0</v>
      </c>
      <c r="K2120" s="17">
        <f t="shared" si="2870"/>
        <v>0</v>
      </c>
      <c r="L2120" s="17">
        <f t="shared" si="2867"/>
        <v>196403.6</v>
      </c>
      <c r="M2120" s="17">
        <f t="shared" si="2868"/>
        <v>171108.5</v>
      </c>
      <c r="N2120" s="17">
        <f t="shared" si="2869"/>
        <v>178598</v>
      </c>
      <c r="O2120" s="17">
        <f t="shared" ref="O2120:Q2120" si="2871">O2121+O2131+O2138</f>
        <v>0</v>
      </c>
      <c r="P2120" s="17">
        <f t="shared" si="2871"/>
        <v>0</v>
      </c>
      <c r="Q2120" s="17">
        <f t="shared" si="2871"/>
        <v>0</v>
      </c>
      <c r="R2120" s="17">
        <f t="shared" si="2767"/>
        <v>196403.6</v>
      </c>
      <c r="S2120" s="17">
        <f t="shared" si="2768"/>
        <v>171108.5</v>
      </c>
      <c r="T2120" s="17">
        <f t="shared" si="2769"/>
        <v>178598</v>
      </c>
      <c r="U2120" s="17">
        <f t="shared" ref="U2120:AE2120" si="2872">U2121+U2131+U2138</f>
        <v>0</v>
      </c>
      <c r="V2120" s="17">
        <f t="shared" si="2770"/>
        <v>196403.6</v>
      </c>
      <c r="W2120" s="17">
        <f t="shared" si="2771"/>
        <v>171108.5</v>
      </c>
      <c r="X2120" s="17">
        <f t="shared" si="2772"/>
        <v>178598</v>
      </c>
      <c r="Y2120" s="17">
        <f t="shared" ref="Y2120:AA2120" si="2873">Y2121+Y2131+Y2138</f>
        <v>0</v>
      </c>
      <c r="Z2120" s="17">
        <f t="shared" si="2873"/>
        <v>0</v>
      </c>
      <c r="AA2120" s="17">
        <f t="shared" si="2873"/>
        <v>0</v>
      </c>
      <c r="AB2120" s="17">
        <f t="shared" si="2791"/>
        <v>196403.6</v>
      </c>
      <c r="AC2120" s="17">
        <f t="shared" si="2792"/>
        <v>171108.5</v>
      </c>
      <c r="AD2120" s="17">
        <f t="shared" si="2793"/>
        <v>178598</v>
      </c>
      <c r="AE2120" s="17">
        <f t="shared" si="2872"/>
        <v>0</v>
      </c>
      <c r="AF2120" s="30"/>
      <c r="AG2120" s="25"/>
    </row>
    <row r="2121" spans="1:34" ht="47.25" x14ac:dyDescent="0.25">
      <c r="A2121" s="36" t="s">
        <v>459</v>
      </c>
      <c r="B2121" s="32"/>
      <c r="C2121" s="36"/>
      <c r="D2121" s="36"/>
      <c r="E2121" s="14" t="s">
        <v>627</v>
      </c>
      <c r="F2121" s="18">
        <f t="shared" ref="F2121:K2121" si="2874">F2122+F2125+F2128</f>
        <v>66067.8</v>
      </c>
      <c r="G2121" s="18">
        <f t="shared" si="2874"/>
        <v>61861.999999999993</v>
      </c>
      <c r="H2121" s="18">
        <f t="shared" si="2874"/>
        <v>61861.999999999993</v>
      </c>
      <c r="I2121" s="18">
        <f t="shared" si="2874"/>
        <v>0</v>
      </c>
      <c r="J2121" s="18">
        <f t="shared" si="2874"/>
        <v>0</v>
      </c>
      <c r="K2121" s="18">
        <f t="shared" si="2874"/>
        <v>0</v>
      </c>
      <c r="L2121" s="18">
        <f t="shared" si="2867"/>
        <v>66067.8</v>
      </c>
      <c r="M2121" s="18">
        <f t="shared" si="2868"/>
        <v>61861.999999999993</v>
      </c>
      <c r="N2121" s="18">
        <f t="shared" si="2869"/>
        <v>61861.999999999993</v>
      </c>
      <c r="O2121" s="18">
        <f t="shared" ref="O2121:Q2121" si="2875">O2122+O2125+O2128</f>
        <v>0</v>
      </c>
      <c r="P2121" s="18">
        <f t="shared" si="2875"/>
        <v>0</v>
      </c>
      <c r="Q2121" s="18">
        <f t="shared" si="2875"/>
        <v>0</v>
      </c>
      <c r="R2121" s="18">
        <f t="shared" si="2767"/>
        <v>66067.8</v>
      </c>
      <c r="S2121" s="18">
        <f t="shared" si="2768"/>
        <v>61861.999999999993</v>
      </c>
      <c r="T2121" s="18">
        <f t="shared" si="2769"/>
        <v>61861.999999999993</v>
      </c>
      <c r="U2121" s="18">
        <f t="shared" ref="U2121:AE2121" si="2876">U2122+U2125+U2128</f>
        <v>0</v>
      </c>
      <c r="V2121" s="18">
        <f t="shared" si="2770"/>
        <v>66067.8</v>
      </c>
      <c r="W2121" s="18">
        <f t="shared" si="2771"/>
        <v>61861.999999999993</v>
      </c>
      <c r="X2121" s="18">
        <f t="shared" si="2772"/>
        <v>61861.999999999993</v>
      </c>
      <c r="Y2121" s="18">
        <f t="shared" ref="Y2121:AA2121" si="2877">Y2122+Y2125+Y2128</f>
        <v>0</v>
      </c>
      <c r="Z2121" s="18">
        <f t="shared" si="2877"/>
        <v>0</v>
      </c>
      <c r="AA2121" s="18">
        <f t="shared" si="2877"/>
        <v>0</v>
      </c>
      <c r="AB2121" s="18">
        <f t="shared" si="2791"/>
        <v>66067.8</v>
      </c>
      <c r="AC2121" s="18">
        <f t="shared" si="2792"/>
        <v>61861.999999999993</v>
      </c>
      <c r="AD2121" s="18">
        <f t="shared" si="2793"/>
        <v>61861.999999999993</v>
      </c>
      <c r="AE2121" s="18">
        <f t="shared" si="2876"/>
        <v>0</v>
      </c>
      <c r="AF2121" s="31"/>
      <c r="AG2121" s="22"/>
      <c r="AH2121" s="2"/>
    </row>
    <row r="2122" spans="1:34" ht="94.5" x14ac:dyDescent="0.25">
      <c r="A2122" s="36" t="s">
        <v>459</v>
      </c>
      <c r="B2122" s="32">
        <v>100</v>
      </c>
      <c r="C2122" s="36"/>
      <c r="D2122" s="36"/>
      <c r="E2122" s="14" t="s">
        <v>577</v>
      </c>
      <c r="F2122" s="18">
        <f t="shared" ref="F2122:K2123" si="2878">F2123</f>
        <v>59741.1</v>
      </c>
      <c r="G2122" s="18">
        <f t="shared" si="2878"/>
        <v>55535.299999999996</v>
      </c>
      <c r="H2122" s="18">
        <f t="shared" si="2878"/>
        <v>55535.299999999996</v>
      </c>
      <c r="I2122" s="18">
        <f t="shared" si="2878"/>
        <v>0</v>
      </c>
      <c r="J2122" s="18">
        <f t="shared" si="2878"/>
        <v>0</v>
      </c>
      <c r="K2122" s="18">
        <f t="shared" si="2878"/>
        <v>0</v>
      </c>
      <c r="L2122" s="18">
        <f t="shared" si="2867"/>
        <v>59741.1</v>
      </c>
      <c r="M2122" s="18">
        <f t="shared" si="2868"/>
        <v>55535.299999999996</v>
      </c>
      <c r="N2122" s="18">
        <f t="shared" si="2869"/>
        <v>55535.299999999996</v>
      </c>
      <c r="O2122" s="18">
        <f t="shared" ref="O2122:Q2123" si="2879">O2123</f>
        <v>0</v>
      </c>
      <c r="P2122" s="18">
        <f t="shared" si="2879"/>
        <v>0</v>
      </c>
      <c r="Q2122" s="18">
        <f t="shared" si="2879"/>
        <v>0</v>
      </c>
      <c r="R2122" s="18">
        <f t="shared" ref="R2122:R2185" si="2880">L2122+O2122</f>
        <v>59741.1</v>
      </c>
      <c r="S2122" s="18">
        <f t="shared" ref="S2122:S2185" si="2881">M2122+P2122</f>
        <v>55535.299999999996</v>
      </c>
      <c r="T2122" s="18">
        <f t="shared" ref="T2122:T2185" si="2882">N2122+Q2122</f>
        <v>55535.299999999996</v>
      </c>
      <c r="U2122" s="18">
        <f t="shared" ref="U2122:AE2123" si="2883">U2123</f>
        <v>0</v>
      </c>
      <c r="V2122" s="18">
        <f t="shared" ref="V2122:V2185" si="2884">R2122+U2122</f>
        <v>59741.1</v>
      </c>
      <c r="W2122" s="18">
        <f t="shared" ref="W2122:W2185" si="2885">S2122</f>
        <v>55535.299999999996</v>
      </c>
      <c r="X2122" s="18">
        <f t="shared" ref="X2122:X2185" si="2886">T2122</f>
        <v>55535.299999999996</v>
      </c>
      <c r="Y2122" s="18">
        <f t="shared" si="2883"/>
        <v>0</v>
      </c>
      <c r="Z2122" s="18">
        <f t="shared" si="2883"/>
        <v>0</v>
      </c>
      <c r="AA2122" s="18">
        <f t="shared" si="2883"/>
        <v>0</v>
      </c>
      <c r="AB2122" s="18">
        <f t="shared" si="2791"/>
        <v>59741.1</v>
      </c>
      <c r="AC2122" s="18">
        <f t="shared" si="2792"/>
        <v>55535.299999999996</v>
      </c>
      <c r="AD2122" s="18">
        <f t="shared" si="2793"/>
        <v>55535.299999999996</v>
      </c>
      <c r="AE2122" s="18">
        <f t="shared" si="2883"/>
        <v>0</v>
      </c>
      <c r="AF2122" s="31"/>
      <c r="AG2122" s="22"/>
      <c r="AH2122" s="2"/>
    </row>
    <row r="2123" spans="1:34" ht="31.5" x14ac:dyDescent="0.25">
      <c r="A2123" s="36" t="s">
        <v>459</v>
      </c>
      <c r="B2123" s="32">
        <v>110</v>
      </c>
      <c r="C2123" s="36"/>
      <c r="D2123" s="36"/>
      <c r="E2123" s="14" t="s">
        <v>584</v>
      </c>
      <c r="F2123" s="18">
        <f t="shared" si="2878"/>
        <v>59741.1</v>
      </c>
      <c r="G2123" s="18">
        <f t="shared" si="2878"/>
        <v>55535.299999999996</v>
      </c>
      <c r="H2123" s="18">
        <f t="shared" si="2878"/>
        <v>55535.299999999996</v>
      </c>
      <c r="I2123" s="18">
        <f t="shared" si="2878"/>
        <v>0</v>
      </c>
      <c r="J2123" s="18">
        <f t="shared" si="2878"/>
        <v>0</v>
      </c>
      <c r="K2123" s="18">
        <f t="shared" si="2878"/>
        <v>0</v>
      </c>
      <c r="L2123" s="18">
        <f t="shared" si="2867"/>
        <v>59741.1</v>
      </c>
      <c r="M2123" s="18">
        <f t="shared" si="2868"/>
        <v>55535.299999999996</v>
      </c>
      <c r="N2123" s="18">
        <f t="shared" si="2869"/>
        <v>55535.299999999996</v>
      </c>
      <c r="O2123" s="18">
        <f t="shared" si="2879"/>
        <v>0</v>
      </c>
      <c r="P2123" s="18">
        <f t="shared" si="2879"/>
        <v>0</v>
      </c>
      <c r="Q2123" s="18">
        <f t="shared" si="2879"/>
        <v>0</v>
      </c>
      <c r="R2123" s="18">
        <f t="shared" si="2880"/>
        <v>59741.1</v>
      </c>
      <c r="S2123" s="18">
        <f t="shared" si="2881"/>
        <v>55535.299999999996</v>
      </c>
      <c r="T2123" s="18">
        <f t="shared" si="2882"/>
        <v>55535.299999999996</v>
      </c>
      <c r="U2123" s="18">
        <f t="shared" si="2883"/>
        <v>0</v>
      </c>
      <c r="V2123" s="18">
        <f t="shared" si="2884"/>
        <v>59741.1</v>
      </c>
      <c r="W2123" s="18">
        <f t="shared" si="2885"/>
        <v>55535.299999999996</v>
      </c>
      <c r="X2123" s="18">
        <f t="shared" si="2886"/>
        <v>55535.299999999996</v>
      </c>
      <c r="Y2123" s="18">
        <f t="shared" si="2883"/>
        <v>0</v>
      </c>
      <c r="Z2123" s="18">
        <f t="shared" si="2883"/>
        <v>0</v>
      </c>
      <c r="AA2123" s="18">
        <f t="shared" si="2883"/>
        <v>0</v>
      </c>
      <c r="AB2123" s="18">
        <f t="shared" si="2791"/>
        <v>59741.1</v>
      </c>
      <c r="AC2123" s="18">
        <f t="shared" si="2792"/>
        <v>55535.299999999996</v>
      </c>
      <c r="AD2123" s="18">
        <f t="shared" si="2793"/>
        <v>55535.299999999996</v>
      </c>
      <c r="AE2123" s="18">
        <f t="shared" si="2883"/>
        <v>0</v>
      </c>
      <c r="AF2123" s="31"/>
      <c r="AG2123" s="22"/>
      <c r="AH2123" s="2"/>
    </row>
    <row r="2124" spans="1:34" x14ac:dyDescent="0.25">
      <c r="A2124" s="36" t="s">
        <v>459</v>
      </c>
      <c r="B2124" s="32">
        <v>110</v>
      </c>
      <c r="C2124" s="36" t="s">
        <v>5</v>
      </c>
      <c r="D2124" s="36" t="s">
        <v>6</v>
      </c>
      <c r="E2124" s="14" t="s">
        <v>543</v>
      </c>
      <c r="F2124" s="18">
        <v>59741.1</v>
      </c>
      <c r="G2124" s="18">
        <v>55535.299999999996</v>
      </c>
      <c r="H2124" s="18">
        <v>55535.299999999996</v>
      </c>
      <c r="I2124" s="18"/>
      <c r="J2124" s="18"/>
      <c r="K2124" s="18"/>
      <c r="L2124" s="18">
        <f t="shared" si="2867"/>
        <v>59741.1</v>
      </c>
      <c r="M2124" s="18">
        <f t="shared" si="2868"/>
        <v>55535.299999999996</v>
      </c>
      <c r="N2124" s="18">
        <f t="shared" si="2869"/>
        <v>55535.299999999996</v>
      </c>
      <c r="O2124" s="18"/>
      <c r="P2124" s="18"/>
      <c r="Q2124" s="18"/>
      <c r="R2124" s="18">
        <f t="shared" si="2880"/>
        <v>59741.1</v>
      </c>
      <c r="S2124" s="18">
        <f t="shared" si="2881"/>
        <v>55535.299999999996</v>
      </c>
      <c r="T2124" s="18">
        <f t="shared" si="2882"/>
        <v>55535.299999999996</v>
      </c>
      <c r="U2124" s="18"/>
      <c r="V2124" s="18">
        <f t="shared" si="2884"/>
        <v>59741.1</v>
      </c>
      <c r="W2124" s="18">
        <f t="shared" si="2885"/>
        <v>55535.299999999996</v>
      </c>
      <c r="X2124" s="18">
        <f t="shared" si="2886"/>
        <v>55535.299999999996</v>
      </c>
      <c r="Y2124" s="18"/>
      <c r="Z2124" s="18"/>
      <c r="AA2124" s="18"/>
      <c r="AB2124" s="18">
        <f t="shared" si="2791"/>
        <v>59741.1</v>
      </c>
      <c r="AC2124" s="18">
        <f t="shared" si="2792"/>
        <v>55535.299999999996</v>
      </c>
      <c r="AD2124" s="18">
        <f t="shared" si="2793"/>
        <v>55535.299999999996</v>
      </c>
      <c r="AE2124" s="18"/>
      <c r="AF2124" s="31"/>
      <c r="AG2124" s="22"/>
      <c r="AH2124" s="2"/>
    </row>
    <row r="2125" spans="1:34" ht="47.25" x14ac:dyDescent="0.25">
      <c r="A2125" s="36" t="s">
        <v>459</v>
      </c>
      <c r="B2125" s="32">
        <v>200</v>
      </c>
      <c r="C2125" s="36"/>
      <c r="D2125" s="36"/>
      <c r="E2125" s="14" t="s">
        <v>578</v>
      </c>
      <c r="F2125" s="18">
        <f t="shared" ref="F2125:K2126" si="2887">F2126</f>
        <v>6215.7</v>
      </c>
      <c r="G2125" s="18">
        <f t="shared" si="2887"/>
        <v>6215.7</v>
      </c>
      <c r="H2125" s="18">
        <f t="shared" si="2887"/>
        <v>6215.7</v>
      </c>
      <c r="I2125" s="18">
        <f t="shared" si="2887"/>
        <v>0</v>
      </c>
      <c r="J2125" s="18">
        <f t="shared" si="2887"/>
        <v>0</v>
      </c>
      <c r="K2125" s="18">
        <f t="shared" si="2887"/>
        <v>0</v>
      </c>
      <c r="L2125" s="18">
        <f t="shared" si="2867"/>
        <v>6215.7</v>
      </c>
      <c r="M2125" s="18">
        <f t="shared" si="2868"/>
        <v>6215.7</v>
      </c>
      <c r="N2125" s="18">
        <f t="shared" si="2869"/>
        <v>6215.7</v>
      </c>
      <c r="O2125" s="18">
        <f t="shared" ref="O2125:Q2126" si="2888">O2126</f>
        <v>0</v>
      </c>
      <c r="P2125" s="18">
        <f t="shared" si="2888"/>
        <v>0</v>
      </c>
      <c r="Q2125" s="18">
        <f t="shared" si="2888"/>
        <v>0</v>
      </c>
      <c r="R2125" s="18">
        <f t="shared" si="2880"/>
        <v>6215.7</v>
      </c>
      <c r="S2125" s="18">
        <f t="shared" si="2881"/>
        <v>6215.7</v>
      </c>
      <c r="T2125" s="18">
        <f t="shared" si="2882"/>
        <v>6215.7</v>
      </c>
      <c r="U2125" s="18">
        <f t="shared" ref="U2125:AE2126" si="2889">U2126</f>
        <v>0</v>
      </c>
      <c r="V2125" s="18">
        <f t="shared" si="2884"/>
        <v>6215.7</v>
      </c>
      <c r="W2125" s="18">
        <f t="shared" si="2885"/>
        <v>6215.7</v>
      </c>
      <c r="X2125" s="18">
        <f t="shared" si="2886"/>
        <v>6215.7</v>
      </c>
      <c r="Y2125" s="18">
        <f t="shared" si="2889"/>
        <v>0</v>
      </c>
      <c r="Z2125" s="18">
        <f t="shared" si="2889"/>
        <v>0</v>
      </c>
      <c r="AA2125" s="18">
        <f t="shared" si="2889"/>
        <v>0</v>
      </c>
      <c r="AB2125" s="18">
        <f t="shared" si="2791"/>
        <v>6215.7</v>
      </c>
      <c r="AC2125" s="18">
        <f t="shared" si="2792"/>
        <v>6215.7</v>
      </c>
      <c r="AD2125" s="18">
        <f t="shared" si="2793"/>
        <v>6215.7</v>
      </c>
      <c r="AE2125" s="18">
        <f t="shared" si="2889"/>
        <v>0</v>
      </c>
      <c r="AF2125" s="31"/>
      <c r="AG2125" s="22"/>
      <c r="AH2125" s="2"/>
    </row>
    <row r="2126" spans="1:34" ht="47.25" x14ac:dyDescent="0.25">
      <c r="A2126" s="36" t="s">
        <v>459</v>
      </c>
      <c r="B2126" s="32">
        <v>240</v>
      </c>
      <c r="C2126" s="36"/>
      <c r="D2126" s="36"/>
      <c r="E2126" s="14" t="s">
        <v>586</v>
      </c>
      <c r="F2126" s="18">
        <f t="shared" si="2887"/>
        <v>6215.7</v>
      </c>
      <c r="G2126" s="18">
        <f t="shared" si="2887"/>
        <v>6215.7</v>
      </c>
      <c r="H2126" s="18">
        <f t="shared" si="2887"/>
        <v>6215.7</v>
      </c>
      <c r="I2126" s="18">
        <f t="shared" si="2887"/>
        <v>0</v>
      </c>
      <c r="J2126" s="18">
        <f t="shared" si="2887"/>
        <v>0</v>
      </c>
      <c r="K2126" s="18">
        <f t="shared" si="2887"/>
        <v>0</v>
      </c>
      <c r="L2126" s="18">
        <f t="shared" si="2867"/>
        <v>6215.7</v>
      </c>
      <c r="M2126" s="18">
        <f t="shared" si="2868"/>
        <v>6215.7</v>
      </c>
      <c r="N2126" s="18">
        <f t="shared" si="2869"/>
        <v>6215.7</v>
      </c>
      <c r="O2126" s="18">
        <f t="shared" si="2888"/>
        <v>0</v>
      </c>
      <c r="P2126" s="18">
        <f t="shared" si="2888"/>
        <v>0</v>
      </c>
      <c r="Q2126" s="18">
        <f t="shared" si="2888"/>
        <v>0</v>
      </c>
      <c r="R2126" s="18">
        <f t="shared" si="2880"/>
        <v>6215.7</v>
      </c>
      <c r="S2126" s="18">
        <f t="shared" si="2881"/>
        <v>6215.7</v>
      </c>
      <c r="T2126" s="18">
        <f t="shared" si="2882"/>
        <v>6215.7</v>
      </c>
      <c r="U2126" s="18">
        <f t="shared" si="2889"/>
        <v>0</v>
      </c>
      <c r="V2126" s="18">
        <f t="shared" si="2884"/>
        <v>6215.7</v>
      </c>
      <c r="W2126" s="18">
        <f t="shared" si="2885"/>
        <v>6215.7</v>
      </c>
      <c r="X2126" s="18">
        <f t="shared" si="2886"/>
        <v>6215.7</v>
      </c>
      <c r="Y2126" s="18">
        <f t="shared" si="2889"/>
        <v>0</v>
      </c>
      <c r="Z2126" s="18">
        <f t="shared" si="2889"/>
        <v>0</v>
      </c>
      <c r="AA2126" s="18">
        <f t="shared" si="2889"/>
        <v>0</v>
      </c>
      <c r="AB2126" s="18">
        <f t="shared" si="2791"/>
        <v>6215.7</v>
      </c>
      <c r="AC2126" s="18">
        <f t="shared" si="2792"/>
        <v>6215.7</v>
      </c>
      <c r="AD2126" s="18">
        <f t="shared" si="2793"/>
        <v>6215.7</v>
      </c>
      <c r="AE2126" s="18">
        <f t="shared" si="2889"/>
        <v>0</v>
      </c>
      <c r="AF2126" s="31"/>
      <c r="AG2126" s="22"/>
      <c r="AH2126" s="2"/>
    </row>
    <row r="2127" spans="1:34" x14ac:dyDescent="0.25">
      <c r="A2127" s="36" t="s">
        <v>459</v>
      </c>
      <c r="B2127" s="32">
        <v>240</v>
      </c>
      <c r="C2127" s="36" t="s">
        <v>5</v>
      </c>
      <c r="D2127" s="36" t="s">
        <v>6</v>
      </c>
      <c r="E2127" s="14" t="s">
        <v>543</v>
      </c>
      <c r="F2127" s="18">
        <v>6215.7</v>
      </c>
      <c r="G2127" s="18">
        <v>6215.7</v>
      </c>
      <c r="H2127" s="18">
        <v>6215.7</v>
      </c>
      <c r="I2127" s="18"/>
      <c r="J2127" s="18"/>
      <c r="K2127" s="18"/>
      <c r="L2127" s="18">
        <f t="shared" si="2867"/>
        <v>6215.7</v>
      </c>
      <c r="M2127" s="18">
        <f t="shared" si="2868"/>
        <v>6215.7</v>
      </c>
      <c r="N2127" s="18">
        <f t="shared" si="2869"/>
        <v>6215.7</v>
      </c>
      <c r="O2127" s="18"/>
      <c r="P2127" s="18"/>
      <c r="Q2127" s="18"/>
      <c r="R2127" s="18">
        <f t="shared" si="2880"/>
        <v>6215.7</v>
      </c>
      <c r="S2127" s="18">
        <f t="shared" si="2881"/>
        <v>6215.7</v>
      </c>
      <c r="T2127" s="18">
        <f t="shared" si="2882"/>
        <v>6215.7</v>
      </c>
      <c r="U2127" s="18"/>
      <c r="V2127" s="18">
        <f t="shared" si="2884"/>
        <v>6215.7</v>
      </c>
      <c r="W2127" s="18">
        <f t="shared" si="2885"/>
        <v>6215.7</v>
      </c>
      <c r="X2127" s="18">
        <f t="shared" si="2886"/>
        <v>6215.7</v>
      </c>
      <c r="Y2127" s="18"/>
      <c r="Z2127" s="18"/>
      <c r="AA2127" s="18"/>
      <c r="AB2127" s="18">
        <f t="shared" si="2791"/>
        <v>6215.7</v>
      </c>
      <c r="AC2127" s="18">
        <f t="shared" si="2792"/>
        <v>6215.7</v>
      </c>
      <c r="AD2127" s="18">
        <f t="shared" si="2793"/>
        <v>6215.7</v>
      </c>
      <c r="AE2127" s="18"/>
      <c r="AF2127" s="31"/>
      <c r="AG2127" s="22"/>
      <c r="AH2127" s="2"/>
    </row>
    <row r="2128" spans="1:34" x14ac:dyDescent="0.25">
      <c r="A2128" s="36" t="s">
        <v>459</v>
      </c>
      <c r="B2128" s="32">
        <v>800</v>
      </c>
      <c r="C2128" s="36"/>
      <c r="D2128" s="36"/>
      <c r="E2128" s="14" t="s">
        <v>583</v>
      </c>
      <c r="F2128" s="18">
        <f t="shared" ref="F2128:K2129" si="2890">F2129</f>
        <v>111</v>
      </c>
      <c r="G2128" s="18">
        <f t="shared" si="2890"/>
        <v>111</v>
      </c>
      <c r="H2128" s="18">
        <f t="shared" si="2890"/>
        <v>111</v>
      </c>
      <c r="I2128" s="18">
        <f t="shared" si="2890"/>
        <v>0</v>
      </c>
      <c r="J2128" s="18">
        <f t="shared" si="2890"/>
        <v>0</v>
      </c>
      <c r="K2128" s="18">
        <f t="shared" si="2890"/>
        <v>0</v>
      </c>
      <c r="L2128" s="18">
        <f t="shared" si="2867"/>
        <v>111</v>
      </c>
      <c r="M2128" s="18">
        <f t="shared" si="2868"/>
        <v>111</v>
      </c>
      <c r="N2128" s="18">
        <f t="shared" si="2869"/>
        <v>111</v>
      </c>
      <c r="O2128" s="18">
        <f t="shared" ref="O2128:Q2129" si="2891">O2129</f>
        <v>0</v>
      </c>
      <c r="P2128" s="18">
        <f t="shared" si="2891"/>
        <v>0</v>
      </c>
      <c r="Q2128" s="18">
        <f t="shared" si="2891"/>
        <v>0</v>
      </c>
      <c r="R2128" s="18">
        <f t="shared" si="2880"/>
        <v>111</v>
      </c>
      <c r="S2128" s="18">
        <f t="shared" si="2881"/>
        <v>111</v>
      </c>
      <c r="T2128" s="18">
        <f t="shared" si="2882"/>
        <v>111</v>
      </c>
      <c r="U2128" s="18">
        <f t="shared" ref="U2128:AE2129" si="2892">U2129</f>
        <v>0</v>
      </c>
      <c r="V2128" s="18">
        <f t="shared" si="2884"/>
        <v>111</v>
      </c>
      <c r="W2128" s="18">
        <f t="shared" si="2885"/>
        <v>111</v>
      </c>
      <c r="X2128" s="18">
        <f t="shared" si="2886"/>
        <v>111</v>
      </c>
      <c r="Y2128" s="18">
        <f t="shared" si="2892"/>
        <v>0</v>
      </c>
      <c r="Z2128" s="18">
        <f t="shared" si="2892"/>
        <v>0</v>
      </c>
      <c r="AA2128" s="18">
        <f t="shared" si="2892"/>
        <v>0</v>
      </c>
      <c r="AB2128" s="18">
        <f t="shared" ref="AB2128:AB2191" si="2893">V2128+Y2128</f>
        <v>111</v>
      </c>
      <c r="AC2128" s="18">
        <f t="shared" ref="AC2128:AC2191" si="2894">W2128+Z2128</f>
        <v>111</v>
      </c>
      <c r="AD2128" s="18">
        <f t="shared" ref="AD2128:AD2191" si="2895">X2128+AA2128</f>
        <v>111</v>
      </c>
      <c r="AE2128" s="18">
        <f t="shared" si="2892"/>
        <v>0</v>
      </c>
      <c r="AF2128" s="31"/>
      <c r="AG2128" s="22"/>
      <c r="AH2128" s="2"/>
    </row>
    <row r="2129" spans="1:34" x14ac:dyDescent="0.25">
      <c r="A2129" s="36" t="s">
        <v>459</v>
      </c>
      <c r="B2129" s="32">
        <v>850</v>
      </c>
      <c r="C2129" s="36"/>
      <c r="D2129" s="36"/>
      <c r="E2129" s="14" t="s">
        <v>601</v>
      </c>
      <c r="F2129" s="18">
        <f t="shared" si="2890"/>
        <v>111</v>
      </c>
      <c r="G2129" s="18">
        <f t="shared" si="2890"/>
        <v>111</v>
      </c>
      <c r="H2129" s="18">
        <f t="shared" si="2890"/>
        <v>111</v>
      </c>
      <c r="I2129" s="18">
        <f t="shared" si="2890"/>
        <v>0</v>
      </c>
      <c r="J2129" s="18">
        <f t="shared" si="2890"/>
        <v>0</v>
      </c>
      <c r="K2129" s="18">
        <f t="shared" si="2890"/>
        <v>0</v>
      </c>
      <c r="L2129" s="18">
        <f t="shared" si="2867"/>
        <v>111</v>
      </c>
      <c r="M2129" s="18">
        <f t="shared" si="2868"/>
        <v>111</v>
      </c>
      <c r="N2129" s="18">
        <f t="shared" si="2869"/>
        <v>111</v>
      </c>
      <c r="O2129" s="18">
        <f t="shared" si="2891"/>
        <v>0</v>
      </c>
      <c r="P2129" s="18">
        <f t="shared" si="2891"/>
        <v>0</v>
      </c>
      <c r="Q2129" s="18">
        <f t="shared" si="2891"/>
        <v>0</v>
      </c>
      <c r="R2129" s="18">
        <f t="shared" si="2880"/>
        <v>111</v>
      </c>
      <c r="S2129" s="18">
        <f t="shared" si="2881"/>
        <v>111</v>
      </c>
      <c r="T2129" s="18">
        <f t="shared" si="2882"/>
        <v>111</v>
      </c>
      <c r="U2129" s="18">
        <f t="shared" si="2892"/>
        <v>0</v>
      </c>
      <c r="V2129" s="18">
        <f t="shared" si="2884"/>
        <v>111</v>
      </c>
      <c r="W2129" s="18">
        <f t="shared" si="2885"/>
        <v>111</v>
      </c>
      <c r="X2129" s="18">
        <f t="shared" si="2886"/>
        <v>111</v>
      </c>
      <c r="Y2129" s="18">
        <f t="shared" si="2892"/>
        <v>0</v>
      </c>
      <c r="Z2129" s="18">
        <f t="shared" si="2892"/>
        <v>0</v>
      </c>
      <c r="AA2129" s="18">
        <f t="shared" si="2892"/>
        <v>0</v>
      </c>
      <c r="AB2129" s="18">
        <f t="shared" si="2893"/>
        <v>111</v>
      </c>
      <c r="AC2129" s="18">
        <f t="shared" si="2894"/>
        <v>111</v>
      </c>
      <c r="AD2129" s="18">
        <f t="shared" si="2895"/>
        <v>111</v>
      </c>
      <c r="AE2129" s="18">
        <f t="shared" si="2892"/>
        <v>0</v>
      </c>
      <c r="AF2129" s="31"/>
      <c r="AG2129" s="22"/>
      <c r="AH2129" s="2"/>
    </row>
    <row r="2130" spans="1:34" x14ac:dyDescent="0.25">
      <c r="A2130" s="36" t="s">
        <v>459</v>
      </c>
      <c r="B2130" s="32">
        <v>850</v>
      </c>
      <c r="C2130" s="36" t="s">
        <v>5</v>
      </c>
      <c r="D2130" s="36" t="s">
        <v>6</v>
      </c>
      <c r="E2130" s="14" t="s">
        <v>543</v>
      </c>
      <c r="F2130" s="18">
        <v>111</v>
      </c>
      <c r="G2130" s="18">
        <v>111</v>
      </c>
      <c r="H2130" s="18">
        <v>111</v>
      </c>
      <c r="I2130" s="18"/>
      <c r="J2130" s="18"/>
      <c r="K2130" s="18"/>
      <c r="L2130" s="18">
        <f t="shared" si="2867"/>
        <v>111</v>
      </c>
      <c r="M2130" s="18">
        <f t="shared" si="2868"/>
        <v>111</v>
      </c>
      <c r="N2130" s="18">
        <f t="shared" si="2869"/>
        <v>111</v>
      </c>
      <c r="O2130" s="18"/>
      <c r="P2130" s="18"/>
      <c r="Q2130" s="18"/>
      <c r="R2130" s="18">
        <f t="shared" si="2880"/>
        <v>111</v>
      </c>
      <c r="S2130" s="18">
        <f t="shared" si="2881"/>
        <v>111</v>
      </c>
      <c r="T2130" s="18">
        <f t="shared" si="2882"/>
        <v>111</v>
      </c>
      <c r="U2130" s="18"/>
      <c r="V2130" s="18">
        <f t="shared" si="2884"/>
        <v>111</v>
      </c>
      <c r="W2130" s="18">
        <f t="shared" si="2885"/>
        <v>111</v>
      </c>
      <c r="X2130" s="18">
        <f t="shared" si="2886"/>
        <v>111</v>
      </c>
      <c r="Y2130" s="18"/>
      <c r="Z2130" s="18"/>
      <c r="AA2130" s="18"/>
      <c r="AB2130" s="18">
        <f t="shared" si="2893"/>
        <v>111</v>
      </c>
      <c r="AC2130" s="18">
        <f t="shared" si="2894"/>
        <v>111</v>
      </c>
      <c r="AD2130" s="18">
        <f t="shared" si="2895"/>
        <v>111</v>
      </c>
      <c r="AE2130" s="18"/>
      <c r="AF2130" s="31"/>
      <c r="AG2130" s="22"/>
      <c r="AH2130" s="2"/>
    </row>
    <row r="2131" spans="1:34" ht="31.5" x14ac:dyDescent="0.25">
      <c r="A2131" s="36" t="s">
        <v>460</v>
      </c>
      <c r="B2131" s="32"/>
      <c r="C2131" s="36"/>
      <c r="D2131" s="36"/>
      <c r="E2131" s="14" t="s">
        <v>788</v>
      </c>
      <c r="F2131" s="18">
        <f t="shared" ref="F2131:K2131" si="2896">F2132+F2135</f>
        <v>96473.2</v>
      </c>
      <c r="G2131" s="18">
        <f t="shared" si="2896"/>
        <v>88263.3</v>
      </c>
      <c r="H2131" s="18">
        <f t="shared" si="2896"/>
        <v>88263.3</v>
      </c>
      <c r="I2131" s="18">
        <f t="shared" si="2896"/>
        <v>0</v>
      </c>
      <c r="J2131" s="18">
        <f t="shared" si="2896"/>
        <v>0</v>
      </c>
      <c r="K2131" s="18">
        <f t="shared" si="2896"/>
        <v>0</v>
      </c>
      <c r="L2131" s="18">
        <f t="shared" si="2867"/>
        <v>96473.2</v>
      </c>
      <c r="M2131" s="18">
        <f t="shared" si="2868"/>
        <v>88263.3</v>
      </c>
      <c r="N2131" s="18">
        <f t="shared" si="2869"/>
        <v>88263.3</v>
      </c>
      <c r="O2131" s="18">
        <f t="shared" ref="O2131:Q2131" si="2897">O2132+O2135</f>
        <v>0</v>
      </c>
      <c r="P2131" s="18">
        <f t="shared" si="2897"/>
        <v>0</v>
      </c>
      <c r="Q2131" s="18">
        <f t="shared" si="2897"/>
        <v>0</v>
      </c>
      <c r="R2131" s="18">
        <f t="shared" si="2880"/>
        <v>96473.2</v>
      </c>
      <c r="S2131" s="18">
        <f t="shared" si="2881"/>
        <v>88263.3</v>
      </c>
      <c r="T2131" s="18">
        <f t="shared" si="2882"/>
        <v>88263.3</v>
      </c>
      <c r="U2131" s="18">
        <f t="shared" ref="U2131:AE2131" si="2898">U2132+U2135</f>
        <v>0</v>
      </c>
      <c r="V2131" s="18">
        <f t="shared" si="2884"/>
        <v>96473.2</v>
      </c>
      <c r="W2131" s="18">
        <f t="shared" si="2885"/>
        <v>88263.3</v>
      </c>
      <c r="X2131" s="18">
        <f t="shared" si="2886"/>
        <v>88263.3</v>
      </c>
      <c r="Y2131" s="18">
        <f t="shared" ref="Y2131:AA2131" si="2899">Y2132+Y2135</f>
        <v>0</v>
      </c>
      <c r="Z2131" s="18">
        <f t="shared" si="2899"/>
        <v>0</v>
      </c>
      <c r="AA2131" s="18">
        <f t="shared" si="2899"/>
        <v>0</v>
      </c>
      <c r="AB2131" s="18">
        <f t="shared" si="2893"/>
        <v>96473.2</v>
      </c>
      <c r="AC2131" s="18">
        <f t="shared" si="2894"/>
        <v>88263.3</v>
      </c>
      <c r="AD2131" s="18">
        <f t="shared" si="2895"/>
        <v>88263.3</v>
      </c>
      <c r="AE2131" s="18">
        <f t="shared" si="2898"/>
        <v>0</v>
      </c>
      <c r="AF2131" s="31"/>
      <c r="AG2131" s="22"/>
      <c r="AH2131" s="2"/>
    </row>
    <row r="2132" spans="1:34" ht="47.25" x14ac:dyDescent="0.25">
      <c r="A2132" s="36" t="s">
        <v>460</v>
      </c>
      <c r="B2132" s="32">
        <v>200</v>
      </c>
      <c r="C2132" s="36"/>
      <c r="D2132" s="36"/>
      <c r="E2132" s="14" t="s">
        <v>578</v>
      </c>
      <c r="F2132" s="18">
        <f t="shared" ref="F2132:K2133" si="2900">F2133</f>
        <v>90390.3</v>
      </c>
      <c r="G2132" s="18">
        <f t="shared" si="2900"/>
        <v>82304.5</v>
      </c>
      <c r="H2132" s="18">
        <f t="shared" si="2900"/>
        <v>82330.7</v>
      </c>
      <c r="I2132" s="18">
        <f t="shared" si="2900"/>
        <v>0</v>
      </c>
      <c r="J2132" s="18">
        <f t="shared" si="2900"/>
        <v>0</v>
      </c>
      <c r="K2132" s="18">
        <f t="shared" si="2900"/>
        <v>0</v>
      </c>
      <c r="L2132" s="18">
        <f t="shared" si="2867"/>
        <v>90390.3</v>
      </c>
      <c r="M2132" s="18">
        <f t="shared" si="2868"/>
        <v>82304.5</v>
      </c>
      <c r="N2132" s="18">
        <f t="shared" si="2869"/>
        <v>82330.7</v>
      </c>
      <c r="O2132" s="18">
        <f t="shared" ref="O2132:Q2133" si="2901">O2133</f>
        <v>0</v>
      </c>
      <c r="P2132" s="18">
        <f t="shared" si="2901"/>
        <v>0</v>
      </c>
      <c r="Q2132" s="18">
        <f t="shared" si="2901"/>
        <v>0</v>
      </c>
      <c r="R2132" s="18">
        <f t="shared" si="2880"/>
        <v>90390.3</v>
      </c>
      <c r="S2132" s="18">
        <f t="shared" si="2881"/>
        <v>82304.5</v>
      </c>
      <c r="T2132" s="18">
        <f t="shared" si="2882"/>
        <v>82330.7</v>
      </c>
      <c r="U2132" s="18">
        <f t="shared" ref="U2132:AE2133" si="2902">U2133</f>
        <v>0</v>
      </c>
      <c r="V2132" s="18">
        <f t="shared" si="2884"/>
        <v>90390.3</v>
      </c>
      <c r="W2132" s="18">
        <f t="shared" si="2885"/>
        <v>82304.5</v>
      </c>
      <c r="X2132" s="18">
        <f t="shared" si="2886"/>
        <v>82330.7</v>
      </c>
      <c r="Y2132" s="18">
        <f t="shared" si="2902"/>
        <v>0</v>
      </c>
      <c r="Z2132" s="18">
        <f t="shared" si="2902"/>
        <v>0</v>
      </c>
      <c r="AA2132" s="18">
        <f t="shared" si="2902"/>
        <v>0</v>
      </c>
      <c r="AB2132" s="18">
        <f t="shared" si="2893"/>
        <v>90390.3</v>
      </c>
      <c r="AC2132" s="18">
        <f t="shared" si="2894"/>
        <v>82304.5</v>
      </c>
      <c r="AD2132" s="18">
        <f t="shared" si="2895"/>
        <v>82330.7</v>
      </c>
      <c r="AE2132" s="18">
        <f t="shared" si="2902"/>
        <v>0</v>
      </c>
      <c r="AF2132" s="31"/>
      <c r="AG2132" s="22"/>
      <c r="AH2132" s="2"/>
    </row>
    <row r="2133" spans="1:34" ht="47.25" x14ac:dyDescent="0.25">
      <c r="A2133" s="36" t="s">
        <v>460</v>
      </c>
      <c r="B2133" s="32">
        <v>240</v>
      </c>
      <c r="C2133" s="36"/>
      <c r="D2133" s="36"/>
      <c r="E2133" s="14" t="s">
        <v>586</v>
      </c>
      <c r="F2133" s="18">
        <f t="shared" si="2900"/>
        <v>90390.3</v>
      </c>
      <c r="G2133" s="18">
        <f t="shared" si="2900"/>
        <v>82304.5</v>
      </c>
      <c r="H2133" s="18">
        <f t="shared" si="2900"/>
        <v>82330.7</v>
      </c>
      <c r="I2133" s="18">
        <f t="shared" si="2900"/>
        <v>0</v>
      </c>
      <c r="J2133" s="18">
        <f t="shared" si="2900"/>
        <v>0</v>
      </c>
      <c r="K2133" s="18">
        <f t="shared" si="2900"/>
        <v>0</v>
      </c>
      <c r="L2133" s="18">
        <f t="shared" si="2867"/>
        <v>90390.3</v>
      </c>
      <c r="M2133" s="18">
        <f t="shared" si="2868"/>
        <v>82304.5</v>
      </c>
      <c r="N2133" s="18">
        <f t="shared" si="2869"/>
        <v>82330.7</v>
      </c>
      <c r="O2133" s="18">
        <f t="shared" si="2901"/>
        <v>0</v>
      </c>
      <c r="P2133" s="18">
        <f t="shared" si="2901"/>
        <v>0</v>
      </c>
      <c r="Q2133" s="18">
        <f t="shared" si="2901"/>
        <v>0</v>
      </c>
      <c r="R2133" s="18">
        <f t="shared" si="2880"/>
        <v>90390.3</v>
      </c>
      <c r="S2133" s="18">
        <f t="shared" si="2881"/>
        <v>82304.5</v>
      </c>
      <c r="T2133" s="18">
        <f t="shared" si="2882"/>
        <v>82330.7</v>
      </c>
      <c r="U2133" s="18">
        <f t="shared" si="2902"/>
        <v>0</v>
      </c>
      <c r="V2133" s="18">
        <f t="shared" si="2884"/>
        <v>90390.3</v>
      </c>
      <c r="W2133" s="18">
        <f t="shared" si="2885"/>
        <v>82304.5</v>
      </c>
      <c r="X2133" s="18">
        <f t="shared" si="2886"/>
        <v>82330.7</v>
      </c>
      <c r="Y2133" s="18">
        <f t="shared" si="2902"/>
        <v>0</v>
      </c>
      <c r="Z2133" s="18">
        <f t="shared" si="2902"/>
        <v>0</v>
      </c>
      <c r="AA2133" s="18">
        <f t="shared" si="2902"/>
        <v>0</v>
      </c>
      <c r="AB2133" s="18">
        <f t="shared" si="2893"/>
        <v>90390.3</v>
      </c>
      <c r="AC2133" s="18">
        <f t="shared" si="2894"/>
        <v>82304.5</v>
      </c>
      <c r="AD2133" s="18">
        <f t="shared" si="2895"/>
        <v>82330.7</v>
      </c>
      <c r="AE2133" s="18">
        <f t="shared" si="2902"/>
        <v>0</v>
      </c>
      <c r="AF2133" s="31"/>
      <c r="AG2133" s="22"/>
      <c r="AH2133" s="2"/>
    </row>
    <row r="2134" spans="1:34" x14ac:dyDescent="0.25">
      <c r="A2134" s="36" t="s">
        <v>460</v>
      </c>
      <c r="B2134" s="32">
        <v>240</v>
      </c>
      <c r="C2134" s="36" t="s">
        <v>5</v>
      </c>
      <c r="D2134" s="36" t="s">
        <v>6</v>
      </c>
      <c r="E2134" s="14" t="s">
        <v>543</v>
      </c>
      <c r="F2134" s="18">
        <f>90270.3+120</f>
        <v>90390.3</v>
      </c>
      <c r="G2134" s="18">
        <f>82184.5+120</f>
        <v>82304.5</v>
      </c>
      <c r="H2134" s="18">
        <f>82210.7+120</f>
        <v>82330.7</v>
      </c>
      <c r="I2134" s="18"/>
      <c r="J2134" s="18"/>
      <c r="K2134" s="18"/>
      <c r="L2134" s="18">
        <f t="shared" si="2867"/>
        <v>90390.3</v>
      </c>
      <c r="M2134" s="18">
        <f t="shared" si="2868"/>
        <v>82304.5</v>
      </c>
      <c r="N2134" s="18">
        <f t="shared" si="2869"/>
        <v>82330.7</v>
      </c>
      <c r="O2134" s="18"/>
      <c r="P2134" s="18"/>
      <c r="Q2134" s="18"/>
      <c r="R2134" s="18">
        <f t="shared" si="2880"/>
        <v>90390.3</v>
      </c>
      <c r="S2134" s="18">
        <f t="shared" si="2881"/>
        <v>82304.5</v>
      </c>
      <c r="T2134" s="18">
        <f t="shared" si="2882"/>
        <v>82330.7</v>
      </c>
      <c r="U2134" s="18"/>
      <c r="V2134" s="18">
        <f t="shared" si="2884"/>
        <v>90390.3</v>
      </c>
      <c r="W2134" s="18">
        <f t="shared" si="2885"/>
        <v>82304.5</v>
      </c>
      <c r="X2134" s="18">
        <f t="shared" si="2886"/>
        <v>82330.7</v>
      </c>
      <c r="Y2134" s="18"/>
      <c r="Z2134" s="18"/>
      <c r="AA2134" s="18"/>
      <c r="AB2134" s="18">
        <f t="shared" si="2893"/>
        <v>90390.3</v>
      </c>
      <c r="AC2134" s="18">
        <f t="shared" si="2894"/>
        <v>82304.5</v>
      </c>
      <c r="AD2134" s="18">
        <f t="shared" si="2895"/>
        <v>82330.7</v>
      </c>
      <c r="AE2134" s="18"/>
      <c r="AF2134" s="31"/>
      <c r="AG2134" s="22"/>
      <c r="AH2134" s="2"/>
    </row>
    <row r="2135" spans="1:34" x14ac:dyDescent="0.25">
      <c r="A2135" s="36" t="s">
        <v>460</v>
      </c>
      <c r="B2135" s="32">
        <v>800</v>
      </c>
      <c r="C2135" s="36"/>
      <c r="D2135" s="36"/>
      <c r="E2135" s="14" t="s">
        <v>583</v>
      </c>
      <c r="F2135" s="18">
        <f t="shared" ref="F2135:K2136" si="2903">F2136</f>
        <v>6082.9</v>
      </c>
      <c r="G2135" s="18">
        <f t="shared" si="2903"/>
        <v>5958.8</v>
      </c>
      <c r="H2135" s="18">
        <f t="shared" si="2903"/>
        <v>5932.6</v>
      </c>
      <c r="I2135" s="18">
        <f t="shared" si="2903"/>
        <v>0</v>
      </c>
      <c r="J2135" s="18">
        <f t="shared" si="2903"/>
        <v>0</v>
      </c>
      <c r="K2135" s="18">
        <f t="shared" si="2903"/>
        <v>0</v>
      </c>
      <c r="L2135" s="18">
        <f t="shared" si="2867"/>
        <v>6082.9</v>
      </c>
      <c r="M2135" s="18">
        <f t="shared" si="2868"/>
        <v>5958.8</v>
      </c>
      <c r="N2135" s="18">
        <f t="shared" si="2869"/>
        <v>5932.6</v>
      </c>
      <c r="O2135" s="18">
        <f t="shared" ref="O2135:Q2136" si="2904">O2136</f>
        <v>0</v>
      </c>
      <c r="P2135" s="18">
        <f t="shared" si="2904"/>
        <v>0</v>
      </c>
      <c r="Q2135" s="18">
        <f t="shared" si="2904"/>
        <v>0</v>
      </c>
      <c r="R2135" s="18">
        <f t="shared" si="2880"/>
        <v>6082.9</v>
      </c>
      <c r="S2135" s="18">
        <f t="shared" si="2881"/>
        <v>5958.8</v>
      </c>
      <c r="T2135" s="18">
        <f t="shared" si="2882"/>
        <v>5932.6</v>
      </c>
      <c r="U2135" s="18">
        <f t="shared" ref="U2135:AE2136" si="2905">U2136</f>
        <v>0</v>
      </c>
      <c r="V2135" s="18">
        <f t="shared" si="2884"/>
        <v>6082.9</v>
      </c>
      <c r="W2135" s="18">
        <f t="shared" si="2885"/>
        <v>5958.8</v>
      </c>
      <c r="X2135" s="18">
        <f t="shared" si="2886"/>
        <v>5932.6</v>
      </c>
      <c r="Y2135" s="18">
        <f t="shared" si="2905"/>
        <v>0</v>
      </c>
      <c r="Z2135" s="18">
        <f t="shared" si="2905"/>
        <v>0</v>
      </c>
      <c r="AA2135" s="18">
        <f t="shared" si="2905"/>
        <v>0</v>
      </c>
      <c r="AB2135" s="18">
        <f t="shared" si="2893"/>
        <v>6082.9</v>
      </c>
      <c r="AC2135" s="18">
        <f t="shared" si="2894"/>
        <v>5958.8</v>
      </c>
      <c r="AD2135" s="18">
        <f t="shared" si="2895"/>
        <v>5932.6</v>
      </c>
      <c r="AE2135" s="18">
        <f t="shared" si="2905"/>
        <v>0</v>
      </c>
      <c r="AF2135" s="31"/>
      <c r="AG2135" s="22"/>
      <c r="AH2135" s="2"/>
    </row>
    <row r="2136" spans="1:34" x14ac:dyDescent="0.25">
      <c r="A2136" s="36" t="s">
        <v>460</v>
      </c>
      <c r="B2136" s="32">
        <v>850</v>
      </c>
      <c r="C2136" s="36"/>
      <c r="D2136" s="36"/>
      <c r="E2136" s="14" t="s">
        <v>601</v>
      </c>
      <c r="F2136" s="18">
        <f t="shared" si="2903"/>
        <v>6082.9</v>
      </c>
      <c r="G2136" s="18">
        <f t="shared" si="2903"/>
        <v>5958.8</v>
      </c>
      <c r="H2136" s="18">
        <f t="shared" si="2903"/>
        <v>5932.6</v>
      </c>
      <c r="I2136" s="18">
        <f t="shared" si="2903"/>
        <v>0</v>
      </c>
      <c r="J2136" s="18">
        <f t="shared" si="2903"/>
        <v>0</v>
      </c>
      <c r="K2136" s="18">
        <f t="shared" si="2903"/>
        <v>0</v>
      </c>
      <c r="L2136" s="18">
        <f t="shared" si="2867"/>
        <v>6082.9</v>
      </c>
      <c r="M2136" s="18">
        <f t="shared" si="2868"/>
        <v>5958.8</v>
      </c>
      <c r="N2136" s="18">
        <f t="shared" si="2869"/>
        <v>5932.6</v>
      </c>
      <c r="O2136" s="18">
        <f t="shared" si="2904"/>
        <v>0</v>
      </c>
      <c r="P2136" s="18">
        <f t="shared" si="2904"/>
        <v>0</v>
      </c>
      <c r="Q2136" s="18">
        <f t="shared" si="2904"/>
        <v>0</v>
      </c>
      <c r="R2136" s="18">
        <f t="shared" si="2880"/>
        <v>6082.9</v>
      </c>
      <c r="S2136" s="18">
        <f t="shared" si="2881"/>
        <v>5958.8</v>
      </c>
      <c r="T2136" s="18">
        <f t="shared" si="2882"/>
        <v>5932.6</v>
      </c>
      <c r="U2136" s="18">
        <f t="shared" si="2905"/>
        <v>0</v>
      </c>
      <c r="V2136" s="18">
        <f t="shared" si="2884"/>
        <v>6082.9</v>
      </c>
      <c r="W2136" s="18">
        <f t="shared" si="2885"/>
        <v>5958.8</v>
      </c>
      <c r="X2136" s="18">
        <f t="shared" si="2886"/>
        <v>5932.6</v>
      </c>
      <c r="Y2136" s="18">
        <f t="shared" si="2905"/>
        <v>0</v>
      </c>
      <c r="Z2136" s="18">
        <f t="shared" si="2905"/>
        <v>0</v>
      </c>
      <c r="AA2136" s="18">
        <f t="shared" si="2905"/>
        <v>0</v>
      </c>
      <c r="AB2136" s="18">
        <f t="shared" si="2893"/>
        <v>6082.9</v>
      </c>
      <c r="AC2136" s="18">
        <f t="shared" si="2894"/>
        <v>5958.8</v>
      </c>
      <c r="AD2136" s="18">
        <f t="shared" si="2895"/>
        <v>5932.6</v>
      </c>
      <c r="AE2136" s="18">
        <f t="shared" si="2905"/>
        <v>0</v>
      </c>
      <c r="AF2136" s="31"/>
      <c r="AG2136" s="22"/>
      <c r="AH2136" s="2"/>
    </row>
    <row r="2137" spans="1:34" x14ac:dyDescent="0.25">
      <c r="A2137" s="36" t="s">
        <v>460</v>
      </c>
      <c r="B2137" s="32">
        <v>850</v>
      </c>
      <c r="C2137" s="36" t="s">
        <v>5</v>
      </c>
      <c r="D2137" s="36" t="s">
        <v>6</v>
      </c>
      <c r="E2137" s="14" t="s">
        <v>543</v>
      </c>
      <c r="F2137" s="18">
        <v>6082.9</v>
      </c>
      <c r="G2137" s="18">
        <v>5958.8</v>
      </c>
      <c r="H2137" s="18">
        <v>5932.6</v>
      </c>
      <c r="I2137" s="18"/>
      <c r="J2137" s="18"/>
      <c r="K2137" s="18"/>
      <c r="L2137" s="18">
        <f t="shared" si="2867"/>
        <v>6082.9</v>
      </c>
      <c r="M2137" s="18">
        <f t="shared" si="2868"/>
        <v>5958.8</v>
      </c>
      <c r="N2137" s="18">
        <f t="shared" si="2869"/>
        <v>5932.6</v>
      </c>
      <c r="O2137" s="18"/>
      <c r="P2137" s="18"/>
      <c r="Q2137" s="18"/>
      <c r="R2137" s="18">
        <f t="shared" si="2880"/>
        <v>6082.9</v>
      </c>
      <c r="S2137" s="18">
        <f t="shared" si="2881"/>
        <v>5958.8</v>
      </c>
      <c r="T2137" s="18">
        <f t="shared" si="2882"/>
        <v>5932.6</v>
      </c>
      <c r="U2137" s="18"/>
      <c r="V2137" s="18">
        <f t="shared" si="2884"/>
        <v>6082.9</v>
      </c>
      <c r="W2137" s="18">
        <f t="shared" si="2885"/>
        <v>5958.8</v>
      </c>
      <c r="X2137" s="18">
        <f t="shared" si="2886"/>
        <v>5932.6</v>
      </c>
      <c r="Y2137" s="18"/>
      <c r="Z2137" s="18"/>
      <c r="AA2137" s="18"/>
      <c r="AB2137" s="18">
        <f t="shared" si="2893"/>
        <v>6082.9</v>
      </c>
      <c r="AC2137" s="18">
        <f t="shared" si="2894"/>
        <v>5958.8</v>
      </c>
      <c r="AD2137" s="18">
        <f t="shared" si="2895"/>
        <v>5932.6</v>
      </c>
      <c r="AE2137" s="18"/>
      <c r="AF2137" s="31"/>
      <c r="AG2137" s="22"/>
      <c r="AH2137" s="2"/>
    </row>
    <row r="2138" spans="1:34" ht="31.5" x14ac:dyDescent="0.25">
      <c r="A2138" s="36" t="s">
        <v>461</v>
      </c>
      <c r="B2138" s="32"/>
      <c r="C2138" s="36"/>
      <c r="D2138" s="36"/>
      <c r="E2138" s="14" t="s">
        <v>789</v>
      </c>
      <c r="F2138" s="18">
        <f t="shared" ref="F2138:K2140" si="2906">F2139</f>
        <v>33862.6</v>
      </c>
      <c r="G2138" s="18">
        <f t="shared" si="2906"/>
        <v>20983.200000000001</v>
      </c>
      <c r="H2138" s="18">
        <f t="shared" si="2906"/>
        <v>28472.7</v>
      </c>
      <c r="I2138" s="18">
        <f t="shared" si="2906"/>
        <v>0</v>
      </c>
      <c r="J2138" s="18">
        <f t="shared" si="2906"/>
        <v>0</v>
      </c>
      <c r="K2138" s="18">
        <f t="shared" si="2906"/>
        <v>0</v>
      </c>
      <c r="L2138" s="18">
        <f t="shared" si="2867"/>
        <v>33862.6</v>
      </c>
      <c r="M2138" s="18">
        <f t="shared" si="2868"/>
        <v>20983.200000000001</v>
      </c>
      <c r="N2138" s="18">
        <f t="shared" si="2869"/>
        <v>28472.7</v>
      </c>
      <c r="O2138" s="18">
        <f t="shared" ref="O2138:Q2140" si="2907">O2139</f>
        <v>0</v>
      </c>
      <c r="P2138" s="18">
        <f t="shared" si="2907"/>
        <v>0</v>
      </c>
      <c r="Q2138" s="18">
        <f t="shared" si="2907"/>
        <v>0</v>
      </c>
      <c r="R2138" s="18">
        <f t="shared" si="2880"/>
        <v>33862.6</v>
      </c>
      <c r="S2138" s="18">
        <f t="shared" si="2881"/>
        <v>20983.200000000001</v>
      </c>
      <c r="T2138" s="18">
        <f t="shared" si="2882"/>
        <v>28472.7</v>
      </c>
      <c r="U2138" s="18">
        <f t="shared" ref="U2138:AE2140" si="2908">U2139</f>
        <v>0</v>
      </c>
      <c r="V2138" s="18">
        <f t="shared" si="2884"/>
        <v>33862.6</v>
      </c>
      <c r="W2138" s="18">
        <f t="shared" si="2885"/>
        <v>20983.200000000001</v>
      </c>
      <c r="X2138" s="18">
        <f t="shared" si="2886"/>
        <v>28472.7</v>
      </c>
      <c r="Y2138" s="18">
        <f t="shared" si="2908"/>
        <v>0</v>
      </c>
      <c r="Z2138" s="18">
        <f t="shared" si="2908"/>
        <v>0</v>
      </c>
      <c r="AA2138" s="18">
        <f t="shared" si="2908"/>
        <v>0</v>
      </c>
      <c r="AB2138" s="18">
        <f t="shared" si="2893"/>
        <v>33862.6</v>
      </c>
      <c r="AC2138" s="18">
        <f t="shared" si="2894"/>
        <v>20983.200000000001</v>
      </c>
      <c r="AD2138" s="18">
        <f t="shared" si="2895"/>
        <v>28472.7</v>
      </c>
      <c r="AE2138" s="18">
        <f t="shared" si="2908"/>
        <v>0</v>
      </c>
      <c r="AF2138" s="31"/>
      <c r="AG2138" s="22"/>
      <c r="AH2138" s="2"/>
    </row>
    <row r="2139" spans="1:34" ht="47.25" x14ac:dyDescent="0.25">
      <c r="A2139" s="36" t="s">
        <v>461</v>
      </c>
      <c r="B2139" s="32">
        <v>200</v>
      </c>
      <c r="C2139" s="36"/>
      <c r="D2139" s="36"/>
      <c r="E2139" s="14" t="s">
        <v>578</v>
      </c>
      <c r="F2139" s="18">
        <f t="shared" si="2906"/>
        <v>33862.6</v>
      </c>
      <c r="G2139" s="18">
        <f t="shared" si="2906"/>
        <v>20983.200000000001</v>
      </c>
      <c r="H2139" s="18">
        <f t="shared" si="2906"/>
        <v>28472.7</v>
      </c>
      <c r="I2139" s="18">
        <f t="shared" si="2906"/>
        <v>0</v>
      </c>
      <c r="J2139" s="18">
        <f t="shared" si="2906"/>
        <v>0</v>
      </c>
      <c r="K2139" s="18">
        <f t="shared" si="2906"/>
        <v>0</v>
      </c>
      <c r="L2139" s="18">
        <f t="shared" si="2867"/>
        <v>33862.6</v>
      </c>
      <c r="M2139" s="18">
        <f t="shared" si="2868"/>
        <v>20983.200000000001</v>
      </c>
      <c r="N2139" s="18">
        <f t="shared" si="2869"/>
        <v>28472.7</v>
      </c>
      <c r="O2139" s="18">
        <f t="shared" si="2907"/>
        <v>0</v>
      </c>
      <c r="P2139" s="18">
        <f t="shared" si="2907"/>
        <v>0</v>
      </c>
      <c r="Q2139" s="18">
        <f t="shared" si="2907"/>
        <v>0</v>
      </c>
      <c r="R2139" s="18">
        <f t="shared" si="2880"/>
        <v>33862.6</v>
      </c>
      <c r="S2139" s="18">
        <f t="shared" si="2881"/>
        <v>20983.200000000001</v>
      </c>
      <c r="T2139" s="18">
        <f t="shared" si="2882"/>
        <v>28472.7</v>
      </c>
      <c r="U2139" s="18">
        <f t="shared" si="2908"/>
        <v>0</v>
      </c>
      <c r="V2139" s="18">
        <f t="shared" si="2884"/>
        <v>33862.6</v>
      </c>
      <c r="W2139" s="18">
        <f t="shared" si="2885"/>
        <v>20983.200000000001</v>
      </c>
      <c r="X2139" s="18">
        <f t="shared" si="2886"/>
        <v>28472.7</v>
      </c>
      <c r="Y2139" s="18">
        <f t="shared" si="2908"/>
        <v>0</v>
      </c>
      <c r="Z2139" s="18">
        <f t="shared" si="2908"/>
        <v>0</v>
      </c>
      <c r="AA2139" s="18">
        <f t="shared" si="2908"/>
        <v>0</v>
      </c>
      <c r="AB2139" s="18">
        <f t="shared" si="2893"/>
        <v>33862.6</v>
      </c>
      <c r="AC2139" s="18">
        <f t="shared" si="2894"/>
        <v>20983.200000000001</v>
      </c>
      <c r="AD2139" s="18">
        <f t="shared" si="2895"/>
        <v>28472.7</v>
      </c>
      <c r="AE2139" s="18">
        <f t="shared" si="2908"/>
        <v>0</v>
      </c>
      <c r="AF2139" s="31"/>
      <c r="AG2139" s="22"/>
      <c r="AH2139" s="2"/>
    </row>
    <row r="2140" spans="1:34" ht="47.25" x14ac:dyDescent="0.25">
      <c r="A2140" s="36" t="s">
        <v>461</v>
      </c>
      <c r="B2140" s="32">
        <v>240</v>
      </c>
      <c r="C2140" s="36"/>
      <c r="D2140" s="36"/>
      <c r="E2140" s="14" t="s">
        <v>586</v>
      </c>
      <c r="F2140" s="18">
        <f t="shared" si="2906"/>
        <v>33862.6</v>
      </c>
      <c r="G2140" s="18">
        <f t="shared" si="2906"/>
        <v>20983.200000000001</v>
      </c>
      <c r="H2140" s="18">
        <f t="shared" si="2906"/>
        <v>28472.7</v>
      </c>
      <c r="I2140" s="18">
        <f t="shared" si="2906"/>
        <v>0</v>
      </c>
      <c r="J2140" s="18">
        <f t="shared" si="2906"/>
        <v>0</v>
      </c>
      <c r="K2140" s="18">
        <f t="shared" si="2906"/>
        <v>0</v>
      </c>
      <c r="L2140" s="18">
        <f t="shared" si="2867"/>
        <v>33862.6</v>
      </c>
      <c r="M2140" s="18">
        <f t="shared" si="2868"/>
        <v>20983.200000000001</v>
      </c>
      <c r="N2140" s="18">
        <f t="shared" si="2869"/>
        <v>28472.7</v>
      </c>
      <c r="O2140" s="18">
        <f t="shared" si="2907"/>
        <v>0</v>
      </c>
      <c r="P2140" s="18">
        <f t="shared" si="2907"/>
        <v>0</v>
      </c>
      <c r="Q2140" s="18">
        <f t="shared" si="2907"/>
        <v>0</v>
      </c>
      <c r="R2140" s="18">
        <f t="shared" si="2880"/>
        <v>33862.6</v>
      </c>
      <c r="S2140" s="18">
        <f t="shared" si="2881"/>
        <v>20983.200000000001</v>
      </c>
      <c r="T2140" s="18">
        <f t="shared" si="2882"/>
        <v>28472.7</v>
      </c>
      <c r="U2140" s="18">
        <f t="shared" si="2908"/>
        <v>0</v>
      </c>
      <c r="V2140" s="18">
        <f t="shared" si="2884"/>
        <v>33862.6</v>
      </c>
      <c r="W2140" s="18">
        <f t="shared" si="2885"/>
        <v>20983.200000000001</v>
      </c>
      <c r="X2140" s="18">
        <f t="shared" si="2886"/>
        <v>28472.7</v>
      </c>
      <c r="Y2140" s="18">
        <f t="shared" si="2908"/>
        <v>0</v>
      </c>
      <c r="Z2140" s="18">
        <f t="shared" si="2908"/>
        <v>0</v>
      </c>
      <c r="AA2140" s="18">
        <f t="shared" si="2908"/>
        <v>0</v>
      </c>
      <c r="AB2140" s="18">
        <f t="shared" si="2893"/>
        <v>33862.6</v>
      </c>
      <c r="AC2140" s="18">
        <f t="shared" si="2894"/>
        <v>20983.200000000001</v>
      </c>
      <c r="AD2140" s="18">
        <f t="shared" si="2895"/>
        <v>28472.7</v>
      </c>
      <c r="AE2140" s="18">
        <f t="shared" si="2908"/>
        <v>0</v>
      </c>
      <c r="AF2140" s="31"/>
      <c r="AG2140" s="22"/>
      <c r="AH2140" s="2"/>
    </row>
    <row r="2141" spans="1:34" x14ac:dyDescent="0.25">
      <c r="A2141" s="36" t="s">
        <v>461</v>
      </c>
      <c r="B2141" s="32">
        <v>240</v>
      </c>
      <c r="C2141" s="36" t="s">
        <v>5</v>
      </c>
      <c r="D2141" s="36" t="s">
        <v>6</v>
      </c>
      <c r="E2141" s="14" t="s">
        <v>543</v>
      </c>
      <c r="F2141" s="18">
        <v>33862.6</v>
      </c>
      <c r="G2141" s="18">
        <v>20983.200000000001</v>
      </c>
      <c r="H2141" s="18">
        <v>28472.7</v>
      </c>
      <c r="I2141" s="18"/>
      <c r="J2141" s="18"/>
      <c r="K2141" s="18"/>
      <c r="L2141" s="18">
        <f t="shared" si="2867"/>
        <v>33862.6</v>
      </c>
      <c r="M2141" s="18">
        <f t="shared" si="2868"/>
        <v>20983.200000000001</v>
      </c>
      <c r="N2141" s="18">
        <f t="shared" si="2869"/>
        <v>28472.7</v>
      </c>
      <c r="O2141" s="18"/>
      <c r="P2141" s="18"/>
      <c r="Q2141" s="18"/>
      <c r="R2141" s="18">
        <f t="shared" si="2880"/>
        <v>33862.6</v>
      </c>
      <c r="S2141" s="18">
        <f t="shared" si="2881"/>
        <v>20983.200000000001</v>
      </c>
      <c r="T2141" s="18">
        <f t="shared" si="2882"/>
        <v>28472.7</v>
      </c>
      <c r="U2141" s="18"/>
      <c r="V2141" s="18">
        <f t="shared" si="2884"/>
        <v>33862.6</v>
      </c>
      <c r="W2141" s="18">
        <f t="shared" si="2885"/>
        <v>20983.200000000001</v>
      </c>
      <c r="X2141" s="18">
        <f t="shared" si="2886"/>
        <v>28472.7</v>
      </c>
      <c r="Y2141" s="18"/>
      <c r="Z2141" s="18"/>
      <c r="AA2141" s="18"/>
      <c r="AB2141" s="18">
        <f t="shared" si="2893"/>
        <v>33862.6</v>
      </c>
      <c r="AC2141" s="18">
        <f t="shared" si="2894"/>
        <v>20983.200000000001</v>
      </c>
      <c r="AD2141" s="18">
        <f t="shared" si="2895"/>
        <v>28472.7</v>
      </c>
      <c r="AE2141" s="18"/>
      <c r="AF2141" s="31"/>
      <c r="AG2141" s="22"/>
      <c r="AH2141" s="2"/>
    </row>
    <row r="2142" spans="1:34" s="10" customFormat="1" x14ac:dyDescent="0.25">
      <c r="A2142" s="9" t="s">
        <v>465</v>
      </c>
      <c r="B2142" s="16"/>
      <c r="C2142" s="9"/>
      <c r="D2142" s="9"/>
      <c r="E2142" s="15" t="s">
        <v>612</v>
      </c>
      <c r="F2142" s="17">
        <f t="shared" ref="F2142:K2142" si="2909">F2143+F2147</f>
        <v>38943.199999999997</v>
      </c>
      <c r="G2142" s="17">
        <f t="shared" si="2909"/>
        <v>13603.7</v>
      </c>
      <c r="H2142" s="17">
        <f t="shared" si="2909"/>
        <v>14393.2</v>
      </c>
      <c r="I2142" s="17">
        <f t="shared" si="2909"/>
        <v>0</v>
      </c>
      <c r="J2142" s="17">
        <f t="shared" si="2909"/>
        <v>0</v>
      </c>
      <c r="K2142" s="17">
        <f t="shared" si="2909"/>
        <v>0</v>
      </c>
      <c r="L2142" s="17">
        <f t="shared" si="2867"/>
        <v>38943.199999999997</v>
      </c>
      <c r="M2142" s="17">
        <f t="shared" si="2868"/>
        <v>13603.7</v>
      </c>
      <c r="N2142" s="17">
        <f t="shared" si="2869"/>
        <v>14393.2</v>
      </c>
      <c r="O2142" s="17">
        <f t="shared" ref="O2142:Q2142" si="2910">O2143+O2147</f>
        <v>0</v>
      </c>
      <c r="P2142" s="17">
        <f t="shared" si="2910"/>
        <v>0</v>
      </c>
      <c r="Q2142" s="17">
        <f t="shared" si="2910"/>
        <v>0</v>
      </c>
      <c r="R2142" s="17">
        <f t="shared" si="2880"/>
        <v>38943.199999999997</v>
      </c>
      <c r="S2142" s="17">
        <f t="shared" si="2881"/>
        <v>13603.7</v>
      </c>
      <c r="T2142" s="17">
        <f t="shared" si="2882"/>
        <v>14393.2</v>
      </c>
      <c r="U2142" s="17">
        <f t="shared" ref="U2142:AE2142" si="2911">U2143+U2147</f>
        <v>0</v>
      </c>
      <c r="V2142" s="17">
        <f t="shared" si="2884"/>
        <v>38943.199999999997</v>
      </c>
      <c r="W2142" s="17">
        <f t="shared" si="2885"/>
        <v>13603.7</v>
      </c>
      <c r="X2142" s="17">
        <f t="shared" si="2886"/>
        <v>14393.2</v>
      </c>
      <c r="Y2142" s="17">
        <f t="shared" ref="Y2142:AA2142" si="2912">Y2143+Y2147</f>
        <v>0</v>
      </c>
      <c r="Z2142" s="17">
        <f t="shared" si="2912"/>
        <v>0</v>
      </c>
      <c r="AA2142" s="17">
        <f t="shared" si="2912"/>
        <v>0</v>
      </c>
      <c r="AB2142" s="17">
        <f t="shared" si="2893"/>
        <v>38943.199999999997</v>
      </c>
      <c r="AC2142" s="17">
        <f t="shared" si="2894"/>
        <v>13603.7</v>
      </c>
      <c r="AD2142" s="17">
        <f t="shared" si="2895"/>
        <v>14393.2</v>
      </c>
      <c r="AE2142" s="17">
        <f t="shared" si="2911"/>
        <v>0</v>
      </c>
      <c r="AF2142" s="30"/>
      <c r="AG2142" s="25"/>
    </row>
    <row r="2143" spans="1:34" ht="47.25" x14ac:dyDescent="0.25">
      <c r="A2143" s="36" t="s">
        <v>463</v>
      </c>
      <c r="B2143" s="32"/>
      <c r="C2143" s="36"/>
      <c r="D2143" s="36"/>
      <c r="E2143" s="14" t="s">
        <v>627</v>
      </c>
      <c r="F2143" s="18">
        <f t="shared" ref="F2143:K2145" si="2913">F2144</f>
        <v>14101.7</v>
      </c>
      <c r="G2143" s="18">
        <f t="shared" si="2913"/>
        <v>13603.7</v>
      </c>
      <c r="H2143" s="18">
        <f t="shared" si="2913"/>
        <v>14393.2</v>
      </c>
      <c r="I2143" s="18">
        <f t="shared" si="2913"/>
        <v>0</v>
      </c>
      <c r="J2143" s="18">
        <f t="shared" si="2913"/>
        <v>0</v>
      </c>
      <c r="K2143" s="18">
        <f t="shared" si="2913"/>
        <v>0</v>
      </c>
      <c r="L2143" s="18">
        <f t="shared" si="2867"/>
        <v>14101.7</v>
      </c>
      <c r="M2143" s="18">
        <f t="shared" si="2868"/>
        <v>13603.7</v>
      </c>
      <c r="N2143" s="18">
        <f t="shared" si="2869"/>
        <v>14393.2</v>
      </c>
      <c r="O2143" s="18">
        <f t="shared" ref="O2143:Q2145" si="2914">O2144</f>
        <v>0</v>
      </c>
      <c r="P2143" s="18">
        <f t="shared" si="2914"/>
        <v>0</v>
      </c>
      <c r="Q2143" s="18">
        <f t="shared" si="2914"/>
        <v>0</v>
      </c>
      <c r="R2143" s="18">
        <f t="shared" si="2880"/>
        <v>14101.7</v>
      </c>
      <c r="S2143" s="18">
        <f t="shared" si="2881"/>
        <v>13603.7</v>
      </c>
      <c r="T2143" s="18">
        <f t="shared" si="2882"/>
        <v>14393.2</v>
      </c>
      <c r="U2143" s="18">
        <f t="shared" ref="U2143:AE2145" si="2915">U2144</f>
        <v>0</v>
      </c>
      <c r="V2143" s="18">
        <f t="shared" si="2884"/>
        <v>14101.7</v>
      </c>
      <c r="W2143" s="18">
        <f t="shared" si="2885"/>
        <v>13603.7</v>
      </c>
      <c r="X2143" s="18">
        <f t="shared" si="2886"/>
        <v>14393.2</v>
      </c>
      <c r="Y2143" s="18">
        <f t="shared" si="2915"/>
        <v>0</v>
      </c>
      <c r="Z2143" s="18">
        <f t="shared" si="2915"/>
        <v>0</v>
      </c>
      <c r="AA2143" s="18">
        <f t="shared" si="2915"/>
        <v>0</v>
      </c>
      <c r="AB2143" s="18">
        <f t="shared" si="2893"/>
        <v>14101.7</v>
      </c>
      <c r="AC2143" s="18">
        <f t="shared" si="2894"/>
        <v>13603.7</v>
      </c>
      <c r="AD2143" s="18">
        <f t="shared" si="2895"/>
        <v>14393.2</v>
      </c>
      <c r="AE2143" s="18">
        <f t="shared" si="2915"/>
        <v>0</v>
      </c>
      <c r="AF2143" s="31"/>
      <c r="AG2143" s="22"/>
      <c r="AH2143" s="2"/>
    </row>
    <row r="2144" spans="1:34" ht="47.25" x14ac:dyDescent="0.25">
      <c r="A2144" s="36" t="s">
        <v>463</v>
      </c>
      <c r="B2144" s="32">
        <v>600</v>
      </c>
      <c r="C2144" s="36"/>
      <c r="D2144" s="36"/>
      <c r="E2144" s="14" t="s">
        <v>581</v>
      </c>
      <c r="F2144" s="18">
        <f t="shared" si="2913"/>
        <v>14101.7</v>
      </c>
      <c r="G2144" s="18">
        <f t="shared" si="2913"/>
        <v>13603.7</v>
      </c>
      <c r="H2144" s="18">
        <f t="shared" si="2913"/>
        <v>14393.2</v>
      </c>
      <c r="I2144" s="18">
        <f t="shared" si="2913"/>
        <v>0</v>
      </c>
      <c r="J2144" s="18">
        <f t="shared" si="2913"/>
        <v>0</v>
      </c>
      <c r="K2144" s="18">
        <f t="shared" si="2913"/>
        <v>0</v>
      </c>
      <c r="L2144" s="18">
        <f t="shared" si="2867"/>
        <v>14101.7</v>
      </c>
      <c r="M2144" s="18">
        <f t="shared" si="2868"/>
        <v>13603.7</v>
      </c>
      <c r="N2144" s="18">
        <f t="shared" si="2869"/>
        <v>14393.2</v>
      </c>
      <c r="O2144" s="18">
        <f t="shared" si="2914"/>
        <v>0</v>
      </c>
      <c r="P2144" s="18">
        <f t="shared" si="2914"/>
        <v>0</v>
      </c>
      <c r="Q2144" s="18">
        <f t="shared" si="2914"/>
        <v>0</v>
      </c>
      <c r="R2144" s="18">
        <f t="shared" si="2880"/>
        <v>14101.7</v>
      </c>
      <c r="S2144" s="18">
        <f t="shared" si="2881"/>
        <v>13603.7</v>
      </c>
      <c r="T2144" s="18">
        <f t="shared" si="2882"/>
        <v>14393.2</v>
      </c>
      <c r="U2144" s="18">
        <f t="shared" si="2915"/>
        <v>0</v>
      </c>
      <c r="V2144" s="18">
        <f t="shared" si="2884"/>
        <v>14101.7</v>
      </c>
      <c r="W2144" s="18">
        <f t="shared" si="2885"/>
        <v>13603.7</v>
      </c>
      <c r="X2144" s="18">
        <f t="shared" si="2886"/>
        <v>14393.2</v>
      </c>
      <c r="Y2144" s="18">
        <f t="shared" si="2915"/>
        <v>0</v>
      </c>
      <c r="Z2144" s="18">
        <f t="shared" si="2915"/>
        <v>0</v>
      </c>
      <c r="AA2144" s="18">
        <f t="shared" si="2915"/>
        <v>0</v>
      </c>
      <c r="AB2144" s="18">
        <f t="shared" si="2893"/>
        <v>14101.7</v>
      </c>
      <c r="AC2144" s="18">
        <f t="shared" si="2894"/>
        <v>13603.7</v>
      </c>
      <c r="AD2144" s="18">
        <f t="shared" si="2895"/>
        <v>14393.2</v>
      </c>
      <c r="AE2144" s="18">
        <f t="shared" si="2915"/>
        <v>0</v>
      </c>
      <c r="AF2144" s="31"/>
      <c r="AG2144" s="22"/>
      <c r="AH2144" s="2"/>
    </row>
    <row r="2145" spans="1:34" x14ac:dyDescent="0.25">
      <c r="A2145" s="36" t="s">
        <v>463</v>
      </c>
      <c r="B2145" s="32">
        <v>610</v>
      </c>
      <c r="C2145" s="36"/>
      <c r="D2145" s="36"/>
      <c r="E2145" s="14" t="s">
        <v>595</v>
      </c>
      <c r="F2145" s="18">
        <f t="shared" si="2913"/>
        <v>14101.7</v>
      </c>
      <c r="G2145" s="18">
        <f t="shared" si="2913"/>
        <v>13603.7</v>
      </c>
      <c r="H2145" s="18">
        <f t="shared" si="2913"/>
        <v>14393.2</v>
      </c>
      <c r="I2145" s="18">
        <f t="shared" si="2913"/>
        <v>0</v>
      </c>
      <c r="J2145" s="18">
        <f t="shared" si="2913"/>
        <v>0</v>
      </c>
      <c r="K2145" s="18">
        <f t="shared" si="2913"/>
        <v>0</v>
      </c>
      <c r="L2145" s="18">
        <f t="shared" si="2867"/>
        <v>14101.7</v>
      </c>
      <c r="M2145" s="18">
        <f t="shared" si="2868"/>
        <v>13603.7</v>
      </c>
      <c r="N2145" s="18">
        <f t="shared" si="2869"/>
        <v>14393.2</v>
      </c>
      <c r="O2145" s="18">
        <f t="shared" si="2914"/>
        <v>0</v>
      </c>
      <c r="P2145" s="18">
        <f t="shared" si="2914"/>
        <v>0</v>
      </c>
      <c r="Q2145" s="18">
        <f t="shared" si="2914"/>
        <v>0</v>
      </c>
      <c r="R2145" s="18">
        <f t="shared" si="2880"/>
        <v>14101.7</v>
      </c>
      <c r="S2145" s="18">
        <f t="shared" si="2881"/>
        <v>13603.7</v>
      </c>
      <c r="T2145" s="18">
        <f t="shared" si="2882"/>
        <v>14393.2</v>
      </c>
      <c r="U2145" s="18">
        <f t="shared" si="2915"/>
        <v>0</v>
      </c>
      <c r="V2145" s="18">
        <f t="shared" si="2884"/>
        <v>14101.7</v>
      </c>
      <c r="W2145" s="18">
        <f t="shared" si="2885"/>
        <v>13603.7</v>
      </c>
      <c r="X2145" s="18">
        <f t="shared" si="2886"/>
        <v>14393.2</v>
      </c>
      <c r="Y2145" s="18">
        <f t="shared" si="2915"/>
        <v>0</v>
      </c>
      <c r="Z2145" s="18">
        <f t="shared" si="2915"/>
        <v>0</v>
      </c>
      <c r="AA2145" s="18">
        <f t="shared" si="2915"/>
        <v>0</v>
      </c>
      <c r="AB2145" s="18">
        <f t="shared" si="2893"/>
        <v>14101.7</v>
      </c>
      <c r="AC2145" s="18">
        <f t="shared" si="2894"/>
        <v>13603.7</v>
      </c>
      <c r="AD2145" s="18">
        <f t="shared" si="2895"/>
        <v>14393.2</v>
      </c>
      <c r="AE2145" s="18">
        <f t="shared" si="2915"/>
        <v>0</v>
      </c>
      <c r="AF2145" s="31"/>
      <c r="AG2145" s="22"/>
      <c r="AH2145" s="2"/>
    </row>
    <row r="2146" spans="1:34" x14ac:dyDescent="0.25">
      <c r="A2146" s="36" t="s">
        <v>463</v>
      </c>
      <c r="B2146" s="32">
        <v>610</v>
      </c>
      <c r="C2146" s="36" t="s">
        <v>5</v>
      </c>
      <c r="D2146" s="36" t="s">
        <v>6</v>
      </c>
      <c r="E2146" s="14" t="s">
        <v>543</v>
      </c>
      <c r="F2146" s="18">
        <v>14101.7</v>
      </c>
      <c r="G2146" s="18">
        <v>13603.7</v>
      </c>
      <c r="H2146" s="18">
        <v>14393.2</v>
      </c>
      <c r="I2146" s="18"/>
      <c r="J2146" s="18"/>
      <c r="K2146" s="18"/>
      <c r="L2146" s="18">
        <f t="shared" si="2867"/>
        <v>14101.7</v>
      </c>
      <c r="M2146" s="18">
        <f t="shared" si="2868"/>
        <v>13603.7</v>
      </c>
      <c r="N2146" s="18">
        <f t="shared" si="2869"/>
        <v>14393.2</v>
      </c>
      <c r="O2146" s="18"/>
      <c r="P2146" s="18"/>
      <c r="Q2146" s="18"/>
      <c r="R2146" s="18">
        <f t="shared" si="2880"/>
        <v>14101.7</v>
      </c>
      <c r="S2146" s="18">
        <f t="shared" si="2881"/>
        <v>13603.7</v>
      </c>
      <c r="T2146" s="18">
        <f t="shared" si="2882"/>
        <v>14393.2</v>
      </c>
      <c r="U2146" s="18"/>
      <c r="V2146" s="18">
        <f t="shared" si="2884"/>
        <v>14101.7</v>
      </c>
      <c r="W2146" s="18">
        <f t="shared" si="2885"/>
        <v>13603.7</v>
      </c>
      <c r="X2146" s="18">
        <f t="shared" si="2886"/>
        <v>14393.2</v>
      </c>
      <c r="Y2146" s="18"/>
      <c r="Z2146" s="18"/>
      <c r="AA2146" s="18"/>
      <c r="AB2146" s="18">
        <f t="shared" si="2893"/>
        <v>14101.7</v>
      </c>
      <c r="AC2146" s="18">
        <f t="shared" si="2894"/>
        <v>13603.7</v>
      </c>
      <c r="AD2146" s="18">
        <f t="shared" si="2895"/>
        <v>14393.2</v>
      </c>
      <c r="AE2146" s="18"/>
      <c r="AF2146" s="31"/>
      <c r="AG2146" s="22"/>
      <c r="AH2146" s="2"/>
    </row>
    <row r="2147" spans="1:34" ht="31.5" x14ac:dyDescent="0.25">
      <c r="A2147" s="36" t="s">
        <v>464</v>
      </c>
      <c r="B2147" s="32"/>
      <c r="C2147" s="36"/>
      <c r="D2147" s="36"/>
      <c r="E2147" s="14" t="s">
        <v>790</v>
      </c>
      <c r="F2147" s="18">
        <f t="shared" ref="F2147:K2149" si="2916">F2148</f>
        <v>24841.5</v>
      </c>
      <c r="G2147" s="18">
        <f t="shared" si="2916"/>
        <v>0</v>
      </c>
      <c r="H2147" s="18">
        <f t="shared" si="2916"/>
        <v>0</v>
      </c>
      <c r="I2147" s="18">
        <f t="shared" si="2916"/>
        <v>0</v>
      </c>
      <c r="J2147" s="18">
        <f t="shared" si="2916"/>
        <v>0</v>
      </c>
      <c r="K2147" s="18">
        <f t="shared" si="2916"/>
        <v>0</v>
      </c>
      <c r="L2147" s="18">
        <f t="shared" si="2867"/>
        <v>24841.5</v>
      </c>
      <c r="M2147" s="18">
        <f t="shared" si="2868"/>
        <v>0</v>
      </c>
      <c r="N2147" s="18">
        <f t="shared" si="2869"/>
        <v>0</v>
      </c>
      <c r="O2147" s="18">
        <f t="shared" ref="O2147:Q2149" si="2917">O2148</f>
        <v>0</v>
      </c>
      <c r="P2147" s="18">
        <f t="shared" si="2917"/>
        <v>0</v>
      </c>
      <c r="Q2147" s="18">
        <f t="shared" si="2917"/>
        <v>0</v>
      </c>
      <c r="R2147" s="18">
        <f t="shared" si="2880"/>
        <v>24841.5</v>
      </c>
      <c r="S2147" s="18">
        <f t="shared" si="2881"/>
        <v>0</v>
      </c>
      <c r="T2147" s="18">
        <f t="shared" si="2882"/>
        <v>0</v>
      </c>
      <c r="U2147" s="18">
        <f t="shared" ref="U2147:AE2149" si="2918">U2148</f>
        <v>0</v>
      </c>
      <c r="V2147" s="18">
        <f t="shared" si="2884"/>
        <v>24841.5</v>
      </c>
      <c r="W2147" s="18">
        <f t="shared" si="2885"/>
        <v>0</v>
      </c>
      <c r="X2147" s="18">
        <f t="shared" si="2886"/>
        <v>0</v>
      </c>
      <c r="Y2147" s="18">
        <f t="shared" si="2918"/>
        <v>0</v>
      </c>
      <c r="Z2147" s="18">
        <f t="shared" si="2918"/>
        <v>0</v>
      </c>
      <c r="AA2147" s="18">
        <f t="shared" si="2918"/>
        <v>0</v>
      </c>
      <c r="AB2147" s="18">
        <f t="shared" si="2893"/>
        <v>24841.5</v>
      </c>
      <c r="AC2147" s="18">
        <f t="shared" si="2894"/>
        <v>0</v>
      </c>
      <c r="AD2147" s="18">
        <f t="shared" si="2895"/>
        <v>0</v>
      </c>
      <c r="AE2147" s="18">
        <f t="shared" si="2918"/>
        <v>0</v>
      </c>
      <c r="AF2147" s="31"/>
      <c r="AG2147" s="22"/>
      <c r="AH2147" s="2"/>
    </row>
    <row r="2148" spans="1:34" ht="47.25" x14ac:dyDescent="0.25">
      <c r="A2148" s="36" t="s">
        <v>464</v>
      </c>
      <c r="B2148" s="32">
        <v>600</v>
      </c>
      <c r="C2148" s="36"/>
      <c r="D2148" s="36"/>
      <c r="E2148" s="14" t="s">
        <v>581</v>
      </c>
      <c r="F2148" s="18">
        <f t="shared" si="2916"/>
        <v>24841.5</v>
      </c>
      <c r="G2148" s="18">
        <f t="shared" si="2916"/>
        <v>0</v>
      </c>
      <c r="H2148" s="18">
        <f t="shared" si="2916"/>
        <v>0</v>
      </c>
      <c r="I2148" s="18">
        <f t="shared" si="2916"/>
        <v>0</v>
      </c>
      <c r="J2148" s="18">
        <f t="shared" si="2916"/>
        <v>0</v>
      </c>
      <c r="K2148" s="18">
        <f t="shared" si="2916"/>
        <v>0</v>
      </c>
      <c r="L2148" s="18">
        <f t="shared" si="2867"/>
        <v>24841.5</v>
      </c>
      <c r="M2148" s="18">
        <f t="shared" si="2868"/>
        <v>0</v>
      </c>
      <c r="N2148" s="18">
        <f t="shared" si="2869"/>
        <v>0</v>
      </c>
      <c r="O2148" s="18">
        <f t="shared" si="2917"/>
        <v>0</v>
      </c>
      <c r="P2148" s="18">
        <f t="shared" si="2917"/>
        <v>0</v>
      </c>
      <c r="Q2148" s="18">
        <f t="shared" si="2917"/>
        <v>0</v>
      </c>
      <c r="R2148" s="18">
        <f t="shared" si="2880"/>
        <v>24841.5</v>
      </c>
      <c r="S2148" s="18">
        <f t="shared" si="2881"/>
        <v>0</v>
      </c>
      <c r="T2148" s="18">
        <f t="shared" si="2882"/>
        <v>0</v>
      </c>
      <c r="U2148" s="18">
        <f t="shared" si="2918"/>
        <v>0</v>
      </c>
      <c r="V2148" s="18">
        <f t="shared" si="2884"/>
        <v>24841.5</v>
      </c>
      <c r="W2148" s="18">
        <f t="shared" si="2885"/>
        <v>0</v>
      </c>
      <c r="X2148" s="18">
        <f t="shared" si="2886"/>
        <v>0</v>
      </c>
      <c r="Y2148" s="18">
        <f t="shared" si="2918"/>
        <v>0</v>
      </c>
      <c r="Z2148" s="18">
        <f t="shared" si="2918"/>
        <v>0</v>
      </c>
      <c r="AA2148" s="18">
        <f t="shared" si="2918"/>
        <v>0</v>
      </c>
      <c r="AB2148" s="18">
        <f t="shared" si="2893"/>
        <v>24841.5</v>
      </c>
      <c r="AC2148" s="18">
        <f t="shared" si="2894"/>
        <v>0</v>
      </c>
      <c r="AD2148" s="18">
        <f t="shared" si="2895"/>
        <v>0</v>
      </c>
      <c r="AE2148" s="18">
        <f t="shared" si="2918"/>
        <v>0</v>
      </c>
      <c r="AF2148" s="31"/>
      <c r="AG2148" s="22"/>
      <c r="AH2148" s="2"/>
    </row>
    <row r="2149" spans="1:34" x14ac:dyDescent="0.25">
      <c r="A2149" s="36" t="s">
        <v>464</v>
      </c>
      <c r="B2149" s="32">
        <v>610</v>
      </c>
      <c r="C2149" s="36"/>
      <c r="D2149" s="36"/>
      <c r="E2149" s="14" t="s">
        <v>595</v>
      </c>
      <c r="F2149" s="18">
        <f t="shared" si="2916"/>
        <v>24841.5</v>
      </c>
      <c r="G2149" s="18">
        <f t="shared" si="2916"/>
        <v>0</v>
      </c>
      <c r="H2149" s="18">
        <f t="shared" si="2916"/>
        <v>0</v>
      </c>
      <c r="I2149" s="18">
        <f t="shared" si="2916"/>
        <v>0</v>
      </c>
      <c r="J2149" s="18">
        <f t="shared" si="2916"/>
        <v>0</v>
      </c>
      <c r="K2149" s="18">
        <f t="shared" si="2916"/>
        <v>0</v>
      </c>
      <c r="L2149" s="18">
        <f t="shared" si="2867"/>
        <v>24841.5</v>
      </c>
      <c r="M2149" s="18">
        <f t="shared" si="2868"/>
        <v>0</v>
      </c>
      <c r="N2149" s="18">
        <f t="shared" si="2869"/>
        <v>0</v>
      </c>
      <c r="O2149" s="18">
        <f t="shared" si="2917"/>
        <v>0</v>
      </c>
      <c r="P2149" s="18">
        <f t="shared" si="2917"/>
        <v>0</v>
      </c>
      <c r="Q2149" s="18">
        <f t="shared" si="2917"/>
        <v>0</v>
      </c>
      <c r="R2149" s="18">
        <f t="shared" si="2880"/>
        <v>24841.5</v>
      </c>
      <c r="S2149" s="18">
        <f t="shared" si="2881"/>
        <v>0</v>
      </c>
      <c r="T2149" s="18">
        <f t="shared" si="2882"/>
        <v>0</v>
      </c>
      <c r="U2149" s="18">
        <f t="shared" si="2918"/>
        <v>0</v>
      </c>
      <c r="V2149" s="18">
        <f t="shared" si="2884"/>
        <v>24841.5</v>
      </c>
      <c r="W2149" s="18">
        <f t="shared" si="2885"/>
        <v>0</v>
      </c>
      <c r="X2149" s="18">
        <f t="shared" si="2886"/>
        <v>0</v>
      </c>
      <c r="Y2149" s="18">
        <f t="shared" si="2918"/>
        <v>0</v>
      </c>
      <c r="Z2149" s="18">
        <f t="shared" si="2918"/>
        <v>0</v>
      </c>
      <c r="AA2149" s="18">
        <f t="shared" si="2918"/>
        <v>0</v>
      </c>
      <c r="AB2149" s="18">
        <f t="shared" si="2893"/>
        <v>24841.5</v>
      </c>
      <c r="AC2149" s="18">
        <f t="shared" si="2894"/>
        <v>0</v>
      </c>
      <c r="AD2149" s="18">
        <f t="shared" si="2895"/>
        <v>0</v>
      </c>
      <c r="AE2149" s="18">
        <f t="shared" si="2918"/>
        <v>0</v>
      </c>
      <c r="AF2149" s="31"/>
      <c r="AG2149" s="22"/>
      <c r="AH2149" s="2"/>
    </row>
    <row r="2150" spans="1:34" x14ac:dyDescent="0.25">
      <c r="A2150" s="36" t="s">
        <v>464</v>
      </c>
      <c r="B2150" s="32">
        <v>610</v>
      </c>
      <c r="C2150" s="36" t="s">
        <v>5</v>
      </c>
      <c r="D2150" s="36" t="s">
        <v>6</v>
      </c>
      <c r="E2150" s="14" t="s">
        <v>543</v>
      </c>
      <c r="F2150" s="18">
        <v>24841.5</v>
      </c>
      <c r="G2150" s="18">
        <v>0</v>
      </c>
      <c r="H2150" s="18">
        <v>0</v>
      </c>
      <c r="I2150" s="18"/>
      <c r="J2150" s="18"/>
      <c r="K2150" s="18"/>
      <c r="L2150" s="18">
        <f t="shared" si="2867"/>
        <v>24841.5</v>
      </c>
      <c r="M2150" s="18">
        <f t="shared" si="2868"/>
        <v>0</v>
      </c>
      <c r="N2150" s="18">
        <f t="shared" si="2869"/>
        <v>0</v>
      </c>
      <c r="O2150" s="18"/>
      <c r="P2150" s="18"/>
      <c r="Q2150" s="18"/>
      <c r="R2150" s="18">
        <f t="shared" si="2880"/>
        <v>24841.5</v>
      </c>
      <c r="S2150" s="18">
        <f t="shared" si="2881"/>
        <v>0</v>
      </c>
      <c r="T2150" s="18">
        <f t="shared" si="2882"/>
        <v>0</v>
      </c>
      <c r="U2150" s="18"/>
      <c r="V2150" s="18">
        <f t="shared" si="2884"/>
        <v>24841.5</v>
      </c>
      <c r="W2150" s="18">
        <f t="shared" si="2885"/>
        <v>0</v>
      </c>
      <c r="X2150" s="18">
        <f t="shared" si="2886"/>
        <v>0</v>
      </c>
      <c r="Y2150" s="18"/>
      <c r="Z2150" s="18"/>
      <c r="AA2150" s="18"/>
      <c r="AB2150" s="18">
        <f t="shared" si="2893"/>
        <v>24841.5</v>
      </c>
      <c r="AC2150" s="18">
        <f t="shared" si="2894"/>
        <v>0</v>
      </c>
      <c r="AD2150" s="18">
        <f t="shared" si="2895"/>
        <v>0</v>
      </c>
      <c r="AE2150" s="18"/>
      <c r="AF2150" s="31"/>
      <c r="AG2150" s="22"/>
      <c r="AH2150" s="2"/>
    </row>
    <row r="2151" spans="1:34" s="10" customFormat="1" ht="63" x14ac:dyDescent="0.25">
      <c r="A2151" s="9" t="s">
        <v>469</v>
      </c>
      <c r="B2151" s="16"/>
      <c r="C2151" s="9"/>
      <c r="D2151" s="9"/>
      <c r="E2151" s="15" t="s">
        <v>1022</v>
      </c>
      <c r="F2151" s="17">
        <f>F2152+F2166+F2170</f>
        <v>28898.1</v>
      </c>
      <c r="G2151" s="17">
        <f t="shared" ref="G2151:H2151" si="2919">G2152+G2166+G2170</f>
        <v>24305.1</v>
      </c>
      <c r="H2151" s="17">
        <f t="shared" si="2919"/>
        <v>24305.1</v>
      </c>
      <c r="I2151" s="17">
        <f>I2152+I2166+I2170+I2162</f>
        <v>16616.13</v>
      </c>
      <c r="J2151" s="17">
        <f t="shared" ref="J2151:AE2151" si="2920">J2152+J2166+J2170+J2162</f>
        <v>12753</v>
      </c>
      <c r="K2151" s="17">
        <f t="shared" si="2920"/>
        <v>12753</v>
      </c>
      <c r="L2151" s="17">
        <f t="shared" si="2867"/>
        <v>45514.229999999996</v>
      </c>
      <c r="M2151" s="17">
        <f t="shared" si="2868"/>
        <v>37058.1</v>
      </c>
      <c r="N2151" s="17">
        <f t="shared" si="2869"/>
        <v>37058.1</v>
      </c>
      <c r="O2151" s="17">
        <f t="shared" ref="O2151:Q2151" si="2921">O2152+O2166+O2170+O2162</f>
        <v>0</v>
      </c>
      <c r="P2151" s="17">
        <f t="shared" si="2921"/>
        <v>0</v>
      </c>
      <c r="Q2151" s="17">
        <f t="shared" si="2921"/>
        <v>0</v>
      </c>
      <c r="R2151" s="17">
        <f t="shared" si="2880"/>
        <v>45514.229999999996</v>
      </c>
      <c r="S2151" s="17">
        <f t="shared" si="2881"/>
        <v>37058.1</v>
      </c>
      <c r="T2151" s="17">
        <f t="shared" si="2882"/>
        <v>37058.1</v>
      </c>
      <c r="U2151" s="17">
        <f t="shared" ref="U2151" si="2922">U2152+U2166+U2170+U2162</f>
        <v>0</v>
      </c>
      <c r="V2151" s="17">
        <f t="shared" si="2884"/>
        <v>45514.229999999996</v>
      </c>
      <c r="W2151" s="17">
        <f t="shared" si="2885"/>
        <v>37058.1</v>
      </c>
      <c r="X2151" s="17">
        <f t="shared" si="2886"/>
        <v>37058.1</v>
      </c>
      <c r="Y2151" s="17">
        <f t="shared" ref="Y2151:AA2151" si="2923">Y2152+Y2166+Y2170+Y2162</f>
        <v>0</v>
      </c>
      <c r="Z2151" s="17">
        <f t="shared" si="2923"/>
        <v>0</v>
      </c>
      <c r="AA2151" s="17">
        <f t="shared" si="2923"/>
        <v>0</v>
      </c>
      <c r="AB2151" s="17">
        <f t="shared" si="2893"/>
        <v>45514.229999999996</v>
      </c>
      <c r="AC2151" s="17">
        <f t="shared" si="2894"/>
        <v>37058.1</v>
      </c>
      <c r="AD2151" s="17">
        <f t="shared" si="2895"/>
        <v>37058.1</v>
      </c>
      <c r="AE2151" s="17">
        <f t="shared" si="2920"/>
        <v>0</v>
      </c>
      <c r="AF2151" s="30"/>
      <c r="AG2151" s="25"/>
    </row>
    <row r="2152" spans="1:34" ht="47.25" x14ac:dyDescent="0.25">
      <c r="A2152" s="36" t="s">
        <v>466</v>
      </c>
      <c r="B2152" s="32"/>
      <c r="C2152" s="36"/>
      <c r="D2152" s="36"/>
      <c r="E2152" s="14" t="s">
        <v>627</v>
      </c>
      <c r="F2152" s="18">
        <f>F2153+F2156+F2159</f>
        <v>16386.599999999999</v>
      </c>
      <c r="G2152" s="18">
        <f>G2153+G2156+G2159</f>
        <v>11793.599999999999</v>
      </c>
      <c r="H2152" s="18">
        <f>H2153+H2156+H2159</f>
        <v>11793.599999999999</v>
      </c>
      <c r="I2152" s="18">
        <f t="shared" ref="I2152:K2152" si="2924">I2153+I2156+I2159</f>
        <v>13613.93</v>
      </c>
      <c r="J2152" s="18">
        <f t="shared" si="2924"/>
        <v>12753</v>
      </c>
      <c r="K2152" s="18">
        <f t="shared" si="2924"/>
        <v>12753</v>
      </c>
      <c r="L2152" s="18">
        <f t="shared" si="2867"/>
        <v>30000.53</v>
      </c>
      <c r="M2152" s="18">
        <f t="shared" si="2868"/>
        <v>24546.6</v>
      </c>
      <c r="N2152" s="18">
        <f t="shared" si="2869"/>
        <v>24546.6</v>
      </c>
      <c r="O2152" s="18">
        <f t="shared" ref="O2152:Q2152" si="2925">O2153+O2156+O2159</f>
        <v>0</v>
      </c>
      <c r="P2152" s="18">
        <f t="shared" si="2925"/>
        <v>0</v>
      </c>
      <c r="Q2152" s="18">
        <f t="shared" si="2925"/>
        <v>0</v>
      </c>
      <c r="R2152" s="18">
        <f t="shared" si="2880"/>
        <v>30000.53</v>
      </c>
      <c r="S2152" s="18">
        <f t="shared" si="2881"/>
        <v>24546.6</v>
      </c>
      <c r="T2152" s="18">
        <f t="shared" si="2882"/>
        <v>24546.6</v>
      </c>
      <c r="U2152" s="18">
        <f>U2153+U2156+U2159</f>
        <v>0</v>
      </c>
      <c r="V2152" s="18">
        <f t="shared" si="2884"/>
        <v>30000.53</v>
      </c>
      <c r="W2152" s="18">
        <f t="shared" si="2885"/>
        <v>24546.6</v>
      </c>
      <c r="X2152" s="18">
        <f t="shared" si="2886"/>
        <v>24546.6</v>
      </c>
      <c r="Y2152" s="18">
        <f t="shared" ref="Y2152:AA2152" si="2926">Y2153+Y2156+Y2159</f>
        <v>0</v>
      </c>
      <c r="Z2152" s="18">
        <f t="shared" si="2926"/>
        <v>0</v>
      </c>
      <c r="AA2152" s="18">
        <f t="shared" si="2926"/>
        <v>0</v>
      </c>
      <c r="AB2152" s="18">
        <f t="shared" si="2893"/>
        <v>30000.53</v>
      </c>
      <c r="AC2152" s="18">
        <f t="shared" si="2894"/>
        <v>24546.6</v>
      </c>
      <c r="AD2152" s="18">
        <f t="shared" si="2895"/>
        <v>24546.6</v>
      </c>
      <c r="AE2152" s="18">
        <f>AE2153+AE2156+AE2159</f>
        <v>0</v>
      </c>
      <c r="AF2152" s="31"/>
      <c r="AG2152" s="22"/>
      <c r="AH2152" s="2"/>
    </row>
    <row r="2153" spans="1:34" ht="94.5" x14ac:dyDescent="0.25">
      <c r="A2153" s="36" t="s">
        <v>466</v>
      </c>
      <c r="B2153" s="32">
        <v>100</v>
      </c>
      <c r="C2153" s="36"/>
      <c r="D2153" s="36"/>
      <c r="E2153" s="14" t="s">
        <v>577</v>
      </c>
      <c r="F2153" s="18">
        <f t="shared" ref="F2153:K2154" si="2927">F2154</f>
        <v>11731.5</v>
      </c>
      <c r="G2153" s="18">
        <f t="shared" si="2927"/>
        <v>10377.4</v>
      </c>
      <c r="H2153" s="18">
        <f t="shared" si="2927"/>
        <v>10377.4</v>
      </c>
      <c r="I2153" s="18">
        <f t="shared" si="2927"/>
        <v>7043.2</v>
      </c>
      <c r="J2153" s="18">
        <f t="shared" si="2927"/>
        <v>6511.8</v>
      </c>
      <c r="K2153" s="18">
        <f t="shared" si="2927"/>
        <v>6511.8</v>
      </c>
      <c r="L2153" s="18">
        <f t="shared" si="2867"/>
        <v>18774.7</v>
      </c>
      <c r="M2153" s="18">
        <f t="shared" si="2868"/>
        <v>16889.2</v>
      </c>
      <c r="N2153" s="18">
        <f t="shared" si="2869"/>
        <v>16889.2</v>
      </c>
      <c r="O2153" s="18">
        <f t="shared" ref="O2153:Q2154" si="2928">O2154</f>
        <v>0</v>
      </c>
      <c r="P2153" s="18">
        <f t="shared" si="2928"/>
        <v>0</v>
      </c>
      <c r="Q2153" s="18">
        <f t="shared" si="2928"/>
        <v>0</v>
      </c>
      <c r="R2153" s="18">
        <f t="shared" si="2880"/>
        <v>18774.7</v>
      </c>
      <c r="S2153" s="18">
        <f t="shared" si="2881"/>
        <v>16889.2</v>
      </c>
      <c r="T2153" s="18">
        <f t="shared" si="2882"/>
        <v>16889.2</v>
      </c>
      <c r="U2153" s="18">
        <f t="shared" ref="U2153:AE2154" si="2929">U2154</f>
        <v>0</v>
      </c>
      <c r="V2153" s="18">
        <f t="shared" si="2884"/>
        <v>18774.7</v>
      </c>
      <c r="W2153" s="18">
        <f t="shared" si="2885"/>
        <v>16889.2</v>
      </c>
      <c r="X2153" s="18">
        <f t="shared" si="2886"/>
        <v>16889.2</v>
      </c>
      <c r="Y2153" s="18">
        <f t="shared" si="2929"/>
        <v>0</v>
      </c>
      <c r="Z2153" s="18">
        <f t="shared" si="2929"/>
        <v>0</v>
      </c>
      <c r="AA2153" s="18">
        <f t="shared" si="2929"/>
        <v>0</v>
      </c>
      <c r="AB2153" s="18">
        <f t="shared" si="2893"/>
        <v>18774.7</v>
      </c>
      <c r="AC2153" s="18">
        <f t="shared" si="2894"/>
        <v>16889.2</v>
      </c>
      <c r="AD2153" s="18">
        <f t="shared" si="2895"/>
        <v>16889.2</v>
      </c>
      <c r="AE2153" s="18">
        <f t="shared" si="2929"/>
        <v>0</v>
      </c>
      <c r="AF2153" s="31"/>
      <c r="AG2153" s="22"/>
      <c r="AH2153" s="2"/>
    </row>
    <row r="2154" spans="1:34" ht="31.5" x14ac:dyDescent="0.25">
      <c r="A2154" s="36" t="s">
        <v>466</v>
      </c>
      <c r="B2154" s="32">
        <v>110</v>
      </c>
      <c r="C2154" s="36"/>
      <c r="D2154" s="36"/>
      <c r="E2154" s="14" t="s">
        <v>584</v>
      </c>
      <c r="F2154" s="18">
        <f t="shared" si="2927"/>
        <v>11731.5</v>
      </c>
      <c r="G2154" s="18">
        <f t="shared" si="2927"/>
        <v>10377.4</v>
      </c>
      <c r="H2154" s="18">
        <f t="shared" si="2927"/>
        <v>10377.4</v>
      </c>
      <c r="I2154" s="18">
        <f t="shared" si="2927"/>
        <v>7043.2</v>
      </c>
      <c r="J2154" s="18">
        <f t="shared" si="2927"/>
        <v>6511.8</v>
      </c>
      <c r="K2154" s="18">
        <f t="shared" si="2927"/>
        <v>6511.8</v>
      </c>
      <c r="L2154" s="18">
        <f t="shared" si="2867"/>
        <v>18774.7</v>
      </c>
      <c r="M2154" s="18">
        <f t="shared" si="2868"/>
        <v>16889.2</v>
      </c>
      <c r="N2154" s="18">
        <f t="shared" si="2869"/>
        <v>16889.2</v>
      </c>
      <c r="O2154" s="18">
        <f t="shared" si="2928"/>
        <v>0</v>
      </c>
      <c r="P2154" s="18">
        <f t="shared" si="2928"/>
        <v>0</v>
      </c>
      <c r="Q2154" s="18">
        <f t="shared" si="2928"/>
        <v>0</v>
      </c>
      <c r="R2154" s="18">
        <f t="shared" si="2880"/>
        <v>18774.7</v>
      </c>
      <c r="S2154" s="18">
        <f t="shared" si="2881"/>
        <v>16889.2</v>
      </c>
      <c r="T2154" s="18">
        <f t="shared" si="2882"/>
        <v>16889.2</v>
      </c>
      <c r="U2154" s="18">
        <f t="shared" si="2929"/>
        <v>0</v>
      </c>
      <c r="V2154" s="18">
        <f t="shared" si="2884"/>
        <v>18774.7</v>
      </c>
      <c r="W2154" s="18">
        <f t="shared" si="2885"/>
        <v>16889.2</v>
      </c>
      <c r="X2154" s="18">
        <f t="shared" si="2886"/>
        <v>16889.2</v>
      </c>
      <c r="Y2154" s="18">
        <f t="shared" si="2929"/>
        <v>0</v>
      </c>
      <c r="Z2154" s="18">
        <f t="shared" si="2929"/>
        <v>0</v>
      </c>
      <c r="AA2154" s="18">
        <f t="shared" si="2929"/>
        <v>0</v>
      </c>
      <c r="AB2154" s="18">
        <f t="shared" si="2893"/>
        <v>18774.7</v>
      </c>
      <c r="AC2154" s="18">
        <f t="shared" si="2894"/>
        <v>16889.2</v>
      </c>
      <c r="AD2154" s="18">
        <f t="shared" si="2895"/>
        <v>16889.2</v>
      </c>
      <c r="AE2154" s="18">
        <f t="shared" si="2929"/>
        <v>0</v>
      </c>
      <c r="AF2154" s="31"/>
      <c r="AG2154" s="22"/>
      <c r="AH2154" s="2"/>
    </row>
    <row r="2155" spans="1:34" x14ac:dyDescent="0.25">
      <c r="A2155" s="36" t="s">
        <v>466</v>
      </c>
      <c r="B2155" s="32">
        <v>110</v>
      </c>
      <c r="C2155" s="36" t="s">
        <v>30</v>
      </c>
      <c r="D2155" s="36" t="s">
        <v>28</v>
      </c>
      <c r="E2155" s="14" t="s">
        <v>565</v>
      </c>
      <c r="F2155" s="18">
        <v>11731.5</v>
      </c>
      <c r="G2155" s="18">
        <v>10377.4</v>
      </c>
      <c r="H2155" s="18">
        <v>10377.4</v>
      </c>
      <c r="I2155" s="23">
        <v>7043.2</v>
      </c>
      <c r="J2155" s="23">
        <v>6511.8</v>
      </c>
      <c r="K2155" s="23">
        <v>6511.8</v>
      </c>
      <c r="L2155" s="18">
        <f t="shared" si="2867"/>
        <v>18774.7</v>
      </c>
      <c r="M2155" s="18">
        <f t="shared" si="2868"/>
        <v>16889.2</v>
      </c>
      <c r="N2155" s="18">
        <f t="shared" si="2869"/>
        <v>16889.2</v>
      </c>
      <c r="O2155" s="18"/>
      <c r="P2155" s="18"/>
      <c r="Q2155" s="18"/>
      <c r="R2155" s="18">
        <f t="shared" si="2880"/>
        <v>18774.7</v>
      </c>
      <c r="S2155" s="18">
        <f t="shared" si="2881"/>
        <v>16889.2</v>
      </c>
      <c r="T2155" s="18">
        <f t="shared" si="2882"/>
        <v>16889.2</v>
      </c>
      <c r="U2155" s="18"/>
      <c r="V2155" s="18">
        <f t="shared" si="2884"/>
        <v>18774.7</v>
      </c>
      <c r="W2155" s="18">
        <f t="shared" si="2885"/>
        <v>16889.2</v>
      </c>
      <c r="X2155" s="18">
        <f t="shared" si="2886"/>
        <v>16889.2</v>
      </c>
      <c r="Y2155" s="18"/>
      <c r="Z2155" s="18"/>
      <c r="AA2155" s="18"/>
      <c r="AB2155" s="18">
        <f t="shared" si="2893"/>
        <v>18774.7</v>
      </c>
      <c r="AC2155" s="18">
        <f t="shared" si="2894"/>
        <v>16889.2</v>
      </c>
      <c r="AD2155" s="18">
        <f t="shared" si="2895"/>
        <v>16889.2</v>
      </c>
      <c r="AE2155" s="18"/>
      <c r="AF2155" s="31"/>
      <c r="AG2155" s="22" t="s">
        <v>1309</v>
      </c>
      <c r="AH2155" s="2"/>
    </row>
    <row r="2156" spans="1:34" ht="47.25" x14ac:dyDescent="0.25">
      <c r="A2156" s="36" t="s">
        <v>466</v>
      </c>
      <c r="B2156" s="32">
        <v>200</v>
      </c>
      <c r="C2156" s="36"/>
      <c r="D2156" s="36"/>
      <c r="E2156" s="14" t="s">
        <v>578</v>
      </c>
      <c r="F2156" s="18">
        <f t="shared" ref="F2156:K2157" si="2930">F2157</f>
        <v>3478.3</v>
      </c>
      <c r="G2156" s="18">
        <f t="shared" si="2930"/>
        <v>448.8</v>
      </c>
      <c r="H2156" s="18">
        <f t="shared" si="2930"/>
        <v>448.8</v>
      </c>
      <c r="I2156" s="18">
        <f t="shared" si="2930"/>
        <v>6570.7300000000014</v>
      </c>
      <c r="J2156" s="18">
        <f t="shared" si="2930"/>
        <v>6241.2</v>
      </c>
      <c r="K2156" s="18">
        <f t="shared" si="2930"/>
        <v>6241.2</v>
      </c>
      <c r="L2156" s="18">
        <f t="shared" si="2867"/>
        <v>10049.030000000002</v>
      </c>
      <c r="M2156" s="18">
        <f t="shared" si="2868"/>
        <v>6690</v>
      </c>
      <c r="N2156" s="18">
        <f t="shared" si="2869"/>
        <v>6690</v>
      </c>
      <c r="O2156" s="18">
        <f t="shared" ref="O2156:Q2157" si="2931">O2157</f>
        <v>0</v>
      </c>
      <c r="P2156" s="18">
        <f t="shared" si="2931"/>
        <v>0</v>
      </c>
      <c r="Q2156" s="18">
        <f t="shared" si="2931"/>
        <v>0</v>
      </c>
      <c r="R2156" s="18">
        <f t="shared" si="2880"/>
        <v>10049.030000000002</v>
      </c>
      <c r="S2156" s="18">
        <f t="shared" si="2881"/>
        <v>6690</v>
      </c>
      <c r="T2156" s="18">
        <f t="shared" si="2882"/>
        <v>6690</v>
      </c>
      <c r="U2156" s="18">
        <f t="shared" ref="U2156:AE2157" si="2932">U2157</f>
        <v>0</v>
      </c>
      <c r="V2156" s="18">
        <f t="shared" si="2884"/>
        <v>10049.030000000002</v>
      </c>
      <c r="W2156" s="18">
        <f t="shared" si="2885"/>
        <v>6690</v>
      </c>
      <c r="X2156" s="18">
        <f t="shared" si="2886"/>
        <v>6690</v>
      </c>
      <c r="Y2156" s="18">
        <f t="shared" si="2932"/>
        <v>0</v>
      </c>
      <c r="Z2156" s="18">
        <f t="shared" si="2932"/>
        <v>0</v>
      </c>
      <c r="AA2156" s="18">
        <f t="shared" si="2932"/>
        <v>0</v>
      </c>
      <c r="AB2156" s="18">
        <f t="shared" si="2893"/>
        <v>10049.030000000002</v>
      </c>
      <c r="AC2156" s="18">
        <f t="shared" si="2894"/>
        <v>6690</v>
      </c>
      <c r="AD2156" s="18">
        <f t="shared" si="2895"/>
        <v>6690</v>
      </c>
      <c r="AE2156" s="18">
        <f t="shared" si="2932"/>
        <v>0</v>
      </c>
      <c r="AF2156" s="31"/>
      <c r="AG2156" s="22"/>
      <c r="AH2156" s="2"/>
    </row>
    <row r="2157" spans="1:34" ht="47.25" x14ac:dyDescent="0.25">
      <c r="A2157" s="36" t="s">
        <v>466</v>
      </c>
      <c r="B2157" s="32">
        <v>240</v>
      </c>
      <c r="C2157" s="36"/>
      <c r="D2157" s="36"/>
      <c r="E2157" s="14" t="s">
        <v>586</v>
      </c>
      <c r="F2157" s="18">
        <f>F2158</f>
        <v>3478.3</v>
      </c>
      <c r="G2157" s="18">
        <f t="shared" si="2930"/>
        <v>448.8</v>
      </c>
      <c r="H2157" s="18">
        <f t="shared" si="2930"/>
        <v>448.8</v>
      </c>
      <c r="I2157" s="18">
        <f t="shared" si="2930"/>
        <v>6570.7300000000014</v>
      </c>
      <c r="J2157" s="18">
        <f t="shared" si="2930"/>
        <v>6241.2</v>
      </c>
      <c r="K2157" s="18">
        <f t="shared" si="2930"/>
        <v>6241.2</v>
      </c>
      <c r="L2157" s="18">
        <f t="shared" si="2867"/>
        <v>10049.030000000002</v>
      </c>
      <c r="M2157" s="18">
        <f t="shared" si="2868"/>
        <v>6690</v>
      </c>
      <c r="N2157" s="18">
        <f t="shared" si="2869"/>
        <v>6690</v>
      </c>
      <c r="O2157" s="18">
        <f t="shared" si="2931"/>
        <v>0</v>
      </c>
      <c r="P2157" s="18">
        <f t="shared" si="2931"/>
        <v>0</v>
      </c>
      <c r="Q2157" s="18">
        <f t="shared" si="2931"/>
        <v>0</v>
      </c>
      <c r="R2157" s="18">
        <f t="shared" si="2880"/>
        <v>10049.030000000002</v>
      </c>
      <c r="S2157" s="18">
        <f t="shared" si="2881"/>
        <v>6690</v>
      </c>
      <c r="T2157" s="18">
        <f t="shared" si="2882"/>
        <v>6690</v>
      </c>
      <c r="U2157" s="18">
        <f t="shared" si="2932"/>
        <v>0</v>
      </c>
      <c r="V2157" s="18">
        <f t="shared" si="2884"/>
        <v>10049.030000000002</v>
      </c>
      <c r="W2157" s="18">
        <f t="shared" si="2885"/>
        <v>6690</v>
      </c>
      <c r="X2157" s="18">
        <f t="shared" si="2886"/>
        <v>6690</v>
      </c>
      <c r="Y2157" s="18">
        <f t="shared" si="2932"/>
        <v>0</v>
      </c>
      <c r="Z2157" s="18">
        <f t="shared" si="2932"/>
        <v>0</v>
      </c>
      <c r="AA2157" s="18">
        <f t="shared" si="2932"/>
        <v>0</v>
      </c>
      <c r="AB2157" s="18">
        <f t="shared" si="2893"/>
        <v>10049.030000000002</v>
      </c>
      <c r="AC2157" s="18">
        <f t="shared" si="2894"/>
        <v>6690</v>
      </c>
      <c r="AD2157" s="18">
        <f t="shared" si="2895"/>
        <v>6690</v>
      </c>
      <c r="AE2157" s="18">
        <f t="shared" si="2932"/>
        <v>0</v>
      </c>
      <c r="AF2157" s="31"/>
      <c r="AG2157" s="22"/>
      <c r="AH2157" s="2"/>
    </row>
    <row r="2158" spans="1:34" x14ac:dyDescent="0.25">
      <c r="A2158" s="36" t="s">
        <v>466</v>
      </c>
      <c r="B2158" s="32">
        <v>240</v>
      </c>
      <c r="C2158" s="36" t="s">
        <v>30</v>
      </c>
      <c r="D2158" s="36" t="s">
        <v>28</v>
      </c>
      <c r="E2158" s="14" t="s">
        <v>565</v>
      </c>
      <c r="F2158" s="18">
        <v>3478.3</v>
      </c>
      <c r="G2158" s="18">
        <v>448.8</v>
      </c>
      <c r="H2158" s="18">
        <v>448.8</v>
      </c>
      <c r="I2158" s="23">
        <f>9572.93-375.3-375.3-750.5-375.3-750.5-375.3</f>
        <v>6570.7300000000014</v>
      </c>
      <c r="J2158" s="23">
        <v>6241.2</v>
      </c>
      <c r="K2158" s="23">
        <v>6241.2</v>
      </c>
      <c r="L2158" s="18">
        <f t="shared" si="2867"/>
        <v>10049.030000000002</v>
      </c>
      <c r="M2158" s="18">
        <f t="shared" si="2868"/>
        <v>6690</v>
      </c>
      <c r="N2158" s="18">
        <f t="shared" si="2869"/>
        <v>6690</v>
      </c>
      <c r="O2158" s="18"/>
      <c r="P2158" s="18"/>
      <c r="Q2158" s="18"/>
      <c r="R2158" s="18">
        <f t="shared" si="2880"/>
        <v>10049.030000000002</v>
      </c>
      <c r="S2158" s="18">
        <f t="shared" si="2881"/>
        <v>6690</v>
      </c>
      <c r="T2158" s="18">
        <f t="shared" si="2882"/>
        <v>6690</v>
      </c>
      <c r="U2158" s="18"/>
      <c r="V2158" s="18">
        <f t="shared" si="2884"/>
        <v>10049.030000000002</v>
      </c>
      <c r="W2158" s="18">
        <f t="shared" si="2885"/>
        <v>6690</v>
      </c>
      <c r="X2158" s="18">
        <f t="shared" si="2886"/>
        <v>6690</v>
      </c>
      <c r="Y2158" s="18"/>
      <c r="Z2158" s="18"/>
      <c r="AA2158" s="18"/>
      <c r="AB2158" s="18">
        <f t="shared" si="2893"/>
        <v>10049.030000000002</v>
      </c>
      <c r="AC2158" s="18">
        <f t="shared" si="2894"/>
        <v>6690</v>
      </c>
      <c r="AD2158" s="18">
        <f t="shared" si="2895"/>
        <v>6690</v>
      </c>
      <c r="AE2158" s="18"/>
      <c r="AF2158" s="31"/>
      <c r="AG2158" s="27" t="s">
        <v>1346</v>
      </c>
      <c r="AH2158" s="2"/>
    </row>
    <row r="2159" spans="1:34" x14ac:dyDescent="0.25">
      <c r="A2159" s="36" t="s">
        <v>466</v>
      </c>
      <c r="B2159" s="32">
        <v>800</v>
      </c>
      <c r="C2159" s="36"/>
      <c r="D2159" s="36"/>
      <c r="E2159" s="14" t="s">
        <v>583</v>
      </c>
      <c r="F2159" s="18">
        <f t="shared" ref="F2159:K2160" si="2933">F2160</f>
        <v>1176.8000000000002</v>
      </c>
      <c r="G2159" s="18">
        <f t="shared" si="2933"/>
        <v>967.4</v>
      </c>
      <c r="H2159" s="18">
        <f t="shared" si="2933"/>
        <v>967.4</v>
      </c>
      <c r="I2159" s="18">
        <f t="shared" si="2933"/>
        <v>0</v>
      </c>
      <c r="J2159" s="18">
        <f t="shared" si="2933"/>
        <v>0</v>
      </c>
      <c r="K2159" s="18">
        <f t="shared" si="2933"/>
        <v>0</v>
      </c>
      <c r="L2159" s="18">
        <f t="shared" si="2867"/>
        <v>1176.8000000000002</v>
      </c>
      <c r="M2159" s="18">
        <f t="shared" si="2868"/>
        <v>967.4</v>
      </c>
      <c r="N2159" s="18">
        <f t="shared" si="2869"/>
        <v>967.4</v>
      </c>
      <c r="O2159" s="18">
        <f t="shared" ref="O2159:Q2160" si="2934">O2160</f>
        <v>0</v>
      </c>
      <c r="P2159" s="18">
        <f t="shared" si="2934"/>
        <v>0</v>
      </c>
      <c r="Q2159" s="18">
        <f t="shared" si="2934"/>
        <v>0</v>
      </c>
      <c r="R2159" s="18">
        <f t="shared" si="2880"/>
        <v>1176.8000000000002</v>
      </c>
      <c r="S2159" s="18">
        <f t="shared" si="2881"/>
        <v>967.4</v>
      </c>
      <c r="T2159" s="18">
        <f t="shared" si="2882"/>
        <v>967.4</v>
      </c>
      <c r="U2159" s="18">
        <f t="shared" ref="U2159:AE2160" si="2935">U2160</f>
        <v>0</v>
      </c>
      <c r="V2159" s="18">
        <f t="shared" si="2884"/>
        <v>1176.8000000000002</v>
      </c>
      <c r="W2159" s="18">
        <f t="shared" si="2885"/>
        <v>967.4</v>
      </c>
      <c r="X2159" s="18">
        <f t="shared" si="2886"/>
        <v>967.4</v>
      </c>
      <c r="Y2159" s="18">
        <f t="shared" si="2935"/>
        <v>0</v>
      </c>
      <c r="Z2159" s="18">
        <f t="shared" si="2935"/>
        <v>0</v>
      </c>
      <c r="AA2159" s="18">
        <f t="shared" si="2935"/>
        <v>0</v>
      </c>
      <c r="AB2159" s="18">
        <f t="shared" si="2893"/>
        <v>1176.8000000000002</v>
      </c>
      <c r="AC2159" s="18">
        <f t="shared" si="2894"/>
        <v>967.4</v>
      </c>
      <c r="AD2159" s="18">
        <f t="shared" si="2895"/>
        <v>967.4</v>
      </c>
      <c r="AE2159" s="18">
        <f t="shared" si="2935"/>
        <v>0</v>
      </c>
      <c r="AF2159" s="31"/>
      <c r="AG2159" s="22"/>
      <c r="AH2159" s="2"/>
    </row>
    <row r="2160" spans="1:34" x14ac:dyDescent="0.25">
      <c r="A2160" s="36" t="s">
        <v>466</v>
      </c>
      <c r="B2160" s="32">
        <v>850</v>
      </c>
      <c r="C2160" s="36"/>
      <c r="D2160" s="36"/>
      <c r="E2160" s="14" t="s">
        <v>601</v>
      </c>
      <c r="F2160" s="18">
        <f t="shared" si="2933"/>
        <v>1176.8000000000002</v>
      </c>
      <c r="G2160" s="18">
        <f t="shared" si="2933"/>
        <v>967.4</v>
      </c>
      <c r="H2160" s="18">
        <f t="shared" si="2933"/>
        <v>967.4</v>
      </c>
      <c r="I2160" s="18">
        <f t="shared" si="2933"/>
        <v>0</v>
      </c>
      <c r="J2160" s="18">
        <f t="shared" si="2933"/>
        <v>0</v>
      </c>
      <c r="K2160" s="18">
        <f t="shared" si="2933"/>
        <v>0</v>
      </c>
      <c r="L2160" s="18">
        <f t="shared" si="2867"/>
        <v>1176.8000000000002</v>
      </c>
      <c r="M2160" s="18">
        <f t="shared" si="2868"/>
        <v>967.4</v>
      </c>
      <c r="N2160" s="18">
        <f t="shared" si="2869"/>
        <v>967.4</v>
      </c>
      <c r="O2160" s="18">
        <f t="shared" si="2934"/>
        <v>0</v>
      </c>
      <c r="P2160" s="18">
        <f t="shared" si="2934"/>
        <v>0</v>
      </c>
      <c r="Q2160" s="18">
        <f t="shared" si="2934"/>
        <v>0</v>
      </c>
      <c r="R2160" s="18">
        <f t="shared" si="2880"/>
        <v>1176.8000000000002</v>
      </c>
      <c r="S2160" s="18">
        <f t="shared" si="2881"/>
        <v>967.4</v>
      </c>
      <c r="T2160" s="18">
        <f t="shared" si="2882"/>
        <v>967.4</v>
      </c>
      <c r="U2160" s="18">
        <f t="shared" si="2935"/>
        <v>0</v>
      </c>
      <c r="V2160" s="18">
        <f t="shared" si="2884"/>
        <v>1176.8000000000002</v>
      </c>
      <c r="W2160" s="18">
        <f t="shared" si="2885"/>
        <v>967.4</v>
      </c>
      <c r="X2160" s="18">
        <f t="shared" si="2886"/>
        <v>967.4</v>
      </c>
      <c r="Y2160" s="18">
        <f t="shared" si="2935"/>
        <v>0</v>
      </c>
      <c r="Z2160" s="18">
        <f t="shared" si="2935"/>
        <v>0</v>
      </c>
      <c r="AA2160" s="18">
        <f t="shared" si="2935"/>
        <v>0</v>
      </c>
      <c r="AB2160" s="18">
        <f t="shared" si="2893"/>
        <v>1176.8000000000002</v>
      </c>
      <c r="AC2160" s="18">
        <f t="shared" si="2894"/>
        <v>967.4</v>
      </c>
      <c r="AD2160" s="18">
        <f t="shared" si="2895"/>
        <v>967.4</v>
      </c>
      <c r="AE2160" s="18">
        <f t="shared" si="2935"/>
        <v>0</v>
      </c>
      <c r="AF2160" s="31"/>
      <c r="AG2160" s="22"/>
      <c r="AH2160" s="2"/>
    </row>
    <row r="2161" spans="1:34" x14ac:dyDescent="0.25">
      <c r="A2161" s="36" t="s">
        <v>466</v>
      </c>
      <c r="B2161" s="32">
        <v>850</v>
      </c>
      <c r="C2161" s="36" t="s">
        <v>30</v>
      </c>
      <c r="D2161" s="36" t="s">
        <v>28</v>
      </c>
      <c r="E2161" s="14" t="s">
        <v>565</v>
      </c>
      <c r="F2161" s="18">
        <v>1176.8000000000002</v>
      </c>
      <c r="G2161" s="18">
        <v>967.4</v>
      </c>
      <c r="H2161" s="18">
        <v>967.4</v>
      </c>
      <c r="I2161" s="18"/>
      <c r="J2161" s="18"/>
      <c r="K2161" s="18"/>
      <c r="L2161" s="18">
        <f t="shared" si="2867"/>
        <v>1176.8000000000002</v>
      </c>
      <c r="M2161" s="18">
        <f t="shared" si="2868"/>
        <v>967.4</v>
      </c>
      <c r="N2161" s="18">
        <f t="shared" si="2869"/>
        <v>967.4</v>
      </c>
      <c r="O2161" s="18"/>
      <c r="P2161" s="18"/>
      <c r="Q2161" s="18"/>
      <c r="R2161" s="18">
        <f t="shared" si="2880"/>
        <v>1176.8000000000002</v>
      </c>
      <c r="S2161" s="18">
        <f t="shared" si="2881"/>
        <v>967.4</v>
      </c>
      <c r="T2161" s="18">
        <f t="shared" si="2882"/>
        <v>967.4</v>
      </c>
      <c r="U2161" s="18"/>
      <c r="V2161" s="18">
        <f t="shared" si="2884"/>
        <v>1176.8000000000002</v>
      </c>
      <c r="W2161" s="18">
        <f t="shared" si="2885"/>
        <v>967.4</v>
      </c>
      <c r="X2161" s="18">
        <f t="shared" si="2886"/>
        <v>967.4</v>
      </c>
      <c r="Y2161" s="18"/>
      <c r="Z2161" s="18"/>
      <c r="AA2161" s="18"/>
      <c r="AB2161" s="18">
        <f t="shared" si="2893"/>
        <v>1176.8000000000002</v>
      </c>
      <c r="AC2161" s="18">
        <f t="shared" si="2894"/>
        <v>967.4</v>
      </c>
      <c r="AD2161" s="18">
        <f t="shared" si="2895"/>
        <v>967.4</v>
      </c>
      <c r="AE2161" s="18"/>
      <c r="AF2161" s="31"/>
      <c r="AG2161" s="22"/>
      <c r="AH2161" s="2"/>
    </row>
    <row r="2162" spans="1:34" ht="31.5" x14ac:dyDescent="0.25">
      <c r="A2162" s="36" t="s">
        <v>1344</v>
      </c>
      <c r="B2162" s="32"/>
      <c r="C2162" s="36"/>
      <c r="D2162" s="36"/>
      <c r="E2162" s="14" t="s">
        <v>1345</v>
      </c>
      <c r="F2162" s="18"/>
      <c r="G2162" s="18"/>
      <c r="H2162" s="18"/>
      <c r="I2162" s="18">
        <f>I2163</f>
        <v>3002.2</v>
      </c>
      <c r="J2162" s="18">
        <f t="shared" ref="J2162:AE2164" si="2936">J2163</f>
        <v>0</v>
      </c>
      <c r="K2162" s="18">
        <f t="shared" si="2936"/>
        <v>0</v>
      </c>
      <c r="L2162" s="18">
        <f t="shared" si="2867"/>
        <v>3002.2</v>
      </c>
      <c r="M2162" s="18">
        <f t="shared" si="2868"/>
        <v>0</v>
      </c>
      <c r="N2162" s="18">
        <f t="shared" si="2869"/>
        <v>0</v>
      </c>
      <c r="O2162" s="18">
        <f t="shared" si="2936"/>
        <v>0</v>
      </c>
      <c r="P2162" s="18">
        <f t="shared" si="2936"/>
        <v>0</v>
      </c>
      <c r="Q2162" s="18">
        <f t="shared" si="2936"/>
        <v>0</v>
      </c>
      <c r="R2162" s="18">
        <f t="shared" si="2880"/>
        <v>3002.2</v>
      </c>
      <c r="S2162" s="18">
        <f t="shared" si="2881"/>
        <v>0</v>
      </c>
      <c r="T2162" s="18">
        <f t="shared" si="2882"/>
        <v>0</v>
      </c>
      <c r="U2162" s="18">
        <f t="shared" si="2936"/>
        <v>0</v>
      </c>
      <c r="V2162" s="18">
        <f t="shared" si="2884"/>
        <v>3002.2</v>
      </c>
      <c r="W2162" s="18">
        <f t="shared" si="2885"/>
        <v>0</v>
      </c>
      <c r="X2162" s="18">
        <f t="shared" si="2886"/>
        <v>0</v>
      </c>
      <c r="Y2162" s="18">
        <f t="shared" si="2936"/>
        <v>0</v>
      </c>
      <c r="Z2162" s="18">
        <f t="shared" si="2936"/>
        <v>0</v>
      </c>
      <c r="AA2162" s="18">
        <f t="shared" si="2936"/>
        <v>0</v>
      </c>
      <c r="AB2162" s="18">
        <f t="shared" si="2893"/>
        <v>3002.2</v>
      </c>
      <c r="AC2162" s="18">
        <f t="shared" si="2894"/>
        <v>0</v>
      </c>
      <c r="AD2162" s="18">
        <f t="shared" si="2895"/>
        <v>0</v>
      </c>
      <c r="AE2162" s="18">
        <f t="shared" si="2936"/>
        <v>0</v>
      </c>
      <c r="AF2162" s="31"/>
      <c r="AG2162" s="22"/>
      <c r="AH2162" s="2"/>
    </row>
    <row r="2163" spans="1:34" ht="47.25" x14ac:dyDescent="0.25">
      <c r="A2163" s="36" t="s">
        <v>1344</v>
      </c>
      <c r="B2163" s="32">
        <v>200</v>
      </c>
      <c r="C2163" s="36"/>
      <c r="D2163" s="36"/>
      <c r="E2163" s="14" t="s">
        <v>578</v>
      </c>
      <c r="F2163" s="18"/>
      <c r="G2163" s="18"/>
      <c r="H2163" s="18"/>
      <c r="I2163" s="18">
        <f>I2164</f>
        <v>3002.2</v>
      </c>
      <c r="J2163" s="18">
        <f t="shared" si="2936"/>
        <v>0</v>
      </c>
      <c r="K2163" s="18">
        <f t="shared" si="2936"/>
        <v>0</v>
      </c>
      <c r="L2163" s="18">
        <f t="shared" si="2867"/>
        <v>3002.2</v>
      </c>
      <c r="M2163" s="18">
        <f t="shared" si="2868"/>
        <v>0</v>
      </c>
      <c r="N2163" s="18">
        <f t="shared" si="2869"/>
        <v>0</v>
      </c>
      <c r="O2163" s="18">
        <f t="shared" si="2936"/>
        <v>0</v>
      </c>
      <c r="P2163" s="18">
        <f t="shared" si="2936"/>
        <v>0</v>
      </c>
      <c r="Q2163" s="18">
        <f t="shared" si="2936"/>
        <v>0</v>
      </c>
      <c r="R2163" s="18">
        <f t="shared" si="2880"/>
        <v>3002.2</v>
      </c>
      <c r="S2163" s="18">
        <f t="shared" si="2881"/>
        <v>0</v>
      </c>
      <c r="T2163" s="18">
        <f t="shared" si="2882"/>
        <v>0</v>
      </c>
      <c r="U2163" s="18">
        <f t="shared" si="2936"/>
        <v>0</v>
      </c>
      <c r="V2163" s="18">
        <f t="shared" si="2884"/>
        <v>3002.2</v>
      </c>
      <c r="W2163" s="18">
        <f t="shared" si="2885"/>
        <v>0</v>
      </c>
      <c r="X2163" s="18">
        <f t="shared" si="2886"/>
        <v>0</v>
      </c>
      <c r="Y2163" s="18">
        <f t="shared" si="2936"/>
        <v>0</v>
      </c>
      <c r="Z2163" s="18">
        <f t="shared" si="2936"/>
        <v>0</v>
      </c>
      <c r="AA2163" s="18">
        <f t="shared" si="2936"/>
        <v>0</v>
      </c>
      <c r="AB2163" s="18">
        <f t="shared" si="2893"/>
        <v>3002.2</v>
      </c>
      <c r="AC2163" s="18">
        <f t="shared" si="2894"/>
        <v>0</v>
      </c>
      <c r="AD2163" s="18">
        <f t="shared" si="2895"/>
        <v>0</v>
      </c>
      <c r="AE2163" s="18">
        <f t="shared" si="2936"/>
        <v>0</v>
      </c>
      <c r="AF2163" s="31"/>
      <c r="AG2163" s="22"/>
      <c r="AH2163" s="2"/>
    </row>
    <row r="2164" spans="1:34" ht="47.25" x14ac:dyDescent="0.25">
      <c r="A2164" s="36" t="s">
        <v>1344</v>
      </c>
      <c r="B2164" s="32">
        <v>240</v>
      </c>
      <c r="C2164" s="36"/>
      <c r="D2164" s="36"/>
      <c r="E2164" s="14" t="s">
        <v>586</v>
      </c>
      <c r="F2164" s="18"/>
      <c r="G2164" s="18"/>
      <c r="H2164" s="18"/>
      <c r="I2164" s="18">
        <f>I2165</f>
        <v>3002.2</v>
      </c>
      <c r="J2164" s="18">
        <f t="shared" si="2936"/>
        <v>0</v>
      </c>
      <c r="K2164" s="18">
        <f t="shared" si="2936"/>
        <v>0</v>
      </c>
      <c r="L2164" s="18">
        <f t="shared" si="2867"/>
        <v>3002.2</v>
      </c>
      <c r="M2164" s="18">
        <f t="shared" si="2868"/>
        <v>0</v>
      </c>
      <c r="N2164" s="18">
        <f t="shared" si="2869"/>
        <v>0</v>
      </c>
      <c r="O2164" s="18">
        <f t="shared" si="2936"/>
        <v>0</v>
      </c>
      <c r="P2164" s="18">
        <f t="shared" si="2936"/>
        <v>0</v>
      </c>
      <c r="Q2164" s="18">
        <f t="shared" si="2936"/>
        <v>0</v>
      </c>
      <c r="R2164" s="18">
        <f t="shared" si="2880"/>
        <v>3002.2</v>
      </c>
      <c r="S2164" s="18">
        <f t="shared" si="2881"/>
        <v>0</v>
      </c>
      <c r="T2164" s="18">
        <f t="shared" si="2882"/>
        <v>0</v>
      </c>
      <c r="U2164" s="18">
        <f t="shared" si="2936"/>
        <v>0</v>
      </c>
      <c r="V2164" s="18">
        <f t="shared" si="2884"/>
        <v>3002.2</v>
      </c>
      <c r="W2164" s="18">
        <f t="shared" si="2885"/>
        <v>0</v>
      </c>
      <c r="X2164" s="18">
        <f t="shared" si="2886"/>
        <v>0</v>
      </c>
      <c r="Y2164" s="18">
        <f t="shared" si="2936"/>
        <v>0</v>
      </c>
      <c r="Z2164" s="18">
        <f t="shared" si="2936"/>
        <v>0</v>
      </c>
      <c r="AA2164" s="18">
        <f t="shared" si="2936"/>
        <v>0</v>
      </c>
      <c r="AB2164" s="18">
        <f t="shared" si="2893"/>
        <v>3002.2</v>
      </c>
      <c r="AC2164" s="18">
        <f t="shared" si="2894"/>
        <v>0</v>
      </c>
      <c r="AD2164" s="18">
        <f t="shared" si="2895"/>
        <v>0</v>
      </c>
      <c r="AE2164" s="18">
        <f t="shared" si="2936"/>
        <v>0</v>
      </c>
      <c r="AF2164" s="31"/>
      <c r="AG2164" s="22"/>
      <c r="AH2164" s="2"/>
    </row>
    <row r="2165" spans="1:34" x14ac:dyDescent="0.25">
      <c r="A2165" s="36" t="s">
        <v>1344</v>
      </c>
      <c r="B2165" s="32">
        <v>240</v>
      </c>
      <c r="C2165" s="36" t="s">
        <v>30</v>
      </c>
      <c r="D2165" s="36" t="s">
        <v>28</v>
      </c>
      <c r="E2165" s="14" t="s">
        <v>565</v>
      </c>
      <c r="F2165" s="18"/>
      <c r="G2165" s="18"/>
      <c r="H2165" s="18"/>
      <c r="I2165" s="18">
        <f>375.3+375.3+750.5+375.3+750.5+375.3</f>
        <v>3002.2</v>
      </c>
      <c r="J2165" s="18"/>
      <c r="K2165" s="18"/>
      <c r="L2165" s="18">
        <f t="shared" si="2867"/>
        <v>3002.2</v>
      </c>
      <c r="M2165" s="18">
        <f t="shared" si="2868"/>
        <v>0</v>
      </c>
      <c r="N2165" s="18">
        <f t="shared" si="2869"/>
        <v>0</v>
      </c>
      <c r="O2165" s="18"/>
      <c r="P2165" s="18"/>
      <c r="Q2165" s="18"/>
      <c r="R2165" s="18">
        <f t="shared" si="2880"/>
        <v>3002.2</v>
      </c>
      <c r="S2165" s="18">
        <f t="shared" si="2881"/>
        <v>0</v>
      </c>
      <c r="T2165" s="18">
        <f t="shared" si="2882"/>
        <v>0</v>
      </c>
      <c r="U2165" s="18"/>
      <c r="V2165" s="18">
        <f t="shared" si="2884"/>
        <v>3002.2</v>
      </c>
      <c r="W2165" s="18">
        <f t="shared" si="2885"/>
        <v>0</v>
      </c>
      <c r="X2165" s="18">
        <f t="shared" si="2886"/>
        <v>0</v>
      </c>
      <c r="Y2165" s="18"/>
      <c r="Z2165" s="18"/>
      <c r="AA2165" s="18"/>
      <c r="AB2165" s="18">
        <f t="shared" si="2893"/>
        <v>3002.2</v>
      </c>
      <c r="AC2165" s="18">
        <f t="shared" si="2894"/>
        <v>0</v>
      </c>
      <c r="AD2165" s="18">
        <f t="shared" si="2895"/>
        <v>0</v>
      </c>
      <c r="AE2165" s="18"/>
      <c r="AF2165" s="31"/>
      <c r="AG2165" s="27" t="s">
        <v>1347</v>
      </c>
      <c r="AH2165" s="2"/>
    </row>
    <row r="2166" spans="1:34" ht="78.75" x14ac:dyDescent="0.25">
      <c r="A2166" s="36" t="s">
        <v>467</v>
      </c>
      <c r="B2166" s="32"/>
      <c r="C2166" s="36"/>
      <c r="D2166" s="36"/>
      <c r="E2166" s="14" t="s">
        <v>791</v>
      </c>
      <c r="F2166" s="18">
        <f t="shared" ref="F2166:K2168" si="2937">F2167</f>
        <v>11491.5</v>
      </c>
      <c r="G2166" s="18">
        <f t="shared" si="2937"/>
        <v>11491.5</v>
      </c>
      <c r="H2166" s="18">
        <f t="shared" si="2937"/>
        <v>11491.5</v>
      </c>
      <c r="I2166" s="18">
        <f t="shared" si="2937"/>
        <v>0</v>
      </c>
      <c r="J2166" s="18">
        <f t="shared" si="2937"/>
        <v>0</v>
      </c>
      <c r="K2166" s="18">
        <f t="shared" si="2937"/>
        <v>0</v>
      </c>
      <c r="L2166" s="18">
        <f t="shared" si="2867"/>
        <v>11491.5</v>
      </c>
      <c r="M2166" s="18">
        <f t="shared" si="2868"/>
        <v>11491.5</v>
      </c>
      <c r="N2166" s="18">
        <f t="shared" si="2869"/>
        <v>11491.5</v>
      </c>
      <c r="O2166" s="18">
        <f t="shared" ref="O2166:Q2168" si="2938">O2167</f>
        <v>0</v>
      </c>
      <c r="P2166" s="18">
        <f t="shared" si="2938"/>
        <v>0</v>
      </c>
      <c r="Q2166" s="18">
        <f t="shared" si="2938"/>
        <v>0</v>
      </c>
      <c r="R2166" s="18">
        <f t="shared" si="2880"/>
        <v>11491.5</v>
      </c>
      <c r="S2166" s="18">
        <f t="shared" si="2881"/>
        <v>11491.5</v>
      </c>
      <c r="T2166" s="18">
        <f t="shared" si="2882"/>
        <v>11491.5</v>
      </c>
      <c r="U2166" s="18">
        <f t="shared" ref="U2166:AE2168" si="2939">U2167</f>
        <v>0</v>
      </c>
      <c r="V2166" s="18">
        <f t="shared" si="2884"/>
        <v>11491.5</v>
      </c>
      <c r="W2166" s="18">
        <f t="shared" si="2885"/>
        <v>11491.5</v>
      </c>
      <c r="X2166" s="18">
        <f t="shared" si="2886"/>
        <v>11491.5</v>
      </c>
      <c r="Y2166" s="18">
        <f t="shared" si="2939"/>
        <v>0</v>
      </c>
      <c r="Z2166" s="18">
        <f t="shared" si="2939"/>
        <v>0</v>
      </c>
      <c r="AA2166" s="18">
        <f t="shared" si="2939"/>
        <v>0</v>
      </c>
      <c r="AB2166" s="18">
        <f t="shared" si="2893"/>
        <v>11491.5</v>
      </c>
      <c r="AC2166" s="18">
        <f t="shared" si="2894"/>
        <v>11491.5</v>
      </c>
      <c r="AD2166" s="18">
        <f t="shared" si="2895"/>
        <v>11491.5</v>
      </c>
      <c r="AE2166" s="18">
        <f t="shared" si="2939"/>
        <v>0</v>
      </c>
      <c r="AF2166" s="31"/>
      <c r="AG2166" s="22"/>
      <c r="AH2166" s="2"/>
    </row>
    <row r="2167" spans="1:34" ht="47.25" x14ac:dyDescent="0.25">
      <c r="A2167" s="36" t="s">
        <v>467</v>
      </c>
      <c r="B2167" s="32">
        <v>200</v>
      </c>
      <c r="C2167" s="36"/>
      <c r="D2167" s="36"/>
      <c r="E2167" s="14" t="s">
        <v>578</v>
      </c>
      <c r="F2167" s="18">
        <f t="shared" si="2937"/>
        <v>11491.5</v>
      </c>
      <c r="G2167" s="18">
        <f t="shared" si="2937"/>
        <v>11491.5</v>
      </c>
      <c r="H2167" s="18">
        <f t="shared" si="2937"/>
        <v>11491.5</v>
      </c>
      <c r="I2167" s="18">
        <f t="shared" si="2937"/>
        <v>0</v>
      </c>
      <c r="J2167" s="18">
        <f t="shared" si="2937"/>
        <v>0</v>
      </c>
      <c r="K2167" s="18">
        <f t="shared" si="2937"/>
        <v>0</v>
      </c>
      <c r="L2167" s="18">
        <f t="shared" si="2867"/>
        <v>11491.5</v>
      </c>
      <c r="M2167" s="18">
        <f t="shared" si="2868"/>
        <v>11491.5</v>
      </c>
      <c r="N2167" s="18">
        <f t="shared" si="2869"/>
        <v>11491.5</v>
      </c>
      <c r="O2167" s="18">
        <f t="shared" si="2938"/>
        <v>0</v>
      </c>
      <c r="P2167" s="18">
        <f t="shared" si="2938"/>
        <v>0</v>
      </c>
      <c r="Q2167" s="18">
        <f t="shared" si="2938"/>
        <v>0</v>
      </c>
      <c r="R2167" s="18">
        <f t="shared" si="2880"/>
        <v>11491.5</v>
      </c>
      <c r="S2167" s="18">
        <f t="shared" si="2881"/>
        <v>11491.5</v>
      </c>
      <c r="T2167" s="18">
        <f t="shared" si="2882"/>
        <v>11491.5</v>
      </c>
      <c r="U2167" s="18">
        <f t="shared" si="2939"/>
        <v>0</v>
      </c>
      <c r="V2167" s="18">
        <f t="shared" si="2884"/>
        <v>11491.5</v>
      </c>
      <c r="W2167" s="18">
        <f t="shared" si="2885"/>
        <v>11491.5</v>
      </c>
      <c r="X2167" s="18">
        <f t="shared" si="2886"/>
        <v>11491.5</v>
      </c>
      <c r="Y2167" s="18">
        <f t="shared" si="2939"/>
        <v>0</v>
      </c>
      <c r="Z2167" s="18">
        <f t="shared" si="2939"/>
        <v>0</v>
      </c>
      <c r="AA2167" s="18">
        <f t="shared" si="2939"/>
        <v>0</v>
      </c>
      <c r="AB2167" s="18">
        <f t="shared" si="2893"/>
        <v>11491.5</v>
      </c>
      <c r="AC2167" s="18">
        <f t="shared" si="2894"/>
        <v>11491.5</v>
      </c>
      <c r="AD2167" s="18">
        <f t="shared" si="2895"/>
        <v>11491.5</v>
      </c>
      <c r="AE2167" s="18">
        <f t="shared" si="2939"/>
        <v>0</v>
      </c>
      <c r="AF2167" s="31"/>
      <c r="AG2167" s="22"/>
      <c r="AH2167" s="2"/>
    </row>
    <row r="2168" spans="1:34" ht="47.25" x14ac:dyDescent="0.25">
      <c r="A2168" s="36" t="s">
        <v>467</v>
      </c>
      <c r="B2168" s="32">
        <v>240</v>
      </c>
      <c r="C2168" s="36"/>
      <c r="D2168" s="36"/>
      <c r="E2168" s="14" t="s">
        <v>586</v>
      </c>
      <c r="F2168" s="18">
        <f t="shared" si="2937"/>
        <v>11491.5</v>
      </c>
      <c r="G2168" s="18">
        <f t="shared" si="2937"/>
        <v>11491.5</v>
      </c>
      <c r="H2168" s="18">
        <f t="shared" si="2937"/>
        <v>11491.5</v>
      </c>
      <c r="I2168" s="18">
        <f t="shared" si="2937"/>
        <v>0</v>
      </c>
      <c r="J2168" s="18">
        <f t="shared" si="2937"/>
        <v>0</v>
      </c>
      <c r="K2168" s="18">
        <f t="shared" si="2937"/>
        <v>0</v>
      </c>
      <c r="L2168" s="18">
        <f t="shared" si="2867"/>
        <v>11491.5</v>
      </c>
      <c r="M2168" s="18">
        <f t="shared" si="2868"/>
        <v>11491.5</v>
      </c>
      <c r="N2168" s="18">
        <f t="shared" si="2869"/>
        <v>11491.5</v>
      </c>
      <c r="O2168" s="18">
        <f t="shared" si="2938"/>
        <v>0</v>
      </c>
      <c r="P2168" s="18">
        <f t="shared" si="2938"/>
        <v>0</v>
      </c>
      <c r="Q2168" s="18">
        <f t="shared" si="2938"/>
        <v>0</v>
      </c>
      <c r="R2168" s="18">
        <f t="shared" si="2880"/>
        <v>11491.5</v>
      </c>
      <c r="S2168" s="18">
        <f t="shared" si="2881"/>
        <v>11491.5</v>
      </c>
      <c r="T2168" s="18">
        <f t="shared" si="2882"/>
        <v>11491.5</v>
      </c>
      <c r="U2168" s="18">
        <f t="shared" si="2939"/>
        <v>0</v>
      </c>
      <c r="V2168" s="18">
        <f t="shared" si="2884"/>
        <v>11491.5</v>
      </c>
      <c r="W2168" s="18">
        <f t="shared" si="2885"/>
        <v>11491.5</v>
      </c>
      <c r="X2168" s="18">
        <f t="shared" si="2886"/>
        <v>11491.5</v>
      </c>
      <c r="Y2168" s="18">
        <f t="shared" si="2939"/>
        <v>0</v>
      </c>
      <c r="Z2168" s="18">
        <f t="shared" si="2939"/>
        <v>0</v>
      </c>
      <c r="AA2168" s="18">
        <f t="shared" si="2939"/>
        <v>0</v>
      </c>
      <c r="AB2168" s="18">
        <f t="shared" si="2893"/>
        <v>11491.5</v>
      </c>
      <c r="AC2168" s="18">
        <f t="shared" si="2894"/>
        <v>11491.5</v>
      </c>
      <c r="AD2168" s="18">
        <f t="shared" si="2895"/>
        <v>11491.5</v>
      </c>
      <c r="AE2168" s="18">
        <f t="shared" si="2939"/>
        <v>0</v>
      </c>
      <c r="AF2168" s="31"/>
      <c r="AG2168" s="22"/>
      <c r="AH2168" s="2"/>
    </row>
    <row r="2169" spans="1:34" x14ac:dyDescent="0.25">
      <c r="A2169" s="36" t="s">
        <v>467</v>
      </c>
      <c r="B2169" s="32">
        <v>240</v>
      </c>
      <c r="C2169" s="36" t="s">
        <v>30</v>
      </c>
      <c r="D2169" s="36" t="s">
        <v>28</v>
      </c>
      <c r="E2169" s="14" t="s">
        <v>565</v>
      </c>
      <c r="F2169" s="18">
        <v>11491.5</v>
      </c>
      <c r="G2169" s="18">
        <v>11491.5</v>
      </c>
      <c r="H2169" s="18">
        <v>11491.5</v>
      </c>
      <c r="I2169" s="18"/>
      <c r="J2169" s="18"/>
      <c r="K2169" s="18"/>
      <c r="L2169" s="18">
        <f t="shared" si="2867"/>
        <v>11491.5</v>
      </c>
      <c r="M2169" s="18">
        <f t="shared" si="2868"/>
        <v>11491.5</v>
      </c>
      <c r="N2169" s="18">
        <f t="shared" si="2869"/>
        <v>11491.5</v>
      </c>
      <c r="O2169" s="18"/>
      <c r="P2169" s="18"/>
      <c r="Q2169" s="18"/>
      <c r="R2169" s="18">
        <f t="shared" si="2880"/>
        <v>11491.5</v>
      </c>
      <c r="S2169" s="18">
        <f t="shared" si="2881"/>
        <v>11491.5</v>
      </c>
      <c r="T2169" s="18">
        <f t="shared" si="2882"/>
        <v>11491.5</v>
      </c>
      <c r="U2169" s="18"/>
      <c r="V2169" s="18">
        <f t="shared" si="2884"/>
        <v>11491.5</v>
      </c>
      <c r="W2169" s="18">
        <f t="shared" si="2885"/>
        <v>11491.5</v>
      </c>
      <c r="X2169" s="18">
        <f t="shared" si="2886"/>
        <v>11491.5</v>
      </c>
      <c r="Y2169" s="18"/>
      <c r="Z2169" s="18"/>
      <c r="AA2169" s="18"/>
      <c r="AB2169" s="18">
        <f t="shared" si="2893"/>
        <v>11491.5</v>
      </c>
      <c r="AC2169" s="18">
        <f t="shared" si="2894"/>
        <v>11491.5</v>
      </c>
      <c r="AD2169" s="18">
        <f t="shared" si="2895"/>
        <v>11491.5</v>
      </c>
      <c r="AE2169" s="18"/>
      <c r="AF2169" s="31"/>
      <c r="AG2169" s="22"/>
      <c r="AH2169" s="2"/>
    </row>
    <row r="2170" spans="1:34" ht="110.25" x14ac:dyDescent="0.25">
      <c r="A2170" s="36" t="s">
        <v>468</v>
      </c>
      <c r="B2170" s="32"/>
      <c r="C2170" s="36"/>
      <c r="D2170" s="36"/>
      <c r="E2170" s="14" t="s">
        <v>792</v>
      </c>
      <c r="F2170" s="18">
        <f>F2171+F2174</f>
        <v>1020</v>
      </c>
      <c r="G2170" s="18">
        <f t="shared" ref="G2170:AE2170" si="2940">G2171+G2174</f>
        <v>1020</v>
      </c>
      <c r="H2170" s="18">
        <f t="shared" si="2940"/>
        <v>1020</v>
      </c>
      <c r="I2170" s="18">
        <f t="shared" ref="I2170:K2170" si="2941">I2171+I2174</f>
        <v>0</v>
      </c>
      <c r="J2170" s="18">
        <f t="shared" si="2941"/>
        <v>0</v>
      </c>
      <c r="K2170" s="18">
        <f t="shared" si="2941"/>
        <v>0</v>
      </c>
      <c r="L2170" s="18">
        <f t="shared" si="2867"/>
        <v>1020</v>
      </c>
      <c r="M2170" s="18">
        <f t="shared" si="2868"/>
        <v>1020</v>
      </c>
      <c r="N2170" s="18">
        <f t="shared" si="2869"/>
        <v>1020</v>
      </c>
      <c r="O2170" s="18">
        <f t="shared" ref="O2170:Q2170" si="2942">O2171+O2174</f>
        <v>0</v>
      </c>
      <c r="P2170" s="18">
        <f t="shared" si="2942"/>
        <v>0</v>
      </c>
      <c r="Q2170" s="18">
        <f t="shared" si="2942"/>
        <v>0</v>
      </c>
      <c r="R2170" s="18">
        <f t="shared" si="2880"/>
        <v>1020</v>
      </c>
      <c r="S2170" s="18">
        <f t="shared" si="2881"/>
        <v>1020</v>
      </c>
      <c r="T2170" s="18">
        <f t="shared" si="2882"/>
        <v>1020</v>
      </c>
      <c r="U2170" s="18">
        <f t="shared" ref="U2170" si="2943">U2171+U2174</f>
        <v>0</v>
      </c>
      <c r="V2170" s="18">
        <f t="shared" si="2884"/>
        <v>1020</v>
      </c>
      <c r="W2170" s="18">
        <f t="shared" si="2885"/>
        <v>1020</v>
      </c>
      <c r="X2170" s="18">
        <f t="shared" si="2886"/>
        <v>1020</v>
      </c>
      <c r="Y2170" s="18">
        <f t="shared" ref="Y2170:AA2170" si="2944">Y2171+Y2174</f>
        <v>0</v>
      </c>
      <c r="Z2170" s="18">
        <f t="shared" si="2944"/>
        <v>0</v>
      </c>
      <c r="AA2170" s="18">
        <f t="shared" si="2944"/>
        <v>0</v>
      </c>
      <c r="AB2170" s="18">
        <f t="shared" si="2893"/>
        <v>1020</v>
      </c>
      <c r="AC2170" s="18">
        <f t="shared" si="2894"/>
        <v>1020</v>
      </c>
      <c r="AD2170" s="18">
        <f t="shared" si="2895"/>
        <v>1020</v>
      </c>
      <c r="AE2170" s="18">
        <f t="shared" si="2940"/>
        <v>0</v>
      </c>
      <c r="AF2170" s="31"/>
      <c r="AG2170" s="22"/>
      <c r="AH2170" s="2"/>
    </row>
    <row r="2171" spans="1:34" ht="94.5" x14ac:dyDescent="0.25">
      <c r="A2171" s="36" t="s">
        <v>468</v>
      </c>
      <c r="B2171" s="32">
        <v>100</v>
      </c>
      <c r="C2171" s="36"/>
      <c r="D2171" s="36"/>
      <c r="E2171" s="14" t="s">
        <v>577</v>
      </c>
      <c r="F2171" s="18">
        <f t="shared" ref="F2171:K2172" si="2945">F2172</f>
        <v>1000</v>
      </c>
      <c r="G2171" s="18">
        <f t="shared" si="2945"/>
        <v>1000</v>
      </c>
      <c r="H2171" s="18">
        <f t="shared" si="2945"/>
        <v>1000</v>
      </c>
      <c r="I2171" s="18">
        <f t="shared" si="2945"/>
        <v>0</v>
      </c>
      <c r="J2171" s="18">
        <f t="shared" si="2945"/>
        <v>0</v>
      </c>
      <c r="K2171" s="18">
        <f t="shared" si="2945"/>
        <v>0</v>
      </c>
      <c r="L2171" s="18">
        <f t="shared" si="2867"/>
        <v>1000</v>
      </c>
      <c r="M2171" s="18">
        <f t="shared" si="2868"/>
        <v>1000</v>
      </c>
      <c r="N2171" s="18">
        <f t="shared" si="2869"/>
        <v>1000</v>
      </c>
      <c r="O2171" s="18">
        <f t="shared" ref="O2171:Q2172" si="2946">O2172</f>
        <v>0</v>
      </c>
      <c r="P2171" s="18">
        <f t="shared" si="2946"/>
        <v>0</v>
      </c>
      <c r="Q2171" s="18">
        <f t="shared" si="2946"/>
        <v>0</v>
      </c>
      <c r="R2171" s="18">
        <f t="shared" si="2880"/>
        <v>1000</v>
      </c>
      <c r="S2171" s="18">
        <f t="shared" si="2881"/>
        <v>1000</v>
      </c>
      <c r="T2171" s="18">
        <f t="shared" si="2882"/>
        <v>1000</v>
      </c>
      <c r="U2171" s="18">
        <f t="shared" ref="U2171:AE2172" si="2947">U2172</f>
        <v>0</v>
      </c>
      <c r="V2171" s="18">
        <f t="shared" si="2884"/>
        <v>1000</v>
      </c>
      <c r="W2171" s="18">
        <f t="shared" si="2885"/>
        <v>1000</v>
      </c>
      <c r="X2171" s="18">
        <f t="shared" si="2886"/>
        <v>1000</v>
      </c>
      <c r="Y2171" s="18">
        <f t="shared" si="2947"/>
        <v>0</v>
      </c>
      <c r="Z2171" s="18">
        <f t="shared" si="2947"/>
        <v>0</v>
      </c>
      <c r="AA2171" s="18">
        <f t="shared" si="2947"/>
        <v>0</v>
      </c>
      <c r="AB2171" s="18">
        <f t="shared" si="2893"/>
        <v>1000</v>
      </c>
      <c r="AC2171" s="18">
        <f t="shared" si="2894"/>
        <v>1000</v>
      </c>
      <c r="AD2171" s="18">
        <f t="shared" si="2895"/>
        <v>1000</v>
      </c>
      <c r="AE2171" s="18">
        <f t="shared" si="2947"/>
        <v>0</v>
      </c>
      <c r="AF2171" s="31"/>
      <c r="AG2171" s="22"/>
      <c r="AH2171" s="2"/>
    </row>
    <row r="2172" spans="1:34" ht="31.5" x14ac:dyDescent="0.25">
      <c r="A2172" s="36" t="s">
        <v>468</v>
      </c>
      <c r="B2172" s="32">
        <v>110</v>
      </c>
      <c r="C2172" s="36"/>
      <c r="D2172" s="36"/>
      <c r="E2172" s="14" t="s">
        <v>584</v>
      </c>
      <c r="F2172" s="18">
        <f t="shared" si="2945"/>
        <v>1000</v>
      </c>
      <c r="G2172" s="18">
        <f t="shared" si="2945"/>
        <v>1000</v>
      </c>
      <c r="H2172" s="18">
        <f t="shared" si="2945"/>
        <v>1000</v>
      </c>
      <c r="I2172" s="18">
        <f t="shared" si="2945"/>
        <v>0</v>
      </c>
      <c r="J2172" s="18">
        <f t="shared" si="2945"/>
        <v>0</v>
      </c>
      <c r="K2172" s="18">
        <f t="shared" si="2945"/>
        <v>0</v>
      </c>
      <c r="L2172" s="18">
        <f t="shared" si="2867"/>
        <v>1000</v>
      </c>
      <c r="M2172" s="18">
        <f t="shared" si="2868"/>
        <v>1000</v>
      </c>
      <c r="N2172" s="18">
        <f t="shared" si="2869"/>
        <v>1000</v>
      </c>
      <c r="O2172" s="18">
        <f t="shared" si="2946"/>
        <v>0</v>
      </c>
      <c r="P2172" s="18">
        <f t="shared" si="2946"/>
        <v>0</v>
      </c>
      <c r="Q2172" s="18">
        <f t="shared" si="2946"/>
        <v>0</v>
      </c>
      <c r="R2172" s="18">
        <f t="shared" si="2880"/>
        <v>1000</v>
      </c>
      <c r="S2172" s="18">
        <f t="shared" si="2881"/>
        <v>1000</v>
      </c>
      <c r="T2172" s="18">
        <f t="shared" si="2882"/>
        <v>1000</v>
      </c>
      <c r="U2172" s="18">
        <f t="shared" si="2947"/>
        <v>0</v>
      </c>
      <c r="V2172" s="18">
        <f t="shared" si="2884"/>
        <v>1000</v>
      </c>
      <c r="W2172" s="18">
        <f t="shared" si="2885"/>
        <v>1000</v>
      </c>
      <c r="X2172" s="18">
        <f t="shared" si="2886"/>
        <v>1000</v>
      </c>
      <c r="Y2172" s="18">
        <f t="shared" si="2947"/>
        <v>0</v>
      </c>
      <c r="Z2172" s="18">
        <f t="shared" si="2947"/>
        <v>0</v>
      </c>
      <c r="AA2172" s="18">
        <f t="shared" si="2947"/>
        <v>0</v>
      </c>
      <c r="AB2172" s="18">
        <f t="shared" si="2893"/>
        <v>1000</v>
      </c>
      <c r="AC2172" s="18">
        <f t="shared" si="2894"/>
        <v>1000</v>
      </c>
      <c r="AD2172" s="18">
        <f t="shared" si="2895"/>
        <v>1000</v>
      </c>
      <c r="AE2172" s="18">
        <f t="shared" si="2947"/>
        <v>0</v>
      </c>
      <c r="AF2172" s="31"/>
      <c r="AG2172" s="22"/>
      <c r="AH2172" s="2"/>
    </row>
    <row r="2173" spans="1:34" x14ac:dyDescent="0.25">
      <c r="A2173" s="36" t="s">
        <v>468</v>
      </c>
      <c r="B2173" s="32">
        <v>110</v>
      </c>
      <c r="C2173" s="36" t="s">
        <v>30</v>
      </c>
      <c r="D2173" s="36" t="s">
        <v>28</v>
      </c>
      <c r="E2173" s="14" t="s">
        <v>565</v>
      </c>
      <c r="F2173" s="18">
        <v>1000</v>
      </c>
      <c r="G2173" s="18">
        <v>1000</v>
      </c>
      <c r="H2173" s="18">
        <v>1000</v>
      </c>
      <c r="I2173" s="18"/>
      <c r="J2173" s="18"/>
      <c r="K2173" s="18"/>
      <c r="L2173" s="18">
        <f t="shared" si="2867"/>
        <v>1000</v>
      </c>
      <c r="M2173" s="18">
        <f t="shared" si="2868"/>
        <v>1000</v>
      </c>
      <c r="N2173" s="18">
        <f t="shared" si="2869"/>
        <v>1000</v>
      </c>
      <c r="O2173" s="18"/>
      <c r="P2173" s="18"/>
      <c r="Q2173" s="18"/>
      <c r="R2173" s="18">
        <f t="shared" si="2880"/>
        <v>1000</v>
      </c>
      <c r="S2173" s="18">
        <f t="shared" si="2881"/>
        <v>1000</v>
      </c>
      <c r="T2173" s="18">
        <f t="shared" si="2882"/>
        <v>1000</v>
      </c>
      <c r="U2173" s="18"/>
      <c r="V2173" s="18">
        <f t="shared" si="2884"/>
        <v>1000</v>
      </c>
      <c r="W2173" s="18">
        <f t="shared" si="2885"/>
        <v>1000</v>
      </c>
      <c r="X2173" s="18">
        <f t="shared" si="2886"/>
        <v>1000</v>
      </c>
      <c r="Y2173" s="18"/>
      <c r="Z2173" s="18"/>
      <c r="AA2173" s="18"/>
      <c r="AB2173" s="18">
        <f t="shared" si="2893"/>
        <v>1000</v>
      </c>
      <c r="AC2173" s="18">
        <f t="shared" si="2894"/>
        <v>1000</v>
      </c>
      <c r="AD2173" s="18">
        <f t="shared" si="2895"/>
        <v>1000</v>
      </c>
      <c r="AE2173" s="18"/>
      <c r="AF2173" s="31"/>
      <c r="AG2173" s="22"/>
      <c r="AH2173" s="2"/>
    </row>
    <row r="2174" spans="1:34" ht="47.25" x14ac:dyDescent="0.25">
      <c r="A2174" s="36" t="s">
        <v>468</v>
      </c>
      <c r="B2174" s="32">
        <v>200</v>
      </c>
      <c r="C2174" s="36"/>
      <c r="D2174" s="36"/>
      <c r="E2174" s="14" t="s">
        <v>578</v>
      </c>
      <c r="F2174" s="18">
        <f>F2175</f>
        <v>20</v>
      </c>
      <c r="G2174" s="18">
        <f t="shared" ref="G2174:AE2175" si="2948">G2175</f>
        <v>20</v>
      </c>
      <c r="H2174" s="18">
        <f t="shared" si="2948"/>
        <v>20</v>
      </c>
      <c r="I2174" s="18">
        <f t="shared" si="2948"/>
        <v>0</v>
      </c>
      <c r="J2174" s="18">
        <f t="shared" si="2948"/>
        <v>0</v>
      </c>
      <c r="K2174" s="18">
        <f t="shared" si="2948"/>
        <v>0</v>
      </c>
      <c r="L2174" s="18">
        <f t="shared" si="2867"/>
        <v>20</v>
      </c>
      <c r="M2174" s="18">
        <f t="shared" si="2868"/>
        <v>20</v>
      </c>
      <c r="N2174" s="18">
        <f t="shared" si="2869"/>
        <v>20</v>
      </c>
      <c r="O2174" s="18">
        <f t="shared" si="2948"/>
        <v>0</v>
      </c>
      <c r="P2174" s="18">
        <f t="shared" si="2948"/>
        <v>0</v>
      </c>
      <c r="Q2174" s="18">
        <f t="shared" si="2948"/>
        <v>0</v>
      </c>
      <c r="R2174" s="18">
        <f t="shared" si="2880"/>
        <v>20</v>
      </c>
      <c r="S2174" s="18">
        <f t="shared" si="2881"/>
        <v>20</v>
      </c>
      <c r="T2174" s="18">
        <f t="shared" si="2882"/>
        <v>20</v>
      </c>
      <c r="U2174" s="18">
        <f t="shared" si="2948"/>
        <v>0</v>
      </c>
      <c r="V2174" s="18">
        <f t="shared" si="2884"/>
        <v>20</v>
      </c>
      <c r="W2174" s="18">
        <f t="shared" si="2885"/>
        <v>20</v>
      </c>
      <c r="X2174" s="18">
        <f t="shared" si="2886"/>
        <v>20</v>
      </c>
      <c r="Y2174" s="18">
        <f t="shared" si="2948"/>
        <v>0</v>
      </c>
      <c r="Z2174" s="18">
        <f t="shared" si="2948"/>
        <v>0</v>
      </c>
      <c r="AA2174" s="18">
        <f t="shared" si="2948"/>
        <v>0</v>
      </c>
      <c r="AB2174" s="18">
        <f t="shared" si="2893"/>
        <v>20</v>
      </c>
      <c r="AC2174" s="18">
        <f t="shared" si="2894"/>
        <v>20</v>
      </c>
      <c r="AD2174" s="18">
        <f t="shared" si="2895"/>
        <v>20</v>
      </c>
      <c r="AE2174" s="18">
        <f t="shared" si="2948"/>
        <v>0</v>
      </c>
      <c r="AF2174" s="31"/>
      <c r="AG2174" s="22"/>
      <c r="AH2174" s="2"/>
    </row>
    <row r="2175" spans="1:34" ht="47.25" x14ac:dyDescent="0.25">
      <c r="A2175" s="36" t="s">
        <v>468</v>
      </c>
      <c r="B2175" s="32">
        <v>240</v>
      </c>
      <c r="C2175" s="36"/>
      <c r="D2175" s="36"/>
      <c r="E2175" s="14" t="s">
        <v>586</v>
      </c>
      <c r="F2175" s="18">
        <f>F2176</f>
        <v>20</v>
      </c>
      <c r="G2175" s="18">
        <f t="shared" si="2948"/>
        <v>20</v>
      </c>
      <c r="H2175" s="18">
        <f t="shared" si="2948"/>
        <v>20</v>
      </c>
      <c r="I2175" s="18">
        <f t="shared" si="2948"/>
        <v>0</v>
      </c>
      <c r="J2175" s="18">
        <f t="shared" si="2948"/>
        <v>0</v>
      </c>
      <c r="K2175" s="18">
        <f t="shared" si="2948"/>
        <v>0</v>
      </c>
      <c r="L2175" s="18">
        <f t="shared" si="2867"/>
        <v>20</v>
      </c>
      <c r="M2175" s="18">
        <f t="shared" si="2868"/>
        <v>20</v>
      </c>
      <c r="N2175" s="18">
        <f t="shared" si="2869"/>
        <v>20</v>
      </c>
      <c r="O2175" s="18">
        <f t="shared" si="2948"/>
        <v>0</v>
      </c>
      <c r="P2175" s="18">
        <f t="shared" si="2948"/>
        <v>0</v>
      </c>
      <c r="Q2175" s="18">
        <f t="shared" si="2948"/>
        <v>0</v>
      </c>
      <c r="R2175" s="18">
        <f t="shared" si="2880"/>
        <v>20</v>
      </c>
      <c r="S2175" s="18">
        <f t="shared" si="2881"/>
        <v>20</v>
      </c>
      <c r="T2175" s="18">
        <f t="shared" si="2882"/>
        <v>20</v>
      </c>
      <c r="U2175" s="18">
        <f t="shared" si="2948"/>
        <v>0</v>
      </c>
      <c r="V2175" s="18">
        <f t="shared" si="2884"/>
        <v>20</v>
      </c>
      <c r="W2175" s="18">
        <f t="shared" si="2885"/>
        <v>20</v>
      </c>
      <c r="X2175" s="18">
        <f t="shared" si="2886"/>
        <v>20</v>
      </c>
      <c r="Y2175" s="18">
        <f t="shared" si="2948"/>
        <v>0</v>
      </c>
      <c r="Z2175" s="18">
        <f t="shared" si="2948"/>
        <v>0</v>
      </c>
      <c r="AA2175" s="18">
        <f t="shared" si="2948"/>
        <v>0</v>
      </c>
      <c r="AB2175" s="18">
        <f t="shared" si="2893"/>
        <v>20</v>
      </c>
      <c r="AC2175" s="18">
        <f t="shared" si="2894"/>
        <v>20</v>
      </c>
      <c r="AD2175" s="18">
        <f t="shared" si="2895"/>
        <v>20</v>
      </c>
      <c r="AE2175" s="18">
        <f t="shared" si="2948"/>
        <v>0</v>
      </c>
      <c r="AF2175" s="31"/>
      <c r="AG2175" s="22"/>
      <c r="AH2175" s="2"/>
    </row>
    <row r="2176" spans="1:34" x14ac:dyDescent="0.25">
      <c r="A2176" s="36" t="s">
        <v>468</v>
      </c>
      <c r="B2176" s="32">
        <v>240</v>
      </c>
      <c r="C2176" s="36" t="s">
        <v>30</v>
      </c>
      <c r="D2176" s="36" t="s">
        <v>28</v>
      </c>
      <c r="E2176" s="14" t="s">
        <v>565</v>
      </c>
      <c r="F2176" s="18">
        <v>20</v>
      </c>
      <c r="G2176" s="18">
        <v>20</v>
      </c>
      <c r="H2176" s="18">
        <v>20</v>
      </c>
      <c r="I2176" s="18"/>
      <c r="J2176" s="18"/>
      <c r="K2176" s="18"/>
      <c r="L2176" s="18">
        <f t="shared" si="2867"/>
        <v>20</v>
      </c>
      <c r="M2176" s="18">
        <f t="shared" si="2868"/>
        <v>20</v>
      </c>
      <c r="N2176" s="18">
        <f t="shared" si="2869"/>
        <v>20</v>
      </c>
      <c r="O2176" s="18"/>
      <c r="P2176" s="18"/>
      <c r="Q2176" s="18"/>
      <c r="R2176" s="18">
        <f t="shared" si="2880"/>
        <v>20</v>
      </c>
      <c r="S2176" s="18">
        <f t="shared" si="2881"/>
        <v>20</v>
      </c>
      <c r="T2176" s="18">
        <f t="shared" si="2882"/>
        <v>20</v>
      </c>
      <c r="U2176" s="18"/>
      <c r="V2176" s="18">
        <f t="shared" si="2884"/>
        <v>20</v>
      </c>
      <c r="W2176" s="18">
        <f t="shared" si="2885"/>
        <v>20</v>
      </c>
      <c r="X2176" s="18">
        <f t="shared" si="2886"/>
        <v>20</v>
      </c>
      <c r="Y2176" s="18"/>
      <c r="Z2176" s="18"/>
      <c r="AA2176" s="18"/>
      <c r="AB2176" s="18">
        <f t="shared" si="2893"/>
        <v>20</v>
      </c>
      <c r="AC2176" s="18">
        <f t="shared" si="2894"/>
        <v>20</v>
      </c>
      <c r="AD2176" s="18">
        <f t="shared" si="2895"/>
        <v>20</v>
      </c>
      <c r="AE2176" s="18"/>
      <c r="AF2176" s="31"/>
      <c r="AG2176" s="22"/>
      <c r="AH2176" s="2"/>
    </row>
    <row r="2177" spans="1:34" s="10" customFormat="1" ht="47.25" x14ac:dyDescent="0.25">
      <c r="A2177" s="9" t="s">
        <v>470</v>
      </c>
      <c r="B2177" s="16"/>
      <c r="C2177" s="9"/>
      <c r="D2177" s="9"/>
      <c r="E2177" s="15" t="s">
        <v>613</v>
      </c>
      <c r="F2177" s="17">
        <f>F2178</f>
        <v>141000</v>
      </c>
      <c r="G2177" s="17">
        <f t="shared" ref="G2177:Q2179" si="2949">G2178</f>
        <v>141000</v>
      </c>
      <c r="H2177" s="17">
        <f t="shared" si="2949"/>
        <v>141000</v>
      </c>
      <c r="I2177" s="17">
        <f t="shared" si="2949"/>
        <v>0</v>
      </c>
      <c r="J2177" s="17">
        <f t="shared" si="2949"/>
        <v>0</v>
      </c>
      <c r="K2177" s="17">
        <f t="shared" si="2949"/>
        <v>0</v>
      </c>
      <c r="L2177" s="17">
        <f t="shared" si="2867"/>
        <v>141000</v>
      </c>
      <c r="M2177" s="17">
        <f t="shared" si="2868"/>
        <v>141000</v>
      </c>
      <c r="N2177" s="17">
        <f t="shared" si="2869"/>
        <v>141000</v>
      </c>
      <c r="O2177" s="17">
        <f>O2178+O2184</f>
        <v>3003.4320000000007</v>
      </c>
      <c r="P2177" s="17">
        <f t="shared" ref="P2177:AE2177" si="2950">P2178+P2184</f>
        <v>0</v>
      </c>
      <c r="Q2177" s="17">
        <f t="shared" si="2950"/>
        <v>0</v>
      </c>
      <c r="R2177" s="17">
        <f t="shared" si="2880"/>
        <v>144003.432</v>
      </c>
      <c r="S2177" s="17">
        <f t="shared" si="2881"/>
        <v>141000</v>
      </c>
      <c r="T2177" s="17">
        <f t="shared" si="2882"/>
        <v>141000</v>
      </c>
      <c r="U2177" s="17">
        <f t="shared" ref="U2177" si="2951">U2178+U2184</f>
        <v>0</v>
      </c>
      <c r="V2177" s="17">
        <f t="shared" si="2884"/>
        <v>144003.432</v>
      </c>
      <c r="W2177" s="17">
        <f t="shared" si="2885"/>
        <v>141000</v>
      </c>
      <c r="X2177" s="17">
        <f t="shared" si="2886"/>
        <v>141000</v>
      </c>
      <c r="Y2177" s="17">
        <f t="shared" ref="Y2177:AA2177" si="2952">Y2178+Y2184</f>
        <v>0</v>
      </c>
      <c r="Z2177" s="17">
        <f t="shared" si="2952"/>
        <v>0</v>
      </c>
      <c r="AA2177" s="17">
        <f t="shared" si="2952"/>
        <v>0</v>
      </c>
      <c r="AB2177" s="17">
        <f t="shared" si="2893"/>
        <v>144003.432</v>
      </c>
      <c r="AC2177" s="17">
        <f t="shared" si="2894"/>
        <v>141000</v>
      </c>
      <c r="AD2177" s="17">
        <f t="shared" si="2895"/>
        <v>141000</v>
      </c>
      <c r="AE2177" s="17">
        <f t="shared" si="2950"/>
        <v>0</v>
      </c>
      <c r="AF2177" s="30"/>
      <c r="AG2177" s="25"/>
    </row>
    <row r="2178" spans="1:34" s="10" customFormat="1" ht="47.25" x14ac:dyDescent="0.25">
      <c r="A2178" s="36" t="s">
        <v>470</v>
      </c>
      <c r="B2178" s="32">
        <v>200</v>
      </c>
      <c r="C2178" s="36"/>
      <c r="D2178" s="36"/>
      <c r="E2178" s="14" t="s">
        <v>578</v>
      </c>
      <c r="F2178" s="18">
        <f t="shared" ref="F2178:H2179" si="2953">F2179</f>
        <v>141000</v>
      </c>
      <c r="G2178" s="18">
        <f t="shared" si="2953"/>
        <v>141000</v>
      </c>
      <c r="H2178" s="18">
        <f t="shared" si="2953"/>
        <v>141000</v>
      </c>
      <c r="I2178" s="18">
        <f t="shared" si="2949"/>
        <v>0</v>
      </c>
      <c r="J2178" s="18">
        <f t="shared" si="2949"/>
        <v>0</v>
      </c>
      <c r="K2178" s="18">
        <f t="shared" si="2949"/>
        <v>0</v>
      </c>
      <c r="L2178" s="18">
        <f t="shared" si="2867"/>
        <v>141000</v>
      </c>
      <c r="M2178" s="18">
        <f t="shared" si="2868"/>
        <v>141000</v>
      </c>
      <c r="N2178" s="18">
        <f t="shared" si="2869"/>
        <v>141000</v>
      </c>
      <c r="O2178" s="18">
        <f t="shared" si="2949"/>
        <v>2937.6500000000005</v>
      </c>
      <c r="P2178" s="18">
        <f t="shared" si="2949"/>
        <v>0</v>
      </c>
      <c r="Q2178" s="18">
        <f t="shared" si="2949"/>
        <v>0</v>
      </c>
      <c r="R2178" s="18">
        <f t="shared" si="2880"/>
        <v>143937.65</v>
      </c>
      <c r="S2178" s="18">
        <f t="shared" si="2881"/>
        <v>141000</v>
      </c>
      <c r="T2178" s="18">
        <f t="shared" si="2882"/>
        <v>141000</v>
      </c>
      <c r="U2178" s="18">
        <f t="shared" ref="U2178:AE2178" si="2954">U2179</f>
        <v>0</v>
      </c>
      <c r="V2178" s="17">
        <f t="shared" si="2884"/>
        <v>143937.65</v>
      </c>
      <c r="W2178" s="17">
        <f t="shared" si="2885"/>
        <v>141000</v>
      </c>
      <c r="X2178" s="17">
        <f t="shared" si="2886"/>
        <v>141000</v>
      </c>
      <c r="Y2178" s="17">
        <f t="shared" si="2954"/>
        <v>0</v>
      </c>
      <c r="Z2178" s="17">
        <f t="shared" si="2954"/>
        <v>0</v>
      </c>
      <c r="AA2178" s="17">
        <f t="shared" si="2954"/>
        <v>0</v>
      </c>
      <c r="AB2178" s="17">
        <f t="shared" si="2893"/>
        <v>143937.65</v>
      </c>
      <c r="AC2178" s="17">
        <f t="shared" si="2894"/>
        <v>141000</v>
      </c>
      <c r="AD2178" s="17">
        <f t="shared" si="2895"/>
        <v>141000</v>
      </c>
      <c r="AE2178" s="17">
        <f t="shared" si="2954"/>
        <v>0</v>
      </c>
      <c r="AF2178" s="31"/>
      <c r="AG2178" s="25"/>
    </row>
    <row r="2179" spans="1:34" s="10" customFormat="1" ht="47.25" x14ac:dyDescent="0.25">
      <c r="A2179" s="36" t="s">
        <v>470</v>
      </c>
      <c r="B2179" s="32">
        <v>240</v>
      </c>
      <c r="C2179" s="36"/>
      <c r="D2179" s="36"/>
      <c r="E2179" s="14" t="s">
        <v>586</v>
      </c>
      <c r="F2179" s="18">
        <f>F2180</f>
        <v>141000</v>
      </c>
      <c r="G2179" s="18">
        <f t="shared" si="2953"/>
        <v>141000</v>
      </c>
      <c r="H2179" s="18">
        <f t="shared" si="2953"/>
        <v>141000</v>
      </c>
      <c r="I2179" s="18">
        <f t="shared" si="2949"/>
        <v>0</v>
      </c>
      <c r="J2179" s="18">
        <f t="shared" si="2949"/>
        <v>0</v>
      </c>
      <c r="K2179" s="18">
        <f t="shared" si="2949"/>
        <v>0</v>
      </c>
      <c r="L2179" s="18">
        <f t="shared" si="2867"/>
        <v>141000</v>
      </c>
      <c r="M2179" s="18">
        <f t="shared" si="2868"/>
        <v>141000</v>
      </c>
      <c r="N2179" s="18">
        <f t="shared" si="2869"/>
        <v>141000</v>
      </c>
      <c r="O2179" s="18">
        <f>O2180+O2181+O2182+O2183</f>
        <v>2937.6500000000005</v>
      </c>
      <c r="P2179" s="18">
        <f t="shared" ref="P2179:AE2179" si="2955">P2180+P2181+P2182+P2183</f>
        <v>0</v>
      </c>
      <c r="Q2179" s="18">
        <f t="shared" si="2955"/>
        <v>0</v>
      </c>
      <c r="R2179" s="18">
        <f t="shared" si="2880"/>
        <v>143937.65</v>
      </c>
      <c r="S2179" s="18">
        <f t="shared" si="2881"/>
        <v>141000</v>
      </c>
      <c r="T2179" s="18">
        <f t="shared" si="2882"/>
        <v>141000</v>
      </c>
      <c r="U2179" s="18">
        <f t="shared" ref="U2179" si="2956">U2180+U2181+U2182+U2183</f>
        <v>0</v>
      </c>
      <c r="V2179" s="17">
        <f t="shared" si="2884"/>
        <v>143937.65</v>
      </c>
      <c r="W2179" s="17">
        <f t="shared" si="2885"/>
        <v>141000</v>
      </c>
      <c r="X2179" s="17">
        <f t="shared" si="2886"/>
        <v>141000</v>
      </c>
      <c r="Y2179" s="17">
        <f t="shared" ref="Y2179:AA2179" si="2957">Y2180+Y2181+Y2182+Y2183</f>
        <v>0</v>
      </c>
      <c r="Z2179" s="17">
        <f t="shared" si="2957"/>
        <v>0</v>
      </c>
      <c r="AA2179" s="17">
        <f t="shared" si="2957"/>
        <v>0</v>
      </c>
      <c r="AB2179" s="17">
        <f t="shared" si="2893"/>
        <v>143937.65</v>
      </c>
      <c r="AC2179" s="17">
        <f t="shared" si="2894"/>
        <v>141000</v>
      </c>
      <c r="AD2179" s="17">
        <f t="shared" si="2895"/>
        <v>141000</v>
      </c>
      <c r="AE2179" s="17">
        <f t="shared" si="2955"/>
        <v>0</v>
      </c>
      <c r="AF2179" s="31"/>
      <c r="AG2179" s="25"/>
    </row>
    <row r="2180" spans="1:34" s="10" customFormat="1" x14ac:dyDescent="0.25">
      <c r="A2180" s="36" t="s">
        <v>470</v>
      </c>
      <c r="B2180" s="32">
        <v>240</v>
      </c>
      <c r="C2180" s="36" t="s">
        <v>5</v>
      </c>
      <c r="D2180" s="36" t="s">
        <v>6</v>
      </c>
      <c r="E2180" s="14" t="s">
        <v>543</v>
      </c>
      <c r="F2180" s="18">
        <v>141000</v>
      </c>
      <c r="G2180" s="18">
        <v>141000</v>
      </c>
      <c r="H2180" s="18">
        <v>141000</v>
      </c>
      <c r="I2180" s="18"/>
      <c r="J2180" s="18"/>
      <c r="K2180" s="18"/>
      <c r="L2180" s="18">
        <f t="shared" si="2867"/>
        <v>141000</v>
      </c>
      <c r="M2180" s="18">
        <f t="shared" si="2868"/>
        <v>141000</v>
      </c>
      <c r="N2180" s="18">
        <f t="shared" si="2869"/>
        <v>141000</v>
      </c>
      <c r="O2180" s="18">
        <v>50</v>
      </c>
      <c r="P2180" s="18"/>
      <c r="Q2180" s="18"/>
      <c r="R2180" s="18">
        <f t="shared" si="2880"/>
        <v>141050</v>
      </c>
      <c r="S2180" s="18">
        <f t="shared" si="2881"/>
        <v>141000</v>
      </c>
      <c r="T2180" s="18">
        <f t="shared" si="2882"/>
        <v>141000</v>
      </c>
      <c r="U2180" s="18"/>
      <c r="V2180" s="17">
        <f t="shared" si="2884"/>
        <v>141050</v>
      </c>
      <c r="W2180" s="17">
        <f t="shared" si="2885"/>
        <v>141000</v>
      </c>
      <c r="X2180" s="17">
        <f t="shared" si="2886"/>
        <v>141000</v>
      </c>
      <c r="Y2180" s="17"/>
      <c r="Z2180" s="17"/>
      <c r="AA2180" s="17"/>
      <c r="AB2180" s="17">
        <f t="shared" si="2893"/>
        <v>141050</v>
      </c>
      <c r="AC2180" s="17">
        <f t="shared" si="2894"/>
        <v>141000</v>
      </c>
      <c r="AD2180" s="17">
        <f t="shared" si="2895"/>
        <v>141000</v>
      </c>
      <c r="AE2180" s="17"/>
      <c r="AF2180" s="31"/>
      <c r="AG2180" s="25"/>
    </row>
    <row r="2181" spans="1:34" s="10" customFormat="1" x14ac:dyDescent="0.25">
      <c r="A2181" s="36" t="s">
        <v>470</v>
      </c>
      <c r="B2181" s="32">
        <v>240</v>
      </c>
      <c r="C2181" s="36" t="s">
        <v>151</v>
      </c>
      <c r="D2181" s="36" t="s">
        <v>30</v>
      </c>
      <c r="E2181" s="14" t="s">
        <v>549</v>
      </c>
      <c r="F2181" s="18"/>
      <c r="G2181" s="18"/>
      <c r="H2181" s="18"/>
      <c r="I2181" s="18"/>
      <c r="J2181" s="18"/>
      <c r="K2181" s="18"/>
      <c r="L2181" s="18"/>
      <c r="M2181" s="18"/>
      <c r="N2181" s="18"/>
      <c r="O2181" s="18">
        <f>1411.03+68.222+274.726+497.958+70.748+77.81</f>
        <v>2400.4940000000001</v>
      </c>
      <c r="P2181" s="18"/>
      <c r="Q2181" s="18"/>
      <c r="R2181" s="18">
        <f t="shared" si="2880"/>
        <v>2400.4940000000001</v>
      </c>
      <c r="S2181" s="18">
        <f t="shared" si="2881"/>
        <v>0</v>
      </c>
      <c r="T2181" s="18">
        <f t="shared" si="2882"/>
        <v>0</v>
      </c>
      <c r="U2181" s="18"/>
      <c r="V2181" s="17">
        <f t="shared" si="2884"/>
        <v>2400.4940000000001</v>
      </c>
      <c r="W2181" s="17">
        <f t="shared" si="2885"/>
        <v>0</v>
      </c>
      <c r="X2181" s="17">
        <f t="shared" si="2886"/>
        <v>0</v>
      </c>
      <c r="Y2181" s="17"/>
      <c r="Z2181" s="17"/>
      <c r="AA2181" s="17"/>
      <c r="AB2181" s="17">
        <f t="shared" si="2893"/>
        <v>2400.4940000000001</v>
      </c>
      <c r="AC2181" s="17">
        <f t="shared" si="2894"/>
        <v>0</v>
      </c>
      <c r="AD2181" s="17">
        <f t="shared" si="2895"/>
        <v>0</v>
      </c>
      <c r="AE2181" s="17"/>
      <c r="AF2181" s="31"/>
      <c r="AG2181" s="25"/>
    </row>
    <row r="2182" spans="1:34" s="10" customFormat="1" x14ac:dyDescent="0.25">
      <c r="A2182" s="36" t="s">
        <v>470</v>
      </c>
      <c r="B2182" s="32">
        <v>240</v>
      </c>
      <c r="C2182" s="36" t="s">
        <v>200</v>
      </c>
      <c r="D2182" s="36" t="s">
        <v>20</v>
      </c>
      <c r="E2182" s="14" t="s">
        <v>553</v>
      </c>
      <c r="F2182" s="18"/>
      <c r="G2182" s="18"/>
      <c r="H2182" s="18"/>
      <c r="I2182" s="18"/>
      <c r="J2182" s="18"/>
      <c r="K2182" s="18"/>
      <c r="L2182" s="18"/>
      <c r="M2182" s="18"/>
      <c r="N2182" s="18"/>
      <c r="O2182" s="18">
        <f>3.792+55.51+271.295+2.5</f>
        <v>333.09700000000004</v>
      </c>
      <c r="P2182" s="18"/>
      <c r="Q2182" s="18"/>
      <c r="R2182" s="18">
        <f t="shared" si="2880"/>
        <v>333.09700000000004</v>
      </c>
      <c r="S2182" s="18">
        <f t="shared" si="2881"/>
        <v>0</v>
      </c>
      <c r="T2182" s="18">
        <f t="shared" si="2882"/>
        <v>0</v>
      </c>
      <c r="U2182" s="18"/>
      <c r="V2182" s="17">
        <f t="shared" si="2884"/>
        <v>333.09700000000004</v>
      </c>
      <c r="W2182" s="17">
        <f t="shared" si="2885"/>
        <v>0</v>
      </c>
      <c r="X2182" s="17">
        <f t="shared" si="2886"/>
        <v>0</v>
      </c>
      <c r="Y2182" s="17"/>
      <c r="Z2182" s="17"/>
      <c r="AA2182" s="17"/>
      <c r="AB2182" s="17">
        <f t="shared" si="2893"/>
        <v>333.09700000000004</v>
      </c>
      <c r="AC2182" s="17">
        <f t="shared" si="2894"/>
        <v>0</v>
      </c>
      <c r="AD2182" s="17">
        <f t="shared" si="2895"/>
        <v>0</v>
      </c>
      <c r="AE2182" s="17"/>
      <c r="AF2182" s="31"/>
      <c r="AG2182" s="25"/>
    </row>
    <row r="2183" spans="1:34" s="10" customFormat="1" x14ac:dyDescent="0.25">
      <c r="A2183" s="36" t="s">
        <v>470</v>
      </c>
      <c r="B2183" s="32">
        <v>240</v>
      </c>
      <c r="C2183" s="36" t="s">
        <v>24</v>
      </c>
      <c r="D2183" s="36" t="s">
        <v>5</v>
      </c>
      <c r="E2183" s="14" t="s">
        <v>563</v>
      </c>
      <c r="F2183" s="18"/>
      <c r="G2183" s="18"/>
      <c r="H2183" s="18"/>
      <c r="I2183" s="18"/>
      <c r="J2183" s="18"/>
      <c r="K2183" s="18"/>
      <c r="L2183" s="18"/>
      <c r="M2183" s="18"/>
      <c r="N2183" s="18"/>
      <c r="O2183" s="18">
        <f>39+0.95+114.109</f>
        <v>154.059</v>
      </c>
      <c r="P2183" s="18"/>
      <c r="Q2183" s="18"/>
      <c r="R2183" s="18">
        <f t="shared" si="2880"/>
        <v>154.059</v>
      </c>
      <c r="S2183" s="18">
        <f t="shared" si="2881"/>
        <v>0</v>
      </c>
      <c r="T2183" s="18">
        <f t="shared" si="2882"/>
        <v>0</v>
      </c>
      <c r="U2183" s="18"/>
      <c r="V2183" s="17">
        <f t="shared" si="2884"/>
        <v>154.059</v>
      </c>
      <c r="W2183" s="17">
        <f t="shared" si="2885"/>
        <v>0</v>
      </c>
      <c r="X2183" s="17">
        <f t="shared" si="2886"/>
        <v>0</v>
      </c>
      <c r="Y2183" s="17"/>
      <c r="Z2183" s="17"/>
      <c r="AA2183" s="17"/>
      <c r="AB2183" s="17">
        <f t="shared" si="2893"/>
        <v>154.059</v>
      </c>
      <c r="AC2183" s="17">
        <f t="shared" si="2894"/>
        <v>0</v>
      </c>
      <c r="AD2183" s="17">
        <f t="shared" si="2895"/>
        <v>0</v>
      </c>
      <c r="AE2183" s="17"/>
      <c r="AF2183" s="31"/>
      <c r="AG2183" s="25"/>
    </row>
    <row r="2184" spans="1:34" s="10" customFormat="1" x14ac:dyDescent="0.25">
      <c r="A2184" s="36" t="s">
        <v>470</v>
      </c>
      <c r="B2184" s="32">
        <v>800</v>
      </c>
      <c r="C2184" s="36"/>
      <c r="D2184" s="36"/>
      <c r="E2184" s="14" t="s">
        <v>583</v>
      </c>
      <c r="F2184" s="18"/>
      <c r="G2184" s="18"/>
      <c r="H2184" s="18"/>
      <c r="I2184" s="18"/>
      <c r="J2184" s="18"/>
      <c r="K2184" s="18"/>
      <c r="L2184" s="18"/>
      <c r="M2184" s="18"/>
      <c r="N2184" s="18"/>
      <c r="O2184" s="18">
        <f>O2185</f>
        <v>65.781999999999996</v>
      </c>
      <c r="P2184" s="18">
        <f t="shared" ref="P2184:AE2184" si="2958">P2185</f>
        <v>0</v>
      </c>
      <c r="Q2184" s="18">
        <f t="shared" si="2958"/>
        <v>0</v>
      </c>
      <c r="R2184" s="18">
        <f t="shared" si="2880"/>
        <v>65.781999999999996</v>
      </c>
      <c r="S2184" s="18">
        <f t="shared" si="2881"/>
        <v>0</v>
      </c>
      <c r="T2184" s="18">
        <f t="shared" si="2882"/>
        <v>0</v>
      </c>
      <c r="U2184" s="18">
        <f t="shared" si="2958"/>
        <v>0</v>
      </c>
      <c r="V2184" s="17">
        <f t="shared" si="2884"/>
        <v>65.781999999999996</v>
      </c>
      <c r="W2184" s="17">
        <f t="shared" si="2885"/>
        <v>0</v>
      </c>
      <c r="X2184" s="17">
        <f t="shared" si="2886"/>
        <v>0</v>
      </c>
      <c r="Y2184" s="17">
        <f t="shared" si="2958"/>
        <v>0</v>
      </c>
      <c r="Z2184" s="17">
        <f t="shared" si="2958"/>
        <v>0</v>
      </c>
      <c r="AA2184" s="17">
        <f t="shared" si="2958"/>
        <v>0</v>
      </c>
      <c r="AB2184" s="17">
        <f t="shared" si="2893"/>
        <v>65.781999999999996</v>
      </c>
      <c r="AC2184" s="17">
        <f t="shared" si="2894"/>
        <v>0</v>
      </c>
      <c r="AD2184" s="17">
        <f t="shared" si="2895"/>
        <v>0</v>
      </c>
      <c r="AE2184" s="17">
        <f t="shared" si="2958"/>
        <v>0</v>
      </c>
      <c r="AF2184" s="31"/>
      <c r="AG2184" s="25"/>
    </row>
    <row r="2185" spans="1:34" s="10" customFormat="1" ht="78.75" x14ac:dyDescent="0.25">
      <c r="A2185" s="36" t="s">
        <v>470</v>
      </c>
      <c r="B2185" s="32">
        <v>810</v>
      </c>
      <c r="C2185" s="36"/>
      <c r="D2185" s="36"/>
      <c r="E2185" s="14" t="s">
        <v>599</v>
      </c>
      <c r="F2185" s="18"/>
      <c r="G2185" s="18"/>
      <c r="H2185" s="18"/>
      <c r="I2185" s="18"/>
      <c r="J2185" s="18"/>
      <c r="K2185" s="18"/>
      <c r="L2185" s="18"/>
      <c r="M2185" s="18"/>
      <c r="N2185" s="18"/>
      <c r="O2185" s="18">
        <f>O2187+O2186</f>
        <v>65.781999999999996</v>
      </c>
      <c r="P2185" s="18">
        <f t="shared" ref="P2185:AE2185" si="2959">P2187+P2186</f>
        <v>0</v>
      </c>
      <c r="Q2185" s="18">
        <f t="shared" si="2959"/>
        <v>0</v>
      </c>
      <c r="R2185" s="18">
        <f t="shared" si="2880"/>
        <v>65.781999999999996</v>
      </c>
      <c r="S2185" s="18">
        <f t="shared" si="2881"/>
        <v>0</v>
      </c>
      <c r="T2185" s="18">
        <f t="shared" si="2882"/>
        <v>0</v>
      </c>
      <c r="U2185" s="18">
        <f t="shared" ref="U2185" si="2960">U2187+U2186</f>
        <v>0</v>
      </c>
      <c r="V2185" s="17">
        <f t="shared" si="2884"/>
        <v>65.781999999999996</v>
      </c>
      <c r="W2185" s="17">
        <f t="shared" si="2885"/>
        <v>0</v>
      </c>
      <c r="X2185" s="17">
        <f t="shared" si="2886"/>
        <v>0</v>
      </c>
      <c r="Y2185" s="17">
        <f t="shared" ref="Y2185:AA2185" si="2961">Y2187+Y2186</f>
        <v>0</v>
      </c>
      <c r="Z2185" s="17">
        <f t="shared" si="2961"/>
        <v>0</v>
      </c>
      <c r="AA2185" s="17">
        <f t="shared" si="2961"/>
        <v>0</v>
      </c>
      <c r="AB2185" s="17">
        <f t="shared" si="2893"/>
        <v>65.781999999999996</v>
      </c>
      <c r="AC2185" s="17">
        <f t="shared" si="2894"/>
        <v>0</v>
      </c>
      <c r="AD2185" s="17">
        <f t="shared" si="2895"/>
        <v>0</v>
      </c>
      <c r="AE2185" s="17">
        <f t="shared" si="2959"/>
        <v>0</v>
      </c>
      <c r="AF2185" s="31"/>
      <c r="AG2185" s="25"/>
    </row>
    <row r="2186" spans="1:34" s="10" customFormat="1" x14ac:dyDescent="0.25">
      <c r="A2186" s="36" t="s">
        <v>470</v>
      </c>
      <c r="B2186" s="32">
        <v>810</v>
      </c>
      <c r="C2186" s="36" t="s">
        <v>151</v>
      </c>
      <c r="D2186" s="36" t="s">
        <v>30</v>
      </c>
      <c r="E2186" s="14" t="s">
        <v>549</v>
      </c>
      <c r="F2186" s="18"/>
      <c r="G2186" s="18"/>
      <c r="H2186" s="18"/>
      <c r="I2186" s="18"/>
      <c r="J2186" s="18"/>
      <c r="K2186" s="18"/>
      <c r="L2186" s="18"/>
      <c r="M2186" s="18"/>
      <c r="N2186" s="18"/>
      <c r="O2186" s="18">
        <v>3.2000000000000001E-2</v>
      </c>
      <c r="P2186" s="18"/>
      <c r="Q2186" s="18"/>
      <c r="R2186" s="18">
        <f t="shared" ref="R2186:R2249" si="2962">L2186+O2186</f>
        <v>3.2000000000000001E-2</v>
      </c>
      <c r="S2186" s="18">
        <f t="shared" ref="S2186:S2249" si="2963">M2186+P2186</f>
        <v>0</v>
      </c>
      <c r="T2186" s="18">
        <f t="shared" ref="T2186:T2249" si="2964">N2186+Q2186</f>
        <v>0</v>
      </c>
      <c r="U2186" s="18"/>
      <c r="V2186" s="17">
        <f t="shared" ref="V2186:V2249" si="2965">R2186+U2186</f>
        <v>3.2000000000000001E-2</v>
      </c>
      <c r="W2186" s="17">
        <f t="shared" ref="W2186:W2249" si="2966">S2186</f>
        <v>0</v>
      </c>
      <c r="X2186" s="17">
        <f t="shared" ref="X2186:X2249" si="2967">T2186</f>
        <v>0</v>
      </c>
      <c r="Y2186" s="17"/>
      <c r="Z2186" s="17"/>
      <c r="AA2186" s="17"/>
      <c r="AB2186" s="17">
        <f t="shared" si="2893"/>
        <v>3.2000000000000001E-2</v>
      </c>
      <c r="AC2186" s="17">
        <f t="shared" si="2894"/>
        <v>0</v>
      </c>
      <c r="AD2186" s="17">
        <f t="shared" si="2895"/>
        <v>0</v>
      </c>
      <c r="AE2186" s="17"/>
      <c r="AF2186" s="31"/>
      <c r="AG2186" s="25"/>
    </row>
    <row r="2187" spans="1:34" s="10" customFormat="1" x14ac:dyDescent="0.25">
      <c r="A2187" s="36" t="s">
        <v>470</v>
      </c>
      <c r="B2187" s="32">
        <v>810</v>
      </c>
      <c r="C2187" s="36" t="s">
        <v>200</v>
      </c>
      <c r="D2187" s="36" t="s">
        <v>20</v>
      </c>
      <c r="E2187" s="14" t="s">
        <v>553</v>
      </c>
      <c r="F2187" s="18"/>
      <c r="G2187" s="18"/>
      <c r="H2187" s="18"/>
      <c r="I2187" s="18"/>
      <c r="J2187" s="18"/>
      <c r="K2187" s="18"/>
      <c r="L2187" s="18"/>
      <c r="M2187" s="18"/>
      <c r="N2187" s="18"/>
      <c r="O2187" s="18">
        <f>30+35.75</f>
        <v>65.75</v>
      </c>
      <c r="P2187" s="18"/>
      <c r="Q2187" s="18"/>
      <c r="R2187" s="18">
        <f t="shared" si="2962"/>
        <v>65.75</v>
      </c>
      <c r="S2187" s="18">
        <f t="shared" si="2963"/>
        <v>0</v>
      </c>
      <c r="T2187" s="18">
        <f t="shared" si="2964"/>
        <v>0</v>
      </c>
      <c r="U2187" s="18"/>
      <c r="V2187" s="17">
        <f t="shared" si="2965"/>
        <v>65.75</v>
      </c>
      <c r="W2187" s="17">
        <f t="shared" si="2966"/>
        <v>0</v>
      </c>
      <c r="X2187" s="17">
        <f t="shared" si="2967"/>
        <v>0</v>
      </c>
      <c r="Y2187" s="17"/>
      <c r="Z2187" s="17"/>
      <c r="AA2187" s="17"/>
      <c r="AB2187" s="17">
        <f t="shared" si="2893"/>
        <v>65.75</v>
      </c>
      <c r="AC2187" s="17">
        <f t="shared" si="2894"/>
        <v>0</v>
      </c>
      <c r="AD2187" s="17">
        <f t="shared" si="2895"/>
        <v>0</v>
      </c>
      <c r="AE2187" s="17"/>
      <c r="AF2187" s="31"/>
      <c r="AG2187" s="25"/>
    </row>
    <row r="2188" spans="1:34" s="10" customFormat="1" x14ac:dyDescent="0.25">
      <c r="A2188" s="9" t="s">
        <v>491</v>
      </c>
      <c r="B2188" s="16"/>
      <c r="C2188" s="9"/>
      <c r="D2188" s="9"/>
      <c r="E2188" s="15" t="s">
        <v>614</v>
      </c>
      <c r="F2188" s="17">
        <f>F2189+F2197+F2201+F2209+F2213+F2220+F2230+F2234+F2238+F2244+F2248+F2256+F2260+F2264+F2271+F2275+F2279+F2304+F2312+F2316+F2320+F2286+F2290+F2294+F2252+F2308+F2205</f>
        <v>353256.5</v>
      </c>
      <c r="G2188" s="17">
        <f t="shared" ref="G2188:H2188" si="2968">G2189+G2197+G2201+G2209+G2213+G2220+G2230+G2234+G2238+G2244+G2248+G2256+G2260+G2264+G2271+G2275+G2279+G2304+G2312+G2316+G2320+G2286+G2290+G2294+G2252+G2308+G2205</f>
        <v>362095.60000000009</v>
      </c>
      <c r="H2188" s="17">
        <f t="shared" si="2968"/>
        <v>350671.9</v>
      </c>
      <c r="I2188" s="17">
        <f t="shared" ref="I2188:K2188" si="2969">I2189+I2197+I2201+I2209+I2213+I2220+I2230+I2234+I2238+I2244+I2248+I2256+I2260+I2264+I2271+I2275+I2279+I2304+I2312+I2316+I2320+I2286+I2290+I2294+I2252+I2308+I2205</f>
        <v>-247.39999999999998</v>
      </c>
      <c r="J2188" s="17">
        <f t="shared" si="2969"/>
        <v>-285.39999999999998</v>
      </c>
      <c r="K2188" s="17">
        <f t="shared" si="2969"/>
        <v>-296.39999999999998</v>
      </c>
      <c r="L2188" s="17">
        <f t="shared" si="2867"/>
        <v>353009.1</v>
      </c>
      <c r="M2188" s="17">
        <f t="shared" si="2868"/>
        <v>361810.20000000007</v>
      </c>
      <c r="N2188" s="17">
        <f t="shared" si="2869"/>
        <v>350375.5</v>
      </c>
      <c r="O2188" s="17">
        <f>O2189+O2197+O2201+O2209+O2213+O2220+O2230+O2234+O2238+O2244+O2248+O2256+O2260+O2264+O2271+O2275+O2279+O2304+O2312+O2316+O2320+O2286+O2290+O2294+O2252+O2308+O2205+O2193</f>
        <v>49222.499000000003</v>
      </c>
      <c r="P2188" s="17">
        <f t="shared" ref="P2188:Q2188" si="2970">P2189+P2197+P2201+P2209+P2213+P2220+P2230+P2234+P2238+P2244+P2248+P2256+P2260+P2264+P2271+P2275+P2279+P2304+P2312+P2316+P2320+P2286+P2290+P2294+P2252+P2308+P2205+P2193</f>
        <v>153.19999999999999</v>
      </c>
      <c r="Q2188" s="17">
        <f t="shared" si="2970"/>
        <v>61426.200000000004</v>
      </c>
      <c r="R2188" s="17">
        <f t="shared" si="2962"/>
        <v>402231.59899999999</v>
      </c>
      <c r="S2188" s="17">
        <f t="shared" si="2963"/>
        <v>361963.40000000008</v>
      </c>
      <c r="T2188" s="17">
        <f t="shared" si="2964"/>
        <v>411801.7</v>
      </c>
      <c r="U2188" s="17">
        <f t="shared" ref="U2188" si="2971">U2189+U2197+U2201+U2209+U2213+U2220+U2230+U2234+U2238+U2244+U2248+U2256+U2260+U2264+U2271+U2275+U2279+U2304+U2312+U2316+U2320+U2286+U2290+U2294+U2252+U2308+U2205+U2193</f>
        <v>0</v>
      </c>
      <c r="V2188" s="17">
        <f t="shared" si="2965"/>
        <v>402231.59899999999</v>
      </c>
      <c r="W2188" s="17">
        <f t="shared" si="2966"/>
        <v>361963.40000000008</v>
      </c>
      <c r="X2188" s="17">
        <f t="shared" si="2967"/>
        <v>411801.7</v>
      </c>
      <c r="Y2188" s="17">
        <f>Y2189+Y2197+Y2201+Y2209+Y2213+Y2220+Y2230+Y2234+Y2238+Y2244+Y2248+Y2256+Y2260+Y2264+Y2271+Y2275+Y2279+Y2304+Y2312+Y2316+Y2320+Y2286+Y2290+Y2294+Y2252+Y2308+Y2205+Y2193</f>
        <v>0</v>
      </c>
      <c r="Z2188" s="17">
        <f t="shared" ref="Z2188:AE2188" si="2972">Z2189+Z2197+Z2201+Z2209+Z2213+Z2220+Z2230+Z2234+Z2238+Z2244+Z2248+Z2256+Z2260+Z2264+Z2271+Z2275+Z2279+Z2304+Z2312+Z2316+Z2320+Z2286+Z2290+Z2294+Z2252+Z2308+Z2205+Z2193</f>
        <v>0</v>
      </c>
      <c r="AA2188" s="17">
        <f t="shared" si="2972"/>
        <v>0</v>
      </c>
      <c r="AB2188" s="17">
        <f t="shared" si="2893"/>
        <v>402231.59899999999</v>
      </c>
      <c r="AC2188" s="17">
        <f t="shared" si="2894"/>
        <v>361963.40000000008</v>
      </c>
      <c r="AD2188" s="17">
        <f t="shared" si="2895"/>
        <v>411801.7</v>
      </c>
      <c r="AE2188" s="17">
        <f t="shared" si="2972"/>
        <v>0</v>
      </c>
      <c r="AF2188" s="30"/>
      <c r="AG2188" s="25"/>
    </row>
    <row r="2189" spans="1:34" ht="31.5" x14ac:dyDescent="0.25">
      <c r="A2189" s="36" t="s">
        <v>471</v>
      </c>
      <c r="B2189" s="32"/>
      <c r="C2189" s="36"/>
      <c r="D2189" s="36"/>
      <c r="E2189" s="14" t="s">
        <v>793</v>
      </c>
      <c r="F2189" s="18">
        <f t="shared" ref="F2189:K2191" si="2973">F2190</f>
        <v>671.9</v>
      </c>
      <c r="G2189" s="18">
        <f t="shared" si="2973"/>
        <v>336</v>
      </c>
      <c r="H2189" s="18">
        <f t="shared" si="2973"/>
        <v>168</v>
      </c>
      <c r="I2189" s="18">
        <f t="shared" si="2973"/>
        <v>0</v>
      </c>
      <c r="J2189" s="18">
        <f t="shared" si="2973"/>
        <v>0</v>
      </c>
      <c r="K2189" s="18">
        <f t="shared" si="2973"/>
        <v>0</v>
      </c>
      <c r="L2189" s="18">
        <f t="shared" ref="L2189:L2256" si="2974">F2189+I2189</f>
        <v>671.9</v>
      </c>
      <c r="M2189" s="18">
        <f t="shared" ref="M2189:M2256" si="2975">G2189+J2189</f>
        <v>336</v>
      </c>
      <c r="N2189" s="18">
        <f t="shared" ref="N2189:N2256" si="2976">H2189+K2189</f>
        <v>168</v>
      </c>
      <c r="O2189" s="18">
        <f t="shared" ref="O2189:Q2191" si="2977">O2190</f>
        <v>0</v>
      </c>
      <c r="P2189" s="18">
        <f t="shared" si="2977"/>
        <v>0</v>
      </c>
      <c r="Q2189" s="18">
        <f t="shared" si="2977"/>
        <v>0</v>
      </c>
      <c r="R2189" s="18">
        <f t="shared" si="2962"/>
        <v>671.9</v>
      </c>
      <c r="S2189" s="18">
        <f t="shared" si="2963"/>
        <v>336</v>
      </c>
      <c r="T2189" s="18">
        <f t="shared" si="2964"/>
        <v>168</v>
      </c>
      <c r="U2189" s="18">
        <f t="shared" ref="U2189:AE2189" si="2978">U2190</f>
        <v>0</v>
      </c>
      <c r="V2189" s="18">
        <f t="shared" si="2965"/>
        <v>671.9</v>
      </c>
      <c r="W2189" s="18">
        <f t="shared" si="2966"/>
        <v>336</v>
      </c>
      <c r="X2189" s="18">
        <f t="shared" si="2967"/>
        <v>168</v>
      </c>
      <c r="Y2189" s="18">
        <f t="shared" si="2978"/>
        <v>0</v>
      </c>
      <c r="Z2189" s="18">
        <f t="shared" si="2978"/>
        <v>0</v>
      </c>
      <c r="AA2189" s="18">
        <f t="shared" si="2978"/>
        <v>0</v>
      </c>
      <c r="AB2189" s="18">
        <f t="shared" si="2893"/>
        <v>671.9</v>
      </c>
      <c r="AC2189" s="18">
        <f t="shared" si="2894"/>
        <v>336</v>
      </c>
      <c r="AD2189" s="18">
        <f t="shared" si="2895"/>
        <v>168</v>
      </c>
      <c r="AE2189" s="18">
        <f t="shared" si="2978"/>
        <v>0</v>
      </c>
      <c r="AF2189" s="31"/>
      <c r="AG2189" s="22"/>
      <c r="AH2189" s="2"/>
    </row>
    <row r="2190" spans="1:34" x14ac:dyDescent="0.25">
      <c r="A2190" s="36" t="s">
        <v>471</v>
      </c>
      <c r="B2190" s="32">
        <v>800</v>
      </c>
      <c r="C2190" s="36"/>
      <c r="D2190" s="36"/>
      <c r="E2190" s="14" t="s">
        <v>583</v>
      </c>
      <c r="F2190" s="18">
        <f t="shared" si="2973"/>
        <v>671.9</v>
      </c>
      <c r="G2190" s="18">
        <f t="shared" si="2973"/>
        <v>336</v>
      </c>
      <c r="H2190" s="18">
        <f t="shared" si="2973"/>
        <v>168</v>
      </c>
      <c r="I2190" s="18">
        <f t="shared" si="2973"/>
        <v>0</v>
      </c>
      <c r="J2190" s="18">
        <f t="shared" si="2973"/>
        <v>0</v>
      </c>
      <c r="K2190" s="18">
        <f t="shared" si="2973"/>
        <v>0</v>
      </c>
      <c r="L2190" s="18">
        <f t="shared" si="2974"/>
        <v>671.9</v>
      </c>
      <c r="M2190" s="18">
        <f t="shared" si="2975"/>
        <v>336</v>
      </c>
      <c r="N2190" s="18">
        <f t="shared" si="2976"/>
        <v>168</v>
      </c>
      <c r="O2190" s="18">
        <f t="shared" si="2977"/>
        <v>0</v>
      </c>
      <c r="P2190" s="18">
        <f t="shared" si="2977"/>
        <v>0</v>
      </c>
      <c r="Q2190" s="18">
        <f t="shared" si="2977"/>
        <v>0</v>
      </c>
      <c r="R2190" s="18">
        <f t="shared" si="2962"/>
        <v>671.9</v>
      </c>
      <c r="S2190" s="18">
        <f t="shared" si="2963"/>
        <v>336</v>
      </c>
      <c r="T2190" s="18">
        <f t="shared" si="2964"/>
        <v>168</v>
      </c>
      <c r="U2190" s="18">
        <f t="shared" ref="U2190:AE2191" si="2979">U2191</f>
        <v>0</v>
      </c>
      <c r="V2190" s="18">
        <f t="shared" si="2965"/>
        <v>671.9</v>
      </c>
      <c r="W2190" s="18">
        <f t="shared" si="2966"/>
        <v>336</v>
      </c>
      <c r="X2190" s="18">
        <f t="shared" si="2967"/>
        <v>168</v>
      </c>
      <c r="Y2190" s="18">
        <f t="shared" si="2979"/>
        <v>0</v>
      </c>
      <c r="Z2190" s="18">
        <f t="shared" si="2979"/>
        <v>0</v>
      </c>
      <c r="AA2190" s="18">
        <f t="shared" si="2979"/>
        <v>0</v>
      </c>
      <c r="AB2190" s="18">
        <f t="shared" si="2893"/>
        <v>671.9</v>
      </c>
      <c r="AC2190" s="18">
        <f t="shared" si="2894"/>
        <v>336</v>
      </c>
      <c r="AD2190" s="18">
        <f t="shared" si="2895"/>
        <v>168</v>
      </c>
      <c r="AE2190" s="18">
        <f t="shared" si="2979"/>
        <v>0</v>
      </c>
      <c r="AF2190" s="31"/>
      <c r="AG2190" s="22"/>
      <c r="AH2190" s="2"/>
    </row>
    <row r="2191" spans="1:34" x14ac:dyDescent="0.25">
      <c r="A2191" s="36" t="s">
        <v>471</v>
      </c>
      <c r="B2191" s="32">
        <v>850</v>
      </c>
      <c r="C2191" s="36"/>
      <c r="D2191" s="36"/>
      <c r="E2191" s="14" t="s">
        <v>601</v>
      </c>
      <c r="F2191" s="18">
        <f t="shared" si="2973"/>
        <v>671.9</v>
      </c>
      <c r="G2191" s="18">
        <f t="shared" si="2973"/>
        <v>336</v>
      </c>
      <c r="H2191" s="18">
        <f t="shared" si="2973"/>
        <v>168</v>
      </c>
      <c r="I2191" s="18">
        <f t="shared" si="2973"/>
        <v>0</v>
      </c>
      <c r="J2191" s="18">
        <f t="shared" si="2973"/>
        <v>0</v>
      </c>
      <c r="K2191" s="18">
        <f t="shared" si="2973"/>
        <v>0</v>
      </c>
      <c r="L2191" s="18">
        <f t="shared" si="2974"/>
        <v>671.9</v>
      </c>
      <c r="M2191" s="18">
        <f t="shared" si="2975"/>
        <v>336</v>
      </c>
      <c r="N2191" s="18">
        <f t="shared" si="2976"/>
        <v>168</v>
      </c>
      <c r="O2191" s="18">
        <f t="shared" si="2977"/>
        <v>0</v>
      </c>
      <c r="P2191" s="18">
        <f t="shared" si="2977"/>
        <v>0</v>
      </c>
      <c r="Q2191" s="18">
        <f t="shared" si="2977"/>
        <v>0</v>
      </c>
      <c r="R2191" s="18">
        <f t="shared" si="2962"/>
        <v>671.9</v>
      </c>
      <c r="S2191" s="18">
        <f t="shared" si="2963"/>
        <v>336</v>
      </c>
      <c r="T2191" s="18">
        <f t="shared" si="2964"/>
        <v>168</v>
      </c>
      <c r="U2191" s="18">
        <f t="shared" si="2979"/>
        <v>0</v>
      </c>
      <c r="V2191" s="18">
        <f t="shared" si="2965"/>
        <v>671.9</v>
      </c>
      <c r="W2191" s="18">
        <f t="shared" si="2966"/>
        <v>336</v>
      </c>
      <c r="X2191" s="18">
        <f t="shared" si="2967"/>
        <v>168</v>
      </c>
      <c r="Y2191" s="18">
        <f t="shared" si="2979"/>
        <v>0</v>
      </c>
      <c r="Z2191" s="18">
        <f t="shared" si="2979"/>
        <v>0</v>
      </c>
      <c r="AA2191" s="18">
        <f t="shared" si="2979"/>
        <v>0</v>
      </c>
      <c r="AB2191" s="18">
        <f t="shared" si="2893"/>
        <v>671.9</v>
      </c>
      <c r="AC2191" s="18">
        <f t="shared" si="2894"/>
        <v>336</v>
      </c>
      <c r="AD2191" s="18">
        <f t="shared" si="2895"/>
        <v>168</v>
      </c>
      <c r="AE2191" s="18">
        <f t="shared" si="2979"/>
        <v>0</v>
      </c>
      <c r="AF2191" s="31"/>
      <c r="AG2191" s="22"/>
      <c r="AH2191" s="2"/>
    </row>
    <row r="2192" spans="1:34" x14ac:dyDescent="0.25">
      <c r="A2192" s="36" t="s">
        <v>471</v>
      </c>
      <c r="B2192" s="32">
        <v>850</v>
      </c>
      <c r="C2192" s="36" t="s">
        <v>5</v>
      </c>
      <c r="D2192" s="36" t="s">
        <v>6</v>
      </c>
      <c r="E2192" s="14" t="s">
        <v>543</v>
      </c>
      <c r="F2192" s="18">
        <v>671.9</v>
      </c>
      <c r="G2192" s="18">
        <v>336</v>
      </c>
      <c r="H2192" s="18">
        <v>168</v>
      </c>
      <c r="I2192" s="18"/>
      <c r="J2192" s="18"/>
      <c r="K2192" s="18"/>
      <c r="L2192" s="18">
        <f t="shared" si="2974"/>
        <v>671.9</v>
      </c>
      <c r="M2192" s="18">
        <f t="shared" si="2975"/>
        <v>336</v>
      </c>
      <c r="N2192" s="18">
        <f t="shared" si="2976"/>
        <v>168</v>
      </c>
      <c r="O2192" s="18"/>
      <c r="P2192" s="18"/>
      <c r="Q2192" s="18"/>
      <c r="R2192" s="18">
        <f t="shared" si="2962"/>
        <v>671.9</v>
      </c>
      <c r="S2192" s="18">
        <f t="shared" si="2963"/>
        <v>336</v>
      </c>
      <c r="T2192" s="18">
        <f t="shared" si="2964"/>
        <v>168</v>
      </c>
      <c r="U2192" s="18"/>
      <c r="V2192" s="18">
        <f t="shared" si="2965"/>
        <v>671.9</v>
      </c>
      <c r="W2192" s="18">
        <f t="shared" si="2966"/>
        <v>336</v>
      </c>
      <c r="X2192" s="18">
        <f t="shared" si="2967"/>
        <v>168</v>
      </c>
      <c r="Y2192" s="18"/>
      <c r="Z2192" s="18"/>
      <c r="AA2192" s="18"/>
      <c r="AB2192" s="18">
        <f t="shared" ref="AB2192:AB2255" si="2980">V2192+Y2192</f>
        <v>671.9</v>
      </c>
      <c r="AC2192" s="18">
        <f t="shared" ref="AC2192:AC2255" si="2981">W2192+Z2192</f>
        <v>336</v>
      </c>
      <c r="AD2192" s="18">
        <f t="shared" ref="AD2192:AD2255" si="2982">X2192+AA2192</f>
        <v>168</v>
      </c>
      <c r="AE2192" s="18"/>
      <c r="AF2192" s="31"/>
      <c r="AG2192" s="22"/>
      <c r="AH2192" s="2"/>
    </row>
    <row r="2193" spans="1:34" ht="31.5" x14ac:dyDescent="0.25">
      <c r="A2193" s="19" t="s">
        <v>1376</v>
      </c>
      <c r="B2193" s="32"/>
      <c r="C2193" s="36"/>
      <c r="D2193" s="36"/>
      <c r="E2193" s="14" t="s">
        <v>1377</v>
      </c>
      <c r="F2193" s="18"/>
      <c r="G2193" s="18"/>
      <c r="H2193" s="18"/>
      <c r="I2193" s="18"/>
      <c r="J2193" s="18"/>
      <c r="K2193" s="18"/>
      <c r="L2193" s="18"/>
      <c r="M2193" s="18"/>
      <c r="N2193" s="18"/>
      <c r="O2193" s="18">
        <f>O2194</f>
        <v>39926.847000000002</v>
      </c>
      <c r="P2193" s="18">
        <f t="shared" ref="P2193:AE2195" si="2983">P2194</f>
        <v>0</v>
      </c>
      <c r="Q2193" s="18">
        <f t="shared" si="2983"/>
        <v>0</v>
      </c>
      <c r="R2193" s="18">
        <f t="shared" si="2962"/>
        <v>39926.847000000002</v>
      </c>
      <c r="S2193" s="18">
        <f t="shared" si="2963"/>
        <v>0</v>
      </c>
      <c r="T2193" s="18">
        <f t="shared" si="2964"/>
        <v>0</v>
      </c>
      <c r="U2193" s="18">
        <f t="shared" si="2983"/>
        <v>0</v>
      </c>
      <c r="V2193" s="18">
        <f t="shared" si="2965"/>
        <v>39926.847000000002</v>
      </c>
      <c r="W2193" s="18">
        <f t="shared" si="2966"/>
        <v>0</v>
      </c>
      <c r="X2193" s="18">
        <f t="shared" si="2967"/>
        <v>0</v>
      </c>
      <c r="Y2193" s="18">
        <f t="shared" si="2983"/>
        <v>0</v>
      </c>
      <c r="Z2193" s="18">
        <f t="shared" si="2983"/>
        <v>0</v>
      </c>
      <c r="AA2193" s="18">
        <f t="shared" si="2983"/>
        <v>0</v>
      </c>
      <c r="AB2193" s="18">
        <f t="shared" si="2980"/>
        <v>39926.847000000002</v>
      </c>
      <c r="AC2193" s="18">
        <f t="shared" si="2981"/>
        <v>0</v>
      </c>
      <c r="AD2193" s="18">
        <f t="shared" si="2982"/>
        <v>0</v>
      </c>
      <c r="AE2193" s="18">
        <f t="shared" si="2983"/>
        <v>0</v>
      </c>
      <c r="AF2193" s="31"/>
      <c r="AG2193" s="22"/>
      <c r="AH2193" s="2"/>
    </row>
    <row r="2194" spans="1:34" ht="47.25" x14ac:dyDescent="0.25">
      <c r="A2194" s="19" t="s">
        <v>1376</v>
      </c>
      <c r="B2194" s="32">
        <v>200</v>
      </c>
      <c r="C2194" s="36"/>
      <c r="D2194" s="36"/>
      <c r="E2194" s="14" t="s">
        <v>578</v>
      </c>
      <c r="F2194" s="18"/>
      <c r="G2194" s="18"/>
      <c r="H2194" s="18"/>
      <c r="I2194" s="18"/>
      <c r="J2194" s="18"/>
      <c r="K2194" s="18"/>
      <c r="L2194" s="18"/>
      <c r="M2194" s="18"/>
      <c r="N2194" s="18"/>
      <c r="O2194" s="18">
        <f>O2195</f>
        <v>39926.847000000002</v>
      </c>
      <c r="P2194" s="18">
        <f t="shared" si="2983"/>
        <v>0</v>
      </c>
      <c r="Q2194" s="18">
        <f t="shared" si="2983"/>
        <v>0</v>
      </c>
      <c r="R2194" s="18">
        <f t="shared" si="2962"/>
        <v>39926.847000000002</v>
      </c>
      <c r="S2194" s="18">
        <f t="shared" si="2963"/>
        <v>0</v>
      </c>
      <c r="T2194" s="18">
        <f t="shared" si="2964"/>
        <v>0</v>
      </c>
      <c r="U2194" s="18">
        <f t="shared" si="2983"/>
        <v>0</v>
      </c>
      <c r="V2194" s="18">
        <f t="shared" si="2965"/>
        <v>39926.847000000002</v>
      </c>
      <c r="W2194" s="18">
        <f t="shared" si="2966"/>
        <v>0</v>
      </c>
      <c r="X2194" s="18">
        <f t="shared" si="2967"/>
        <v>0</v>
      </c>
      <c r="Y2194" s="18">
        <f t="shared" si="2983"/>
        <v>0</v>
      </c>
      <c r="Z2194" s="18">
        <f t="shared" si="2983"/>
        <v>0</v>
      </c>
      <c r="AA2194" s="18">
        <f t="shared" si="2983"/>
        <v>0</v>
      </c>
      <c r="AB2194" s="18">
        <f t="shared" si="2980"/>
        <v>39926.847000000002</v>
      </c>
      <c r="AC2194" s="18">
        <f t="shared" si="2981"/>
        <v>0</v>
      </c>
      <c r="AD2194" s="18">
        <f t="shared" si="2982"/>
        <v>0</v>
      </c>
      <c r="AE2194" s="18">
        <f t="shared" si="2983"/>
        <v>0</v>
      </c>
      <c r="AF2194" s="31"/>
      <c r="AG2194" s="22"/>
      <c r="AH2194" s="2"/>
    </row>
    <row r="2195" spans="1:34" ht="47.25" x14ac:dyDescent="0.25">
      <c r="A2195" s="19" t="s">
        <v>1376</v>
      </c>
      <c r="B2195" s="32">
        <v>240</v>
      </c>
      <c r="C2195" s="36"/>
      <c r="D2195" s="36"/>
      <c r="E2195" s="14" t="s">
        <v>586</v>
      </c>
      <c r="F2195" s="18"/>
      <c r="G2195" s="18"/>
      <c r="H2195" s="18"/>
      <c r="I2195" s="18"/>
      <c r="J2195" s="18"/>
      <c r="K2195" s="18"/>
      <c r="L2195" s="18"/>
      <c r="M2195" s="18"/>
      <c r="N2195" s="18"/>
      <c r="O2195" s="18">
        <f>O2196</f>
        <v>39926.847000000002</v>
      </c>
      <c r="P2195" s="18">
        <f t="shared" si="2983"/>
        <v>0</v>
      </c>
      <c r="Q2195" s="18">
        <f t="shared" si="2983"/>
        <v>0</v>
      </c>
      <c r="R2195" s="18">
        <f t="shared" si="2962"/>
        <v>39926.847000000002</v>
      </c>
      <c r="S2195" s="18">
        <f t="shared" si="2963"/>
        <v>0</v>
      </c>
      <c r="T2195" s="18">
        <f t="shared" si="2964"/>
        <v>0</v>
      </c>
      <c r="U2195" s="18">
        <f t="shared" si="2983"/>
        <v>0</v>
      </c>
      <c r="V2195" s="18">
        <f t="shared" si="2965"/>
        <v>39926.847000000002</v>
      </c>
      <c r="W2195" s="18">
        <f t="shared" si="2966"/>
        <v>0</v>
      </c>
      <c r="X2195" s="18">
        <f t="shared" si="2967"/>
        <v>0</v>
      </c>
      <c r="Y2195" s="18">
        <f t="shared" si="2983"/>
        <v>0</v>
      </c>
      <c r="Z2195" s="18">
        <f t="shared" si="2983"/>
        <v>0</v>
      </c>
      <c r="AA2195" s="18">
        <f t="shared" si="2983"/>
        <v>0</v>
      </c>
      <c r="AB2195" s="18">
        <f t="shared" si="2980"/>
        <v>39926.847000000002</v>
      </c>
      <c r="AC2195" s="18">
        <f t="shared" si="2981"/>
        <v>0</v>
      </c>
      <c r="AD2195" s="18">
        <f t="shared" si="2982"/>
        <v>0</v>
      </c>
      <c r="AE2195" s="18">
        <f t="shared" si="2983"/>
        <v>0</v>
      </c>
      <c r="AF2195" s="31"/>
      <c r="AG2195" s="22"/>
      <c r="AH2195" s="2"/>
    </row>
    <row r="2196" spans="1:34" x14ac:dyDescent="0.25">
      <c r="A2196" s="19" t="s">
        <v>1376</v>
      </c>
      <c r="B2196" s="32">
        <v>240</v>
      </c>
      <c r="C2196" s="36" t="s">
        <v>5</v>
      </c>
      <c r="D2196" s="36" t="s">
        <v>6</v>
      </c>
      <c r="E2196" s="14" t="s">
        <v>543</v>
      </c>
      <c r="F2196" s="18"/>
      <c r="G2196" s="18"/>
      <c r="H2196" s="18"/>
      <c r="I2196" s="18"/>
      <c r="J2196" s="18"/>
      <c r="K2196" s="18"/>
      <c r="L2196" s="18"/>
      <c r="M2196" s="18"/>
      <c r="N2196" s="18"/>
      <c r="O2196" s="18">
        <v>39926.847000000002</v>
      </c>
      <c r="P2196" s="18"/>
      <c r="Q2196" s="18"/>
      <c r="R2196" s="18">
        <f t="shared" si="2962"/>
        <v>39926.847000000002</v>
      </c>
      <c r="S2196" s="18">
        <f t="shared" si="2963"/>
        <v>0</v>
      </c>
      <c r="T2196" s="18">
        <f t="shared" si="2964"/>
        <v>0</v>
      </c>
      <c r="U2196" s="18"/>
      <c r="V2196" s="18">
        <f t="shared" si="2965"/>
        <v>39926.847000000002</v>
      </c>
      <c r="W2196" s="18">
        <f t="shared" si="2966"/>
        <v>0</v>
      </c>
      <c r="X2196" s="18">
        <f t="shared" si="2967"/>
        <v>0</v>
      </c>
      <c r="Y2196" s="18"/>
      <c r="Z2196" s="18"/>
      <c r="AA2196" s="18"/>
      <c r="AB2196" s="18">
        <f t="shared" si="2980"/>
        <v>39926.847000000002</v>
      </c>
      <c r="AC2196" s="18">
        <f t="shared" si="2981"/>
        <v>0</v>
      </c>
      <c r="AD2196" s="18">
        <f t="shared" si="2982"/>
        <v>0</v>
      </c>
      <c r="AE2196" s="18"/>
      <c r="AF2196" s="31"/>
      <c r="AG2196" s="22"/>
      <c r="AH2196" s="2"/>
    </row>
    <row r="2197" spans="1:34" ht="47.25" x14ac:dyDescent="0.25">
      <c r="A2197" s="36" t="s">
        <v>472</v>
      </c>
      <c r="B2197" s="32"/>
      <c r="C2197" s="36"/>
      <c r="D2197" s="36"/>
      <c r="E2197" s="14" t="s">
        <v>794</v>
      </c>
      <c r="F2197" s="18">
        <f t="shared" ref="F2197:K2199" si="2984">F2198</f>
        <v>1902.3</v>
      </c>
      <c r="G2197" s="18">
        <f t="shared" si="2984"/>
        <v>1902.3</v>
      </c>
      <c r="H2197" s="18">
        <f t="shared" si="2984"/>
        <v>1902.3</v>
      </c>
      <c r="I2197" s="18">
        <f t="shared" si="2984"/>
        <v>0</v>
      </c>
      <c r="J2197" s="18">
        <f t="shared" si="2984"/>
        <v>0</v>
      </c>
      <c r="K2197" s="18">
        <f t="shared" si="2984"/>
        <v>0</v>
      </c>
      <c r="L2197" s="18">
        <f t="shared" si="2974"/>
        <v>1902.3</v>
      </c>
      <c r="M2197" s="18">
        <f t="shared" si="2975"/>
        <v>1902.3</v>
      </c>
      <c r="N2197" s="18">
        <f t="shared" si="2976"/>
        <v>1902.3</v>
      </c>
      <c r="O2197" s="18">
        <f t="shared" ref="O2197:Q2199" si="2985">O2198</f>
        <v>0</v>
      </c>
      <c r="P2197" s="18">
        <f t="shared" si="2985"/>
        <v>0</v>
      </c>
      <c r="Q2197" s="18">
        <f t="shared" si="2985"/>
        <v>0</v>
      </c>
      <c r="R2197" s="18">
        <f t="shared" si="2962"/>
        <v>1902.3</v>
      </c>
      <c r="S2197" s="18">
        <f t="shared" si="2963"/>
        <v>1902.3</v>
      </c>
      <c r="T2197" s="18">
        <f t="shared" si="2964"/>
        <v>1902.3</v>
      </c>
      <c r="U2197" s="18">
        <f t="shared" ref="U2197:AE2197" si="2986">U2198</f>
        <v>0</v>
      </c>
      <c r="V2197" s="18">
        <f t="shared" si="2965"/>
        <v>1902.3</v>
      </c>
      <c r="W2197" s="18">
        <f t="shared" si="2966"/>
        <v>1902.3</v>
      </c>
      <c r="X2197" s="18">
        <f t="shared" si="2967"/>
        <v>1902.3</v>
      </c>
      <c r="Y2197" s="18">
        <f t="shared" si="2986"/>
        <v>0</v>
      </c>
      <c r="Z2197" s="18">
        <f t="shared" si="2986"/>
        <v>0</v>
      </c>
      <c r="AA2197" s="18">
        <f t="shared" si="2986"/>
        <v>0</v>
      </c>
      <c r="AB2197" s="18">
        <f t="shared" si="2980"/>
        <v>1902.3</v>
      </c>
      <c r="AC2197" s="18">
        <f t="shared" si="2981"/>
        <v>1902.3</v>
      </c>
      <c r="AD2197" s="18">
        <f t="shared" si="2982"/>
        <v>1902.3</v>
      </c>
      <c r="AE2197" s="18">
        <f t="shared" si="2986"/>
        <v>0</v>
      </c>
      <c r="AF2197" s="31"/>
      <c r="AG2197" s="22"/>
      <c r="AH2197" s="2"/>
    </row>
    <row r="2198" spans="1:34" ht="47.25" x14ac:dyDescent="0.25">
      <c r="A2198" s="36" t="s">
        <v>472</v>
      </c>
      <c r="B2198" s="32">
        <v>200</v>
      </c>
      <c r="C2198" s="36"/>
      <c r="D2198" s="36"/>
      <c r="E2198" s="14" t="s">
        <v>578</v>
      </c>
      <c r="F2198" s="18">
        <f t="shared" si="2984"/>
        <v>1902.3</v>
      </c>
      <c r="G2198" s="18">
        <f t="shared" si="2984"/>
        <v>1902.3</v>
      </c>
      <c r="H2198" s="18">
        <f t="shared" si="2984"/>
        <v>1902.3</v>
      </c>
      <c r="I2198" s="18">
        <f t="shared" si="2984"/>
        <v>0</v>
      </c>
      <c r="J2198" s="18">
        <f t="shared" si="2984"/>
        <v>0</v>
      </c>
      <c r="K2198" s="18">
        <f t="shared" si="2984"/>
        <v>0</v>
      </c>
      <c r="L2198" s="18">
        <f t="shared" si="2974"/>
        <v>1902.3</v>
      </c>
      <c r="M2198" s="18">
        <f t="shared" si="2975"/>
        <v>1902.3</v>
      </c>
      <c r="N2198" s="18">
        <f t="shared" si="2976"/>
        <v>1902.3</v>
      </c>
      <c r="O2198" s="18">
        <f t="shared" si="2985"/>
        <v>0</v>
      </c>
      <c r="P2198" s="18">
        <f t="shared" si="2985"/>
        <v>0</v>
      </c>
      <c r="Q2198" s="18">
        <f t="shared" si="2985"/>
        <v>0</v>
      </c>
      <c r="R2198" s="18">
        <f t="shared" si="2962"/>
        <v>1902.3</v>
      </c>
      <c r="S2198" s="18">
        <f t="shared" si="2963"/>
        <v>1902.3</v>
      </c>
      <c r="T2198" s="18">
        <f t="shared" si="2964"/>
        <v>1902.3</v>
      </c>
      <c r="U2198" s="18">
        <f t="shared" ref="U2198:AE2199" si="2987">U2199</f>
        <v>0</v>
      </c>
      <c r="V2198" s="18">
        <f t="shared" si="2965"/>
        <v>1902.3</v>
      </c>
      <c r="W2198" s="18">
        <f t="shared" si="2966"/>
        <v>1902.3</v>
      </c>
      <c r="X2198" s="18">
        <f t="shared" si="2967"/>
        <v>1902.3</v>
      </c>
      <c r="Y2198" s="18">
        <f t="shared" si="2987"/>
        <v>0</v>
      </c>
      <c r="Z2198" s="18">
        <f t="shared" si="2987"/>
        <v>0</v>
      </c>
      <c r="AA2198" s="18">
        <f t="shared" si="2987"/>
        <v>0</v>
      </c>
      <c r="AB2198" s="18">
        <f t="shared" si="2980"/>
        <v>1902.3</v>
      </c>
      <c r="AC2198" s="18">
        <f t="shared" si="2981"/>
        <v>1902.3</v>
      </c>
      <c r="AD2198" s="18">
        <f t="shared" si="2982"/>
        <v>1902.3</v>
      </c>
      <c r="AE2198" s="18">
        <f t="shared" si="2987"/>
        <v>0</v>
      </c>
      <c r="AF2198" s="31"/>
      <c r="AG2198" s="22"/>
      <c r="AH2198" s="2"/>
    </row>
    <row r="2199" spans="1:34" ht="47.25" x14ac:dyDescent="0.25">
      <c r="A2199" s="36" t="s">
        <v>472</v>
      </c>
      <c r="B2199" s="32">
        <v>240</v>
      </c>
      <c r="C2199" s="36"/>
      <c r="D2199" s="36"/>
      <c r="E2199" s="14" t="s">
        <v>586</v>
      </c>
      <c r="F2199" s="18">
        <f t="shared" si="2984"/>
        <v>1902.3</v>
      </c>
      <c r="G2199" s="18">
        <f t="shared" si="2984"/>
        <v>1902.3</v>
      </c>
      <c r="H2199" s="18">
        <f t="shared" si="2984"/>
        <v>1902.3</v>
      </c>
      <c r="I2199" s="18">
        <f t="shared" si="2984"/>
        <v>0</v>
      </c>
      <c r="J2199" s="18">
        <f t="shared" si="2984"/>
        <v>0</v>
      </c>
      <c r="K2199" s="18">
        <f t="shared" si="2984"/>
        <v>0</v>
      </c>
      <c r="L2199" s="18">
        <f t="shared" si="2974"/>
        <v>1902.3</v>
      </c>
      <c r="M2199" s="18">
        <f t="shared" si="2975"/>
        <v>1902.3</v>
      </c>
      <c r="N2199" s="18">
        <f t="shared" si="2976"/>
        <v>1902.3</v>
      </c>
      <c r="O2199" s="18">
        <f t="shared" si="2985"/>
        <v>0</v>
      </c>
      <c r="P2199" s="18">
        <f t="shared" si="2985"/>
        <v>0</v>
      </c>
      <c r="Q2199" s="18">
        <f t="shared" si="2985"/>
        <v>0</v>
      </c>
      <c r="R2199" s="18">
        <f t="shared" si="2962"/>
        <v>1902.3</v>
      </c>
      <c r="S2199" s="18">
        <f t="shared" si="2963"/>
        <v>1902.3</v>
      </c>
      <c r="T2199" s="18">
        <f t="shared" si="2964"/>
        <v>1902.3</v>
      </c>
      <c r="U2199" s="18">
        <f t="shared" si="2987"/>
        <v>0</v>
      </c>
      <c r="V2199" s="18">
        <f t="shared" si="2965"/>
        <v>1902.3</v>
      </c>
      <c r="W2199" s="18">
        <f t="shared" si="2966"/>
        <v>1902.3</v>
      </c>
      <c r="X2199" s="18">
        <f t="shared" si="2967"/>
        <v>1902.3</v>
      </c>
      <c r="Y2199" s="18">
        <f t="shared" si="2987"/>
        <v>0</v>
      </c>
      <c r="Z2199" s="18">
        <f t="shared" si="2987"/>
        <v>0</v>
      </c>
      <c r="AA2199" s="18">
        <f t="shared" si="2987"/>
        <v>0</v>
      </c>
      <c r="AB2199" s="18">
        <f t="shared" si="2980"/>
        <v>1902.3</v>
      </c>
      <c r="AC2199" s="18">
        <f t="shared" si="2981"/>
        <v>1902.3</v>
      </c>
      <c r="AD2199" s="18">
        <f t="shared" si="2982"/>
        <v>1902.3</v>
      </c>
      <c r="AE2199" s="18">
        <f t="shared" si="2987"/>
        <v>0</v>
      </c>
      <c r="AF2199" s="31"/>
      <c r="AG2199" s="22"/>
      <c r="AH2199" s="2"/>
    </row>
    <row r="2200" spans="1:34" x14ac:dyDescent="0.25">
      <c r="A2200" s="36" t="s">
        <v>472</v>
      </c>
      <c r="B2200" s="32">
        <v>240</v>
      </c>
      <c r="C2200" s="36" t="s">
        <v>5</v>
      </c>
      <c r="D2200" s="36" t="s">
        <v>6</v>
      </c>
      <c r="E2200" s="14" t="s">
        <v>543</v>
      </c>
      <c r="F2200" s="18">
        <v>1902.3</v>
      </c>
      <c r="G2200" s="18">
        <v>1902.3</v>
      </c>
      <c r="H2200" s="18">
        <v>1902.3</v>
      </c>
      <c r="I2200" s="18"/>
      <c r="J2200" s="18"/>
      <c r="K2200" s="18"/>
      <c r="L2200" s="18">
        <f t="shared" si="2974"/>
        <v>1902.3</v>
      </c>
      <c r="M2200" s="18">
        <f t="shared" si="2975"/>
        <v>1902.3</v>
      </c>
      <c r="N2200" s="18">
        <f t="shared" si="2976"/>
        <v>1902.3</v>
      </c>
      <c r="O2200" s="18"/>
      <c r="P2200" s="18"/>
      <c r="Q2200" s="18"/>
      <c r="R2200" s="18">
        <f t="shared" si="2962"/>
        <v>1902.3</v>
      </c>
      <c r="S2200" s="18">
        <f t="shared" si="2963"/>
        <v>1902.3</v>
      </c>
      <c r="T2200" s="18">
        <f t="shared" si="2964"/>
        <v>1902.3</v>
      </c>
      <c r="U2200" s="18"/>
      <c r="V2200" s="18">
        <f t="shared" si="2965"/>
        <v>1902.3</v>
      </c>
      <c r="W2200" s="18">
        <f t="shared" si="2966"/>
        <v>1902.3</v>
      </c>
      <c r="X2200" s="18">
        <f t="shared" si="2967"/>
        <v>1902.3</v>
      </c>
      <c r="Y2200" s="18"/>
      <c r="Z2200" s="18"/>
      <c r="AA2200" s="18"/>
      <c r="AB2200" s="18">
        <f t="shared" si="2980"/>
        <v>1902.3</v>
      </c>
      <c r="AC2200" s="18">
        <f t="shared" si="2981"/>
        <v>1902.3</v>
      </c>
      <c r="AD2200" s="18">
        <f t="shared" si="2982"/>
        <v>1902.3</v>
      </c>
      <c r="AE2200" s="18"/>
      <c r="AF2200" s="31"/>
      <c r="AG2200" s="22"/>
      <c r="AH2200" s="2"/>
    </row>
    <row r="2201" spans="1:34" ht="31.5" x14ac:dyDescent="0.25">
      <c r="A2201" s="36" t="s">
        <v>473</v>
      </c>
      <c r="B2201" s="32"/>
      <c r="C2201" s="36"/>
      <c r="D2201" s="36"/>
      <c r="E2201" s="14" t="s">
        <v>795</v>
      </c>
      <c r="F2201" s="18">
        <f t="shared" ref="F2201:K2203" si="2988">F2202</f>
        <v>35996.299999999996</v>
      </c>
      <c r="G2201" s="18">
        <f t="shared" si="2988"/>
        <v>28203.3</v>
      </c>
      <c r="H2201" s="18">
        <f t="shared" si="2988"/>
        <v>28379.899999999998</v>
      </c>
      <c r="I2201" s="18">
        <f t="shared" si="2988"/>
        <v>0</v>
      </c>
      <c r="J2201" s="18">
        <f t="shared" si="2988"/>
        <v>0</v>
      </c>
      <c r="K2201" s="18">
        <f t="shared" si="2988"/>
        <v>0</v>
      </c>
      <c r="L2201" s="18">
        <f t="shared" si="2974"/>
        <v>35996.299999999996</v>
      </c>
      <c r="M2201" s="18">
        <f t="shared" si="2975"/>
        <v>28203.3</v>
      </c>
      <c r="N2201" s="18">
        <f t="shared" si="2976"/>
        <v>28379.899999999998</v>
      </c>
      <c r="O2201" s="18">
        <f t="shared" ref="O2201:Q2203" si="2989">O2202</f>
        <v>0</v>
      </c>
      <c r="P2201" s="18">
        <f t="shared" si="2989"/>
        <v>0</v>
      </c>
      <c r="Q2201" s="18">
        <f t="shared" si="2989"/>
        <v>0</v>
      </c>
      <c r="R2201" s="18">
        <f t="shared" si="2962"/>
        <v>35996.299999999996</v>
      </c>
      <c r="S2201" s="18">
        <f t="shared" si="2963"/>
        <v>28203.3</v>
      </c>
      <c r="T2201" s="18">
        <f t="shared" si="2964"/>
        <v>28379.899999999998</v>
      </c>
      <c r="U2201" s="18">
        <f t="shared" ref="U2201:AE2203" si="2990">U2202</f>
        <v>0</v>
      </c>
      <c r="V2201" s="18">
        <f t="shared" si="2965"/>
        <v>35996.299999999996</v>
      </c>
      <c r="W2201" s="18">
        <f t="shared" si="2966"/>
        <v>28203.3</v>
      </c>
      <c r="X2201" s="18">
        <f t="shared" si="2967"/>
        <v>28379.899999999998</v>
      </c>
      <c r="Y2201" s="18">
        <f t="shared" si="2990"/>
        <v>0</v>
      </c>
      <c r="Z2201" s="18">
        <f t="shared" si="2990"/>
        <v>0</v>
      </c>
      <c r="AA2201" s="18">
        <f t="shared" si="2990"/>
        <v>0</v>
      </c>
      <c r="AB2201" s="18">
        <f t="shared" si="2980"/>
        <v>35996.299999999996</v>
      </c>
      <c r="AC2201" s="18">
        <f t="shared" si="2981"/>
        <v>28203.3</v>
      </c>
      <c r="AD2201" s="18">
        <f t="shared" si="2982"/>
        <v>28379.899999999998</v>
      </c>
      <c r="AE2201" s="18">
        <f t="shared" si="2990"/>
        <v>0</v>
      </c>
      <c r="AF2201" s="31"/>
      <c r="AG2201" s="22"/>
      <c r="AH2201" s="2"/>
    </row>
    <row r="2202" spans="1:34" ht="47.25" x14ac:dyDescent="0.25">
      <c r="A2202" s="36" t="s">
        <v>473</v>
      </c>
      <c r="B2202" s="32">
        <v>200</v>
      </c>
      <c r="C2202" s="36"/>
      <c r="D2202" s="36"/>
      <c r="E2202" s="14" t="s">
        <v>578</v>
      </c>
      <c r="F2202" s="18">
        <f t="shared" si="2988"/>
        <v>35996.299999999996</v>
      </c>
      <c r="G2202" s="18">
        <f t="shared" si="2988"/>
        <v>28203.3</v>
      </c>
      <c r="H2202" s="18">
        <f t="shared" si="2988"/>
        <v>28379.899999999998</v>
      </c>
      <c r="I2202" s="18">
        <f t="shared" si="2988"/>
        <v>0</v>
      </c>
      <c r="J2202" s="18">
        <f t="shared" si="2988"/>
        <v>0</v>
      </c>
      <c r="K2202" s="18">
        <f t="shared" si="2988"/>
        <v>0</v>
      </c>
      <c r="L2202" s="18">
        <f t="shared" si="2974"/>
        <v>35996.299999999996</v>
      </c>
      <c r="M2202" s="18">
        <f t="shared" si="2975"/>
        <v>28203.3</v>
      </c>
      <c r="N2202" s="18">
        <f t="shared" si="2976"/>
        <v>28379.899999999998</v>
      </c>
      <c r="O2202" s="18">
        <f t="shared" si="2989"/>
        <v>0</v>
      </c>
      <c r="P2202" s="18">
        <f t="shared" si="2989"/>
        <v>0</v>
      </c>
      <c r="Q2202" s="18">
        <f t="shared" si="2989"/>
        <v>0</v>
      </c>
      <c r="R2202" s="18">
        <f t="shared" si="2962"/>
        <v>35996.299999999996</v>
      </c>
      <c r="S2202" s="18">
        <f t="shared" si="2963"/>
        <v>28203.3</v>
      </c>
      <c r="T2202" s="18">
        <f t="shared" si="2964"/>
        <v>28379.899999999998</v>
      </c>
      <c r="U2202" s="18">
        <f t="shared" si="2990"/>
        <v>0</v>
      </c>
      <c r="V2202" s="18">
        <f t="shared" si="2965"/>
        <v>35996.299999999996</v>
      </c>
      <c r="W2202" s="18">
        <f t="shared" si="2966"/>
        <v>28203.3</v>
      </c>
      <c r="X2202" s="18">
        <f t="shared" si="2967"/>
        <v>28379.899999999998</v>
      </c>
      <c r="Y2202" s="18">
        <f t="shared" si="2990"/>
        <v>0</v>
      </c>
      <c r="Z2202" s="18">
        <f t="shared" si="2990"/>
        <v>0</v>
      </c>
      <c r="AA2202" s="18">
        <f t="shared" si="2990"/>
        <v>0</v>
      </c>
      <c r="AB2202" s="18">
        <f t="shared" si="2980"/>
        <v>35996.299999999996</v>
      </c>
      <c r="AC2202" s="18">
        <f t="shared" si="2981"/>
        <v>28203.3</v>
      </c>
      <c r="AD2202" s="18">
        <f t="shared" si="2982"/>
        <v>28379.899999999998</v>
      </c>
      <c r="AE2202" s="18">
        <f t="shared" si="2990"/>
        <v>0</v>
      </c>
      <c r="AF2202" s="31"/>
      <c r="AG2202" s="22"/>
      <c r="AH2202" s="2"/>
    </row>
    <row r="2203" spans="1:34" ht="47.25" x14ac:dyDescent="0.25">
      <c r="A2203" s="36" t="s">
        <v>473</v>
      </c>
      <c r="B2203" s="32">
        <v>240</v>
      </c>
      <c r="C2203" s="36"/>
      <c r="D2203" s="36"/>
      <c r="E2203" s="14" t="s">
        <v>586</v>
      </c>
      <c r="F2203" s="18">
        <f t="shared" si="2988"/>
        <v>35996.299999999996</v>
      </c>
      <c r="G2203" s="18">
        <f t="shared" si="2988"/>
        <v>28203.3</v>
      </c>
      <c r="H2203" s="18">
        <f t="shared" si="2988"/>
        <v>28379.899999999998</v>
      </c>
      <c r="I2203" s="18">
        <f t="shared" si="2988"/>
        <v>0</v>
      </c>
      <c r="J2203" s="18">
        <f t="shared" si="2988"/>
        <v>0</v>
      </c>
      <c r="K2203" s="18">
        <f t="shared" si="2988"/>
        <v>0</v>
      </c>
      <c r="L2203" s="18">
        <f t="shared" si="2974"/>
        <v>35996.299999999996</v>
      </c>
      <c r="M2203" s="18">
        <f t="shared" si="2975"/>
        <v>28203.3</v>
      </c>
      <c r="N2203" s="18">
        <f t="shared" si="2976"/>
        <v>28379.899999999998</v>
      </c>
      <c r="O2203" s="18">
        <f t="shared" si="2989"/>
        <v>0</v>
      </c>
      <c r="P2203" s="18">
        <f t="shared" si="2989"/>
        <v>0</v>
      </c>
      <c r="Q2203" s="18">
        <f t="shared" si="2989"/>
        <v>0</v>
      </c>
      <c r="R2203" s="18">
        <f t="shared" si="2962"/>
        <v>35996.299999999996</v>
      </c>
      <c r="S2203" s="18">
        <f t="shared" si="2963"/>
        <v>28203.3</v>
      </c>
      <c r="T2203" s="18">
        <f t="shared" si="2964"/>
        <v>28379.899999999998</v>
      </c>
      <c r="U2203" s="18">
        <f t="shared" si="2990"/>
        <v>0</v>
      </c>
      <c r="V2203" s="18">
        <f t="shared" si="2965"/>
        <v>35996.299999999996</v>
      </c>
      <c r="W2203" s="18">
        <f t="shared" si="2966"/>
        <v>28203.3</v>
      </c>
      <c r="X2203" s="18">
        <f t="shared" si="2967"/>
        <v>28379.899999999998</v>
      </c>
      <c r="Y2203" s="18">
        <f t="shared" si="2990"/>
        <v>0</v>
      </c>
      <c r="Z2203" s="18">
        <f t="shared" si="2990"/>
        <v>0</v>
      </c>
      <c r="AA2203" s="18">
        <f t="shared" si="2990"/>
        <v>0</v>
      </c>
      <c r="AB2203" s="18">
        <f t="shared" si="2980"/>
        <v>35996.299999999996</v>
      </c>
      <c r="AC2203" s="18">
        <f t="shared" si="2981"/>
        <v>28203.3</v>
      </c>
      <c r="AD2203" s="18">
        <f t="shared" si="2982"/>
        <v>28379.899999999998</v>
      </c>
      <c r="AE2203" s="18">
        <f t="shared" si="2990"/>
        <v>0</v>
      </c>
      <c r="AF2203" s="31"/>
      <c r="AG2203" s="22"/>
      <c r="AH2203" s="2"/>
    </row>
    <row r="2204" spans="1:34" x14ac:dyDescent="0.25">
      <c r="A2204" s="36" t="s">
        <v>473</v>
      </c>
      <c r="B2204" s="32">
        <v>240</v>
      </c>
      <c r="C2204" s="36" t="s">
        <v>5</v>
      </c>
      <c r="D2204" s="36" t="s">
        <v>6</v>
      </c>
      <c r="E2204" s="14" t="s">
        <v>543</v>
      </c>
      <c r="F2204" s="18">
        <v>35996.299999999996</v>
      </c>
      <c r="G2204" s="18">
        <v>28203.3</v>
      </c>
      <c r="H2204" s="18">
        <v>28379.899999999998</v>
      </c>
      <c r="I2204" s="18"/>
      <c r="J2204" s="18"/>
      <c r="K2204" s="18"/>
      <c r="L2204" s="18">
        <f t="shared" si="2974"/>
        <v>35996.299999999996</v>
      </c>
      <c r="M2204" s="18">
        <f t="shared" si="2975"/>
        <v>28203.3</v>
      </c>
      <c r="N2204" s="18">
        <f t="shared" si="2976"/>
        <v>28379.899999999998</v>
      </c>
      <c r="O2204" s="18"/>
      <c r="P2204" s="18"/>
      <c r="Q2204" s="18"/>
      <c r="R2204" s="18">
        <f t="shared" si="2962"/>
        <v>35996.299999999996</v>
      </c>
      <c r="S2204" s="18">
        <f t="shared" si="2963"/>
        <v>28203.3</v>
      </c>
      <c r="T2204" s="18">
        <f t="shared" si="2964"/>
        <v>28379.899999999998</v>
      </c>
      <c r="U2204" s="18"/>
      <c r="V2204" s="18">
        <f t="shared" si="2965"/>
        <v>35996.299999999996</v>
      </c>
      <c r="W2204" s="18">
        <f t="shared" si="2966"/>
        <v>28203.3</v>
      </c>
      <c r="X2204" s="18">
        <f t="shared" si="2967"/>
        <v>28379.899999999998</v>
      </c>
      <c r="Y2204" s="18"/>
      <c r="Z2204" s="18"/>
      <c r="AA2204" s="18"/>
      <c r="AB2204" s="18">
        <f t="shared" si="2980"/>
        <v>35996.299999999996</v>
      </c>
      <c r="AC2204" s="18">
        <f t="shared" si="2981"/>
        <v>28203.3</v>
      </c>
      <c r="AD2204" s="18">
        <f t="shared" si="2982"/>
        <v>28379.899999999998</v>
      </c>
      <c r="AE2204" s="18"/>
      <c r="AF2204" s="31"/>
      <c r="AG2204" s="22"/>
      <c r="AH2204" s="2"/>
    </row>
    <row r="2205" spans="1:34" ht="47.25" x14ac:dyDescent="0.25">
      <c r="A2205" s="19" t="s">
        <v>1020</v>
      </c>
      <c r="B2205" s="32"/>
      <c r="C2205" s="36"/>
      <c r="D2205" s="36"/>
      <c r="E2205" s="14" t="s">
        <v>1019</v>
      </c>
      <c r="F2205" s="18">
        <f>F2206</f>
        <v>172.5</v>
      </c>
      <c r="G2205" s="18">
        <f t="shared" ref="G2205:AE2207" si="2991">G2206</f>
        <v>172.5</v>
      </c>
      <c r="H2205" s="18">
        <f t="shared" si="2991"/>
        <v>172.5</v>
      </c>
      <c r="I2205" s="18">
        <f t="shared" si="2991"/>
        <v>0</v>
      </c>
      <c r="J2205" s="18">
        <f t="shared" si="2991"/>
        <v>0</v>
      </c>
      <c r="K2205" s="18">
        <f t="shared" si="2991"/>
        <v>0</v>
      </c>
      <c r="L2205" s="18">
        <f t="shared" si="2974"/>
        <v>172.5</v>
      </c>
      <c r="M2205" s="18">
        <f t="shared" si="2975"/>
        <v>172.5</v>
      </c>
      <c r="N2205" s="18">
        <f t="shared" si="2976"/>
        <v>172.5</v>
      </c>
      <c r="O2205" s="18">
        <f t="shared" si="2991"/>
        <v>0</v>
      </c>
      <c r="P2205" s="18">
        <f t="shared" si="2991"/>
        <v>0</v>
      </c>
      <c r="Q2205" s="18">
        <f t="shared" si="2991"/>
        <v>0</v>
      </c>
      <c r="R2205" s="18">
        <f t="shared" si="2962"/>
        <v>172.5</v>
      </c>
      <c r="S2205" s="18">
        <f t="shared" si="2963"/>
        <v>172.5</v>
      </c>
      <c r="T2205" s="18">
        <f t="shared" si="2964"/>
        <v>172.5</v>
      </c>
      <c r="U2205" s="18">
        <f t="shared" si="2991"/>
        <v>0</v>
      </c>
      <c r="V2205" s="18">
        <f t="shared" si="2965"/>
        <v>172.5</v>
      </c>
      <c r="W2205" s="18">
        <f t="shared" si="2966"/>
        <v>172.5</v>
      </c>
      <c r="X2205" s="18">
        <f t="shared" si="2967"/>
        <v>172.5</v>
      </c>
      <c r="Y2205" s="18">
        <f t="shared" si="2991"/>
        <v>0</v>
      </c>
      <c r="Z2205" s="18">
        <f t="shared" si="2991"/>
        <v>0</v>
      </c>
      <c r="AA2205" s="18">
        <f t="shared" si="2991"/>
        <v>0</v>
      </c>
      <c r="AB2205" s="18">
        <f t="shared" si="2980"/>
        <v>172.5</v>
      </c>
      <c r="AC2205" s="18">
        <f t="shared" si="2981"/>
        <v>172.5</v>
      </c>
      <c r="AD2205" s="18">
        <f t="shared" si="2982"/>
        <v>172.5</v>
      </c>
      <c r="AE2205" s="18">
        <f t="shared" si="2991"/>
        <v>0</v>
      </c>
      <c r="AF2205" s="31"/>
      <c r="AG2205" s="22"/>
      <c r="AH2205" s="2"/>
    </row>
    <row r="2206" spans="1:34" ht="31.5" x14ac:dyDescent="0.25">
      <c r="A2206" s="19" t="s">
        <v>1020</v>
      </c>
      <c r="B2206" s="32">
        <v>300</v>
      </c>
      <c r="C2206" s="36"/>
      <c r="D2206" s="36"/>
      <c r="E2206" s="14" t="s">
        <v>579</v>
      </c>
      <c r="F2206" s="18">
        <f>F2207</f>
        <v>172.5</v>
      </c>
      <c r="G2206" s="18">
        <f t="shared" si="2991"/>
        <v>172.5</v>
      </c>
      <c r="H2206" s="18">
        <f t="shared" si="2991"/>
        <v>172.5</v>
      </c>
      <c r="I2206" s="18">
        <f t="shared" si="2991"/>
        <v>0</v>
      </c>
      <c r="J2206" s="18">
        <f t="shared" si="2991"/>
        <v>0</v>
      </c>
      <c r="K2206" s="18">
        <f t="shared" si="2991"/>
        <v>0</v>
      </c>
      <c r="L2206" s="18">
        <f t="shared" si="2974"/>
        <v>172.5</v>
      </c>
      <c r="M2206" s="18">
        <f t="shared" si="2975"/>
        <v>172.5</v>
      </c>
      <c r="N2206" s="18">
        <f t="shared" si="2976"/>
        <v>172.5</v>
      </c>
      <c r="O2206" s="18">
        <f t="shared" si="2991"/>
        <v>0</v>
      </c>
      <c r="P2206" s="18">
        <f t="shared" si="2991"/>
        <v>0</v>
      </c>
      <c r="Q2206" s="18">
        <f t="shared" si="2991"/>
        <v>0</v>
      </c>
      <c r="R2206" s="18">
        <f t="shared" si="2962"/>
        <v>172.5</v>
      </c>
      <c r="S2206" s="18">
        <f t="shared" si="2963"/>
        <v>172.5</v>
      </c>
      <c r="T2206" s="18">
        <f t="shared" si="2964"/>
        <v>172.5</v>
      </c>
      <c r="U2206" s="18">
        <f t="shared" si="2991"/>
        <v>0</v>
      </c>
      <c r="V2206" s="18">
        <f t="shared" si="2965"/>
        <v>172.5</v>
      </c>
      <c r="W2206" s="18">
        <f t="shared" si="2966"/>
        <v>172.5</v>
      </c>
      <c r="X2206" s="18">
        <f t="shared" si="2967"/>
        <v>172.5</v>
      </c>
      <c r="Y2206" s="18">
        <f t="shared" si="2991"/>
        <v>0</v>
      </c>
      <c r="Z2206" s="18">
        <f t="shared" si="2991"/>
        <v>0</v>
      </c>
      <c r="AA2206" s="18">
        <f t="shared" si="2991"/>
        <v>0</v>
      </c>
      <c r="AB2206" s="18">
        <f t="shared" si="2980"/>
        <v>172.5</v>
      </c>
      <c r="AC2206" s="18">
        <f t="shared" si="2981"/>
        <v>172.5</v>
      </c>
      <c r="AD2206" s="18">
        <f t="shared" si="2982"/>
        <v>172.5</v>
      </c>
      <c r="AE2206" s="18">
        <f t="shared" si="2991"/>
        <v>0</v>
      </c>
      <c r="AF2206" s="31"/>
      <c r="AG2206" s="22"/>
      <c r="AH2206" s="2"/>
    </row>
    <row r="2207" spans="1:34" x14ac:dyDescent="0.25">
      <c r="A2207" s="19" t="s">
        <v>1020</v>
      </c>
      <c r="B2207" s="32">
        <v>360</v>
      </c>
      <c r="C2207" s="36"/>
      <c r="D2207" s="36"/>
      <c r="E2207" s="14" t="s">
        <v>592</v>
      </c>
      <c r="F2207" s="18">
        <f>F2208</f>
        <v>172.5</v>
      </c>
      <c r="G2207" s="18">
        <f t="shared" si="2991"/>
        <v>172.5</v>
      </c>
      <c r="H2207" s="18">
        <f t="shared" si="2991"/>
        <v>172.5</v>
      </c>
      <c r="I2207" s="18">
        <f t="shared" si="2991"/>
        <v>0</v>
      </c>
      <c r="J2207" s="18">
        <f t="shared" si="2991"/>
        <v>0</v>
      </c>
      <c r="K2207" s="18">
        <f t="shared" si="2991"/>
        <v>0</v>
      </c>
      <c r="L2207" s="18">
        <f t="shared" si="2974"/>
        <v>172.5</v>
      </c>
      <c r="M2207" s="18">
        <f t="shared" si="2975"/>
        <v>172.5</v>
      </c>
      <c r="N2207" s="18">
        <f t="shared" si="2976"/>
        <v>172.5</v>
      </c>
      <c r="O2207" s="18">
        <f t="shared" si="2991"/>
        <v>0</v>
      </c>
      <c r="P2207" s="18">
        <f t="shared" si="2991"/>
        <v>0</v>
      </c>
      <c r="Q2207" s="18">
        <f t="shared" si="2991"/>
        <v>0</v>
      </c>
      <c r="R2207" s="18">
        <f t="shared" si="2962"/>
        <v>172.5</v>
      </c>
      <c r="S2207" s="18">
        <f t="shared" si="2963"/>
        <v>172.5</v>
      </c>
      <c r="T2207" s="18">
        <f t="shared" si="2964"/>
        <v>172.5</v>
      </c>
      <c r="U2207" s="18">
        <f t="shared" si="2991"/>
        <v>0</v>
      </c>
      <c r="V2207" s="18">
        <f t="shared" si="2965"/>
        <v>172.5</v>
      </c>
      <c r="W2207" s="18">
        <f t="shared" si="2966"/>
        <v>172.5</v>
      </c>
      <c r="X2207" s="18">
        <f t="shared" si="2967"/>
        <v>172.5</v>
      </c>
      <c r="Y2207" s="18">
        <f t="shared" si="2991"/>
        <v>0</v>
      </c>
      <c r="Z2207" s="18">
        <f t="shared" si="2991"/>
        <v>0</v>
      </c>
      <c r="AA2207" s="18">
        <f t="shared" si="2991"/>
        <v>0</v>
      </c>
      <c r="AB2207" s="18">
        <f t="shared" si="2980"/>
        <v>172.5</v>
      </c>
      <c r="AC2207" s="18">
        <f t="shared" si="2981"/>
        <v>172.5</v>
      </c>
      <c r="AD2207" s="18">
        <f t="shared" si="2982"/>
        <v>172.5</v>
      </c>
      <c r="AE2207" s="18">
        <f t="shared" si="2991"/>
        <v>0</v>
      </c>
      <c r="AF2207" s="31"/>
      <c r="AG2207" s="22"/>
      <c r="AH2207" s="2"/>
    </row>
    <row r="2208" spans="1:34" x14ac:dyDescent="0.25">
      <c r="A2208" s="19" t="s">
        <v>1020</v>
      </c>
      <c r="B2208" s="32">
        <v>360</v>
      </c>
      <c r="C2208" s="36" t="s">
        <v>5</v>
      </c>
      <c r="D2208" s="36" t="s">
        <v>6</v>
      </c>
      <c r="E2208" s="14" t="s">
        <v>543</v>
      </c>
      <c r="F2208" s="18">
        <v>172.5</v>
      </c>
      <c r="G2208" s="18">
        <v>172.5</v>
      </c>
      <c r="H2208" s="18">
        <v>172.5</v>
      </c>
      <c r="I2208" s="18"/>
      <c r="J2208" s="18"/>
      <c r="K2208" s="18"/>
      <c r="L2208" s="18">
        <f t="shared" si="2974"/>
        <v>172.5</v>
      </c>
      <c r="M2208" s="18">
        <f t="shared" si="2975"/>
        <v>172.5</v>
      </c>
      <c r="N2208" s="18">
        <f t="shared" si="2976"/>
        <v>172.5</v>
      </c>
      <c r="O2208" s="18"/>
      <c r="P2208" s="18"/>
      <c r="Q2208" s="18"/>
      <c r="R2208" s="18">
        <f t="shared" si="2962"/>
        <v>172.5</v>
      </c>
      <c r="S2208" s="18">
        <f t="shared" si="2963"/>
        <v>172.5</v>
      </c>
      <c r="T2208" s="18">
        <f t="shared" si="2964"/>
        <v>172.5</v>
      </c>
      <c r="U2208" s="18"/>
      <c r="V2208" s="18">
        <f t="shared" si="2965"/>
        <v>172.5</v>
      </c>
      <c r="W2208" s="18">
        <f t="shared" si="2966"/>
        <v>172.5</v>
      </c>
      <c r="X2208" s="18">
        <f t="shared" si="2967"/>
        <v>172.5</v>
      </c>
      <c r="Y2208" s="18"/>
      <c r="Z2208" s="18"/>
      <c r="AA2208" s="18"/>
      <c r="AB2208" s="18">
        <f t="shared" si="2980"/>
        <v>172.5</v>
      </c>
      <c r="AC2208" s="18">
        <f t="shared" si="2981"/>
        <v>172.5</v>
      </c>
      <c r="AD2208" s="18">
        <f t="shared" si="2982"/>
        <v>172.5</v>
      </c>
      <c r="AE2208" s="18"/>
      <c r="AF2208" s="31"/>
      <c r="AG2208" s="22"/>
      <c r="AH2208" s="2"/>
    </row>
    <row r="2209" spans="1:34" ht="47.25" x14ac:dyDescent="0.25">
      <c r="A2209" s="36" t="s">
        <v>474</v>
      </c>
      <c r="B2209" s="32"/>
      <c r="C2209" s="36"/>
      <c r="D2209" s="36"/>
      <c r="E2209" s="14" t="s">
        <v>947</v>
      </c>
      <c r="F2209" s="18">
        <f t="shared" ref="F2209:K2211" si="2992">F2210</f>
        <v>46</v>
      </c>
      <c r="G2209" s="18">
        <f t="shared" si="2992"/>
        <v>46</v>
      </c>
      <c r="H2209" s="18">
        <f t="shared" si="2992"/>
        <v>46</v>
      </c>
      <c r="I2209" s="18">
        <f t="shared" si="2992"/>
        <v>0</v>
      </c>
      <c r="J2209" s="18">
        <f t="shared" si="2992"/>
        <v>0</v>
      </c>
      <c r="K2209" s="18">
        <f t="shared" si="2992"/>
        <v>0</v>
      </c>
      <c r="L2209" s="18">
        <f t="shared" si="2974"/>
        <v>46</v>
      </c>
      <c r="M2209" s="18">
        <f t="shared" si="2975"/>
        <v>46</v>
      </c>
      <c r="N2209" s="18">
        <f t="shared" si="2976"/>
        <v>46</v>
      </c>
      <c r="O2209" s="18">
        <f t="shared" ref="O2209:Q2211" si="2993">O2210</f>
        <v>0</v>
      </c>
      <c r="P2209" s="18">
        <f t="shared" si="2993"/>
        <v>0</v>
      </c>
      <c r="Q2209" s="18">
        <f t="shared" si="2993"/>
        <v>0</v>
      </c>
      <c r="R2209" s="18">
        <f t="shared" si="2962"/>
        <v>46</v>
      </c>
      <c r="S2209" s="18">
        <f t="shared" si="2963"/>
        <v>46</v>
      </c>
      <c r="T2209" s="18">
        <f t="shared" si="2964"/>
        <v>46</v>
      </c>
      <c r="U2209" s="18">
        <f t="shared" ref="U2209:AE2211" si="2994">U2210</f>
        <v>0</v>
      </c>
      <c r="V2209" s="18">
        <f t="shared" si="2965"/>
        <v>46</v>
      </c>
      <c r="W2209" s="18">
        <f t="shared" si="2966"/>
        <v>46</v>
      </c>
      <c r="X2209" s="18">
        <f t="shared" si="2967"/>
        <v>46</v>
      </c>
      <c r="Y2209" s="18">
        <f t="shared" si="2994"/>
        <v>0</v>
      </c>
      <c r="Z2209" s="18">
        <f t="shared" si="2994"/>
        <v>0</v>
      </c>
      <c r="AA2209" s="18">
        <f t="shared" si="2994"/>
        <v>0</v>
      </c>
      <c r="AB2209" s="18">
        <f t="shared" si="2980"/>
        <v>46</v>
      </c>
      <c r="AC2209" s="18">
        <f t="shared" si="2981"/>
        <v>46</v>
      </c>
      <c r="AD2209" s="18">
        <f t="shared" si="2982"/>
        <v>46</v>
      </c>
      <c r="AE2209" s="18">
        <f t="shared" si="2994"/>
        <v>0</v>
      </c>
      <c r="AF2209" s="31"/>
      <c r="AG2209" s="22"/>
      <c r="AH2209" s="2"/>
    </row>
    <row r="2210" spans="1:34" ht="31.5" x14ac:dyDescent="0.25">
      <c r="A2210" s="36" t="s">
        <v>474</v>
      </c>
      <c r="B2210" s="32">
        <v>300</v>
      </c>
      <c r="C2210" s="36"/>
      <c r="D2210" s="36"/>
      <c r="E2210" s="14" t="s">
        <v>579</v>
      </c>
      <c r="F2210" s="18">
        <f t="shared" si="2992"/>
        <v>46</v>
      </c>
      <c r="G2210" s="18">
        <f t="shared" si="2992"/>
        <v>46</v>
      </c>
      <c r="H2210" s="18">
        <f t="shared" si="2992"/>
        <v>46</v>
      </c>
      <c r="I2210" s="18">
        <f t="shared" si="2992"/>
        <v>0</v>
      </c>
      <c r="J2210" s="18">
        <f t="shared" si="2992"/>
        <v>0</v>
      </c>
      <c r="K2210" s="18">
        <f t="shared" si="2992"/>
        <v>0</v>
      </c>
      <c r="L2210" s="18">
        <f t="shared" si="2974"/>
        <v>46</v>
      </c>
      <c r="M2210" s="18">
        <f t="shared" si="2975"/>
        <v>46</v>
      </c>
      <c r="N2210" s="18">
        <f t="shared" si="2976"/>
        <v>46</v>
      </c>
      <c r="O2210" s="18">
        <f t="shared" si="2993"/>
        <v>0</v>
      </c>
      <c r="P2210" s="18">
        <f t="shared" si="2993"/>
        <v>0</v>
      </c>
      <c r="Q2210" s="18">
        <f t="shared" si="2993"/>
        <v>0</v>
      </c>
      <c r="R2210" s="18">
        <f t="shared" si="2962"/>
        <v>46</v>
      </c>
      <c r="S2210" s="18">
        <f t="shared" si="2963"/>
        <v>46</v>
      </c>
      <c r="T2210" s="18">
        <f t="shared" si="2964"/>
        <v>46</v>
      </c>
      <c r="U2210" s="18">
        <f t="shared" si="2994"/>
        <v>0</v>
      </c>
      <c r="V2210" s="18">
        <f t="shared" si="2965"/>
        <v>46</v>
      </c>
      <c r="W2210" s="18">
        <f t="shared" si="2966"/>
        <v>46</v>
      </c>
      <c r="X2210" s="18">
        <f t="shared" si="2967"/>
        <v>46</v>
      </c>
      <c r="Y2210" s="18">
        <f t="shared" si="2994"/>
        <v>0</v>
      </c>
      <c r="Z2210" s="18">
        <f t="shared" si="2994"/>
        <v>0</v>
      </c>
      <c r="AA2210" s="18">
        <f t="shared" si="2994"/>
        <v>0</v>
      </c>
      <c r="AB2210" s="18">
        <f t="shared" si="2980"/>
        <v>46</v>
      </c>
      <c r="AC2210" s="18">
        <f t="shared" si="2981"/>
        <v>46</v>
      </c>
      <c r="AD2210" s="18">
        <f t="shared" si="2982"/>
        <v>46</v>
      </c>
      <c r="AE2210" s="18">
        <f t="shared" si="2994"/>
        <v>0</v>
      </c>
      <c r="AF2210" s="31"/>
      <c r="AG2210" s="22"/>
      <c r="AH2210" s="2"/>
    </row>
    <row r="2211" spans="1:34" x14ac:dyDescent="0.25">
      <c r="A2211" s="36" t="s">
        <v>474</v>
      </c>
      <c r="B2211" s="32">
        <v>360</v>
      </c>
      <c r="C2211" s="36"/>
      <c r="D2211" s="36"/>
      <c r="E2211" s="14" t="s">
        <v>592</v>
      </c>
      <c r="F2211" s="18">
        <f t="shared" si="2992"/>
        <v>46</v>
      </c>
      <c r="G2211" s="18">
        <f t="shared" si="2992"/>
        <v>46</v>
      </c>
      <c r="H2211" s="18">
        <f t="shared" si="2992"/>
        <v>46</v>
      </c>
      <c r="I2211" s="18">
        <f t="shared" si="2992"/>
        <v>0</v>
      </c>
      <c r="J2211" s="18">
        <f t="shared" si="2992"/>
        <v>0</v>
      </c>
      <c r="K2211" s="18">
        <f t="shared" si="2992"/>
        <v>0</v>
      </c>
      <c r="L2211" s="18">
        <f t="shared" si="2974"/>
        <v>46</v>
      </c>
      <c r="M2211" s="18">
        <f t="shared" si="2975"/>
        <v>46</v>
      </c>
      <c r="N2211" s="18">
        <f t="shared" si="2976"/>
        <v>46</v>
      </c>
      <c r="O2211" s="18">
        <f t="shared" si="2993"/>
        <v>0</v>
      </c>
      <c r="P2211" s="18">
        <f t="shared" si="2993"/>
        <v>0</v>
      </c>
      <c r="Q2211" s="18">
        <f t="shared" si="2993"/>
        <v>0</v>
      </c>
      <c r="R2211" s="18">
        <f t="shared" si="2962"/>
        <v>46</v>
      </c>
      <c r="S2211" s="18">
        <f t="shared" si="2963"/>
        <v>46</v>
      </c>
      <c r="T2211" s="18">
        <f t="shared" si="2964"/>
        <v>46</v>
      </c>
      <c r="U2211" s="18">
        <f t="shared" si="2994"/>
        <v>0</v>
      </c>
      <c r="V2211" s="18">
        <f t="shared" si="2965"/>
        <v>46</v>
      </c>
      <c r="W2211" s="18">
        <f t="shared" si="2966"/>
        <v>46</v>
      </c>
      <c r="X2211" s="18">
        <f t="shared" si="2967"/>
        <v>46</v>
      </c>
      <c r="Y2211" s="18">
        <f t="shared" si="2994"/>
        <v>0</v>
      </c>
      <c r="Z2211" s="18">
        <f t="shared" si="2994"/>
        <v>0</v>
      </c>
      <c r="AA2211" s="18">
        <f t="shared" si="2994"/>
        <v>0</v>
      </c>
      <c r="AB2211" s="18">
        <f t="shared" si="2980"/>
        <v>46</v>
      </c>
      <c r="AC2211" s="18">
        <f t="shared" si="2981"/>
        <v>46</v>
      </c>
      <c r="AD2211" s="18">
        <f t="shared" si="2982"/>
        <v>46</v>
      </c>
      <c r="AE2211" s="18">
        <f t="shared" si="2994"/>
        <v>0</v>
      </c>
      <c r="AF2211" s="31"/>
      <c r="AG2211" s="22"/>
      <c r="AH2211" s="2"/>
    </row>
    <row r="2212" spans="1:34" x14ac:dyDescent="0.25">
      <c r="A2212" s="36" t="s">
        <v>474</v>
      </c>
      <c r="B2212" s="32">
        <v>360</v>
      </c>
      <c r="C2212" s="36" t="s">
        <v>5</v>
      </c>
      <c r="D2212" s="36" t="s">
        <v>6</v>
      </c>
      <c r="E2212" s="14" t="s">
        <v>543</v>
      </c>
      <c r="F2212" s="18">
        <v>46</v>
      </c>
      <c r="G2212" s="18">
        <v>46</v>
      </c>
      <c r="H2212" s="18">
        <v>46</v>
      </c>
      <c r="I2212" s="18"/>
      <c r="J2212" s="18"/>
      <c r="K2212" s="18"/>
      <c r="L2212" s="18">
        <f t="shared" si="2974"/>
        <v>46</v>
      </c>
      <c r="M2212" s="18">
        <f t="shared" si="2975"/>
        <v>46</v>
      </c>
      <c r="N2212" s="18">
        <f t="shared" si="2976"/>
        <v>46</v>
      </c>
      <c r="O2212" s="18"/>
      <c r="P2212" s="18"/>
      <c r="Q2212" s="18"/>
      <c r="R2212" s="18">
        <f t="shared" si="2962"/>
        <v>46</v>
      </c>
      <c r="S2212" s="18">
        <f t="shared" si="2963"/>
        <v>46</v>
      </c>
      <c r="T2212" s="18">
        <f t="shared" si="2964"/>
        <v>46</v>
      </c>
      <c r="U2212" s="18"/>
      <c r="V2212" s="18">
        <f t="shared" si="2965"/>
        <v>46</v>
      </c>
      <c r="W2212" s="18">
        <f t="shared" si="2966"/>
        <v>46</v>
      </c>
      <c r="X2212" s="18">
        <f t="shared" si="2967"/>
        <v>46</v>
      </c>
      <c r="Y2212" s="18"/>
      <c r="Z2212" s="18"/>
      <c r="AA2212" s="18"/>
      <c r="AB2212" s="18">
        <f t="shared" si="2980"/>
        <v>46</v>
      </c>
      <c r="AC2212" s="18">
        <f t="shared" si="2981"/>
        <v>46</v>
      </c>
      <c r="AD2212" s="18">
        <f t="shared" si="2982"/>
        <v>46</v>
      </c>
      <c r="AE2212" s="18"/>
      <c r="AF2212" s="31"/>
      <c r="AG2212" s="22"/>
      <c r="AH2212" s="2"/>
    </row>
    <row r="2213" spans="1:34" ht="31.5" x14ac:dyDescent="0.25">
      <c r="A2213" s="36" t="s">
        <v>475</v>
      </c>
      <c r="B2213" s="32"/>
      <c r="C2213" s="36"/>
      <c r="D2213" s="36"/>
      <c r="E2213" s="14" t="s">
        <v>796</v>
      </c>
      <c r="F2213" s="18">
        <f t="shared" ref="F2213:K2213" si="2995">F2214+F2217</f>
        <v>104252.9</v>
      </c>
      <c r="G2213" s="18">
        <f t="shared" si="2995"/>
        <v>104252.9</v>
      </c>
      <c r="H2213" s="18">
        <f t="shared" si="2995"/>
        <v>104252.9</v>
      </c>
      <c r="I2213" s="18">
        <f t="shared" si="2995"/>
        <v>0</v>
      </c>
      <c r="J2213" s="18">
        <f t="shared" si="2995"/>
        <v>0</v>
      </c>
      <c r="K2213" s="18">
        <f t="shared" si="2995"/>
        <v>0</v>
      </c>
      <c r="L2213" s="18">
        <f t="shared" si="2974"/>
        <v>104252.9</v>
      </c>
      <c r="M2213" s="18">
        <f t="shared" si="2975"/>
        <v>104252.9</v>
      </c>
      <c r="N2213" s="18">
        <f t="shared" si="2976"/>
        <v>104252.9</v>
      </c>
      <c r="O2213" s="18">
        <f t="shared" ref="O2213:Q2213" si="2996">O2214+O2217</f>
        <v>0</v>
      </c>
      <c r="P2213" s="18">
        <f t="shared" si="2996"/>
        <v>0</v>
      </c>
      <c r="Q2213" s="18">
        <f t="shared" si="2996"/>
        <v>0</v>
      </c>
      <c r="R2213" s="18">
        <f t="shared" si="2962"/>
        <v>104252.9</v>
      </c>
      <c r="S2213" s="18">
        <f t="shared" si="2963"/>
        <v>104252.9</v>
      </c>
      <c r="T2213" s="18">
        <f t="shared" si="2964"/>
        <v>104252.9</v>
      </c>
      <c r="U2213" s="18">
        <f t="shared" ref="U2213:AE2213" si="2997">U2214+U2217</f>
        <v>0</v>
      </c>
      <c r="V2213" s="18">
        <f t="shared" si="2965"/>
        <v>104252.9</v>
      </c>
      <c r="W2213" s="18">
        <f t="shared" si="2966"/>
        <v>104252.9</v>
      </c>
      <c r="X2213" s="18">
        <f t="shared" si="2967"/>
        <v>104252.9</v>
      </c>
      <c r="Y2213" s="18">
        <f t="shared" ref="Y2213:AA2213" si="2998">Y2214+Y2217</f>
        <v>0</v>
      </c>
      <c r="Z2213" s="18">
        <f t="shared" si="2998"/>
        <v>0</v>
      </c>
      <c r="AA2213" s="18">
        <f t="shared" si="2998"/>
        <v>0</v>
      </c>
      <c r="AB2213" s="18">
        <f t="shared" si="2980"/>
        <v>104252.9</v>
      </c>
      <c r="AC2213" s="18">
        <f t="shared" si="2981"/>
        <v>104252.9</v>
      </c>
      <c r="AD2213" s="18">
        <f t="shared" si="2982"/>
        <v>104252.9</v>
      </c>
      <c r="AE2213" s="18">
        <f t="shared" si="2997"/>
        <v>0</v>
      </c>
      <c r="AF2213" s="31"/>
      <c r="AG2213" s="22"/>
      <c r="AH2213" s="2"/>
    </row>
    <row r="2214" spans="1:34" ht="47.25" x14ac:dyDescent="0.25">
      <c r="A2214" s="36" t="s">
        <v>475</v>
      </c>
      <c r="B2214" s="32">
        <v>200</v>
      </c>
      <c r="C2214" s="36"/>
      <c r="D2214" s="36"/>
      <c r="E2214" s="14" t="s">
        <v>578</v>
      </c>
      <c r="F2214" s="18">
        <f t="shared" ref="F2214:K2215" si="2999">F2215</f>
        <v>89124</v>
      </c>
      <c r="G2214" s="18">
        <f t="shared" si="2999"/>
        <v>89124</v>
      </c>
      <c r="H2214" s="18">
        <f t="shared" si="2999"/>
        <v>89124</v>
      </c>
      <c r="I2214" s="18">
        <f t="shared" si="2999"/>
        <v>0</v>
      </c>
      <c r="J2214" s="18">
        <f t="shared" si="2999"/>
        <v>0</v>
      </c>
      <c r="K2214" s="18">
        <f t="shared" si="2999"/>
        <v>0</v>
      </c>
      <c r="L2214" s="18">
        <f t="shared" si="2974"/>
        <v>89124</v>
      </c>
      <c r="M2214" s="18">
        <f t="shared" si="2975"/>
        <v>89124</v>
      </c>
      <c r="N2214" s="18">
        <f t="shared" si="2976"/>
        <v>89124</v>
      </c>
      <c r="O2214" s="18">
        <f t="shared" ref="O2214:Q2215" si="3000">O2215</f>
        <v>0</v>
      </c>
      <c r="P2214" s="18">
        <f t="shared" si="3000"/>
        <v>0</v>
      </c>
      <c r="Q2214" s="18">
        <f t="shared" si="3000"/>
        <v>0</v>
      </c>
      <c r="R2214" s="18">
        <f t="shared" si="2962"/>
        <v>89124</v>
      </c>
      <c r="S2214" s="18">
        <f t="shared" si="2963"/>
        <v>89124</v>
      </c>
      <c r="T2214" s="18">
        <f t="shared" si="2964"/>
        <v>89124</v>
      </c>
      <c r="U2214" s="18">
        <f t="shared" ref="U2214:AE2215" si="3001">U2215</f>
        <v>0</v>
      </c>
      <c r="V2214" s="18">
        <f t="shared" si="2965"/>
        <v>89124</v>
      </c>
      <c r="W2214" s="18">
        <f t="shared" si="2966"/>
        <v>89124</v>
      </c>
      <c r="X2214" s="18">
        <f t="shared" si="2967"/>
        <v>89124</v>
      </c>
      <c r="Y2214" s="18">
        <f t="shared" si="3001"/>
        <v>0</v>
      </c>
      <c r="Z2214" s="18">
        <f t="shared" si="3001"/>
        <v>0</v>
      </c>
      <c r="AA2214" s="18">
        <f t="shared" si="3001"/>
        <v>0</v>
      </c>
      <c r="AB2214" s="18">
        <f t="shared" si="2980"/>
        <v>89124</v>
      </c>
      <c r="AC2214" s="18">
        <f t="shared" si="2981"/>
        <v>89124</v>
      </c>
      <c r="AD2214" s="18">
        <f t="shared" si="2982"/>
        <v>89124</v>
      </c>
      <c r="AE2214" s="18">
        <f t="shared" si="3001"/>
        <v>0</v>
      </c>
      <c r="AF2214" s="31"/>
      <c r="AG2214" s="22"/>
      <c r="AH2214" s="2"/>
    </row>
    <row r="2215" spans="1:34" ht="47.25" x14ac:dyDescent="0.25">
      <c r="A2215" s="36" t="s">
        <v>475</v>
      </c>
      <c r="B2215" s="32">
        <v>240</v>
      </c>
      <c r="C2215" s="36"/>
      <c r="D2215" s="36"/>
      <c r="E2215" s="14" t="s">
        <v>586</v>
      </c>
      <c r="F2215" s="18">
        <f t="shared" si="2999"/>
        <v>89124</v>
      </c>
      <c r="G2215" s="18">
        <f t="shared" si="2999"/>
        <v>89124</v>
      </c>
      <c r="H2215" s="18">
        <f t="shared" si="2999"/>
        <v>89124</v>
      </c>
      <c r="I2215" s="18">
        <f t="shared" si="2999"/>
        <v>0</v>
      </c>
      <c r="J2215" s="18">
        <f t="shared" si="2999"/>
        <v>0</v>
      </c>
      <c r="K2215" s="18">
        <f t="shared" si="2999"/>
        <v>0</v>
      </c>
      <c r="L2215" s="18">
        <f t="shared" si="2974"/>
        <v>89124</v>
      </c>
      <c r="M2215" s="18">
        <f t="shared" si="2975"/>
        <v>89124</v>
      </c>
      <c r="N2215" s="18">
        <f t="shared" si="2976"/>
        <v>89124</v>
      </c>
      <c r="O2215" s="18">
        <f t="shared" si="3000"/>
        <v>0</v>
      </c>
      <c r="P2215" s="18">
        <f t="shared" si="3000"/>
        <v>0</v>
      </c>
      <c r="Q2215" s="18">
        <f t="shared" si="3000"/>
        <v>0</v>
      </c>
      <c r="R2215" s="18">
        <f t="shared" si="2962"/>
        <v>89124</v>
      </c>
      <c r="S2215" s="18">
        <f t="shared" si="2963"/>
        <v>89124</v>
      </c>
      <c r="T2215" s="18">
        <f t="shared" si="2964"/>
        <v>89124</v>
      </c>
      <c r="U2215" s="18">
        <f t="shared" si="3001"/>
        <v>0</v>
      </c>
      <c r="V2215" s="18">
        <f t="shared" si="2965"/>
        <v>89124</v>
      </c>
      <c r="W2215" s="18">
        <f t="shared" si="2966"/>
        <v>89124</v>
      </c>
      <c r="X2215" s="18">
        <f t="shared" si="2967"/>
        <v>89124</v>
      </c>
      <c r="Y2215" s="18">
        <f t="shared" si="3001"/>
        <v>0</v>
      </c>
      <c r="Z2215" s="18">
        <f t="shared" si="3001"/>
        <v>0</v>
      </c>
      <c r="AA2215" s="18">
        <f t="shared" si="3001"/>
        <v>0</v>
      </c>
      <c r="AB2215" s="18">
        <f t="shared" si="2980"/>
        <v>89124</v>
      </c>
      <c r="AC2215" s="18">
        <f t="shared" si="2981"/>
        <v>89124</v>
      </c>
      <c r="AD2215" s="18">
        <f t="shared" si="2982"/>
        <v>89124</v>
      </c>
      <c r="AE2215" s="18">
        <f t="shared" si="3001"/>
        <v>0</v>
      </c>
      <c r="AF2215" s="31"/>
      <c r="AG2215" s="22"/>
      <c r="AH2215" s="2"/>
    </row>
    <row r="2216" spans="1:34" x14ac:dyDescent="0.25">
      <c r="A2216" s="36" t="s">
        <v>475</v>
      </c>
      <c r="B2216" s="32">
        <v>240</v>
      </c>
      <c r="C2216" s="36" t="s">
        <v>5</v>
      </c>
      <c r="D2216" s="36" t="s">
        <v>6</v>
      </c>
      <c r="E2216" s="14" t="s">
        <v>543</v>
      </c>
      <c r="F2216" s="18">
        <v>89124</v>
      </c>
      <c r="G2216" s="18">
        <v>89124</v>
      </c>
      <c r="H2216" s="18">
        <v>89124</v>
      </c>
      <c r="I2216" s="18"/>
      <c r="J2216" s="18"/>
      <c r="K2216" s="18"/>
      <c r="L2216" s="18">
        <f t="shared" si="2974"/>
        <v>89124</v>
      </c>
      <c r="M2216" s="18">
        <f t="shared" si="2975"/>
        <v>89124</v>
      </c>
      <c r="N2216" s="18">
        <f t="shared" si="2976"/>
        <v>89124</v>
      </c>
      <c r="O2216" s="18"/>
      <c r="P2216" s="18"/>
      <c r="Q2216" s="18"/>
      <c r="R2216" s="18">
        <f t="shared" si="2962"/>
        <v>89124</v>
      </c>
      <c r="S2216" s="18">
        <f t="shared" si="2963"/>
        <v>89124</v>
      </c>
      <c r="T2216" s="18">
        <f t="shared" si="2964"/>
        <v>89124</v>
      </c>
      <c r="U2216" s="18"/>
      <c r="V2216" s="18">
        <f t="shared" si="2965"/>
        <v>89124</v>
      </c>
      <c r="W2216" s="18">
        <f t="shared" si="2966"/>
        <v>89124</v>
      </c>
      <c r="X2216" s="18">
        <f t="shared" si="2967"/>
        <v>89124</v>
      </c>
      <c r="Y2216" s="18"/>
      <c r="Z2216" s="18"/>
      <c r="AA2216" s="18"/>
      <c r="AB2216" s="18">
        <f t="shared" si="2980"/>
        <v>89124</v>
      </c>
      <c r="AC2216" s="18">
        <f t="shared" si="2981"/>
        <v>89124</v>
      </c>
      <c r="AD2216" s="18">
        <f t="shared" si="2982"/>
        <v>89124</v>
      </c>
      <c r="AE2216" s="18"/>
      <c r="AF2216" s="31"/>
      <c r="AG2216" s="22"/>
      <c r="AH2216" s="2"/>
    </row>
    <row r="2217" spans="1:34" x14ac:dyDescent="0.25">
      <c r="A2217" s="36" t="s">
        <v>475</v>
      </c>
      <c r="B2217" s="32">
        <v>800</v>
      </c>
      <c r="C2217" s="36"/>
      <c r="D2217" s="36"/>
      <c r="E2217" s="14" t="s">
        <v>583</v>
      </c>
      <c r="F2217" s="18">
        <f t="shared" ref="F2217:K2218" si="3002">F2218</f>
        <v>15128.9</v>
      </c>
      <c r="G2217" s="18">
        <f t="shared" si="3002"/>
        <v>15128.9</v>
      </c>
      <c r="H2217" s="18">
        <f t="shared" si="3002"/>
        <v>15128.9</v>
      </c>
      <c r="I2217" s="18">
        <f t="shared" si="3002"/>
        <v>0</v>
      </c>
      <c r="J2217" s="18">
        <f t="shared" si="3002"/>
        <v>0</v>
      </c>
      <c r="K2217" s="18">
        <f t="shared" si="3002"/>
        <v>0</v>
      </c>
      <c r="L2217" s="18">
        <f t="shared" si="2974"/>
        <v>15128.9</v>
      </c>
      <c r="M2217" s="18">
        <f t="shared" si="2975"/>
        <v>15128.9</v>
      </c>
      <c r="N2217" s="18">
        <f t="shared" si="2976"/>
        <v>15128.9</v>
      </c>
      <c r="O2217" s="18">
        <f t="shared" ref="O2217:Q2218" si="3003">O2218</f>
        <v>0</v>
      </c>
      <c r="P2217" s="18">
        <f t="shared" si="3003"/>
        <v>0</v>
      </c>
      <c r="Q2217" s="18">
        <f t="shared" si="3003"/>
        <v>0</v>
      </c>
      <c r="R2217" s="18">
        <f t="shared" si="2962"/>
        <v>15128.9</v>
      </c>
      <c r="S2217" s="18">
        <f t="shared" si="2963"/>
        <v>15128.9</v>
      </c>
      <c r="T2217" s="18">
        <f t="shared" si="2964"/>
        <v>15128.9</v>
      </c>
      <c r="U2217" s="18">
        <f t="shared" ref="U2217:AE2218" si="3004">U2218</f>
        <v>0</v>
      </c>
      <c r="V2217" s="18">
        <f t="shared" si="2965"/>
        <v>15128.9</v>
      </c>
      <c r="W2217" s="18">
        <f t="shared" si="2966"/>
        <v>15128.9</v>
      </c>
      <c r="X2217" s="18">
        <f t="shared" si="2967"/>
        <v>15128.9</v>
      </c>
      <c r="Y2217" s="18">
        <f t="shared" si="3004"/>
        <v>0</v>
      </c>
      <c r="Z2217" s="18">
        <f t="shared" si="3004"/>
        <v>0</v>
      </c>
      <c r="AA2217" s="18">
        <f t="shared" si="3004"/>
        <v>0</v>
      </c>
      <c r="AB2217" s="18">
        <f t="shared" si="2980"/>
        <v>15128.9</v>
      </c>
      <c r="AC2217" s="18">
        <f t="shared" si="2981"/>
        <v>15128.9</v>
      </c>
      <c r="AD2217" s="18">
        <f t="shared" si="2982"/>
        <v>15128.9</v>
      </c>
      <c r="AE2217" s="18">
        <f t="shared" si="3004"/>
        <v>0</v>
      </c>
      <c r="AF2217" s="31"/>
      <c r="AG2217" s="22"/>
      <c r="AH2217" s="2"/>
    </row>
    <row r="2218" spans="1:34" ht="78.75" x14ac:dyDescent="0.25">
      <c r="A2218" s="36" t="s">
        <v>475</v>
      </c>
      <c r="B2218" s="32">
        <v>810</v>
      </c>
      <c r="C2218" s="36"/>
      <c r="D2218" s="36"/>
      <c r="E2218" s="14" t="s">
        <v>599</v>
      </c>
      <c r="F2218" s="18">
        <f t="shared" si="3002"/>
        <v>15128.9</v>
      </c>
      <c r="G2218" s="18">
        <f t="shared" si="3002"/>
        <v>15128.9</v>
      </c>
      <c r="H2218" s="18">
        <f t="shared" si="3002"/>
        <v>15128.9</v>
      </c>
      <c r="I2218" s="18">
        <f t="shared" si="3002"/>
        <v>0</v>
      </c>
      <c r="J2218" s="18">
        <f t="shared" si="3002"/>
        <v>0</v>
      </c>
      <c r="K2218" s="18">
        <f t="shared" si="3002"/>
        <v>0</v>
      </c>
      <c r="L2218" s="18">
        <f t="shared" si="2974"/>
        <v>15128.9</v>
      </c>
      <c r="M2218" s="18">
        <f t="shared" si="2975"/>
        <v>15128.9</v>
      </c>
      <c r="N2218" s="18">
        <f t="shared" si="2976"/>
        <v>15128.9</v>
      </c>
      <c r="O2218" s="18">
        <f t="shared" si="3003"/>
        <v>0</v>
      </c>
      <c r="P2218" s="18">
        <f t="shared" si="3003"/>
        <v>0</v>
      </c>
      <c r="Q2218" s="18">
        <f t="shared" si="3003"/>
        <v>0</v>
      </c>
      <c r="R2218" s="18">
        <f t="shared" si="2962"/>
        <v>15128.9</v>
      </c>
      <c r="S2218" s="18">
        <f t="shared" si="2963"/>
        <v>15128.9</v>
      </c>
      <c r="T2218" s="18">
        <f t="shared" si="2964"/>
        <v>15128.9</v>
      </c>
      <c r="U2218" s="18">
        <f t="shared" si="3004"/>
        <v>0</v>
      </c>
      <c r="V2218" s="18">
        <f t="shared" si="2965"/>
        <v>15128.9</v>
      </c>
      <c r="W2218" s="18">
        <f t="shared" si="2966"/>
        <v>15128.9</v>
      </c>
      <c r="X2218" s="18">
        <f t="shared" si="2967"/>
        <v>15128.9</v>
      </c>
      <c r="Y2218" s="18">
        <f t="shared" si="3004"/>
        <v>0</v>
      </c>
      <c r="Z2218" s="18">
        <f t="shared" si="3004"/>
        <v>0</v>
      </c>
      <c r="AA2218" s="18">
        <f t="shared" si="3004"/>
        <v>0</v>
      </c>
      <c r="AB2218" s="18">
        <f t="shared" si="2980"/>
        <v>15128.9</v>
      </c>
      <c r="AC2218" s="18">
        <f t="shared" si="2981"/>
        <v>15128.9</v>
      </c>
      <c r="AD2218" s="18">
        <f t="shared" si="2982"/>
        <v>15128.9</v>
      </c>
      <c r="AE2218" s="18">
        <f t="shared" si="3004"/>
        <v>0</v>
      </c>
      <c r="AF2218" s="31"/>
      <c r="AG2218" s="22"/>
      <c r="AH2218" s="2"/>
    </row>
    <row r="2219" spans="1:34" x14ac:dyDescent="0.25">
      <c r="A2219" s="36" t="s">
        <v>475</v>
      </c>
      <c r="B2219" s="32">
        <v>810</v>
      </c>
      <c r="C2219" s="36" t="s">
        <v>5</v>
      </c>
      <c r="D2219" s="36" t="s">
        <v>6</v>
      </c>
      <c r="E2219" s="14" t="s">
        <v>543</v>
      </c>
      <c r="F2219" s="18">
        <v>15128.9</v>
      </c>
      <c r="G2219" s="18">
        <v>15128.9</v>
      </c>
      <c r="H2219" s="18">
        <v>15128.9</v>
      </c>
      <c r="I2219" s="18"/>
      <c r="J2219" s="18"/>
      <c r="K2219" s="18"/>
      <c r="L2219" s="18">
        <f t="shared" si="2974"/>
        <v>15128.9</v>
      </c>
      <c r="M2219" s="18">
        <f t="shared" si="2975"/>
        <v>15128.9</v>
      </c>
      <c r="N2219" s="18">
        <f t="shared" si="2976"/>
        <v>15128.9</v>
      </c>
      <c r="O2219" s="18"/>
      <c r="P2219" s="18"/>
      <c r="Q2219" s="18"/>
      <c r="R2219" s="18">
        <f t="shared" si="2962"/>
        <v>15128.9</v>
      </c>
      <c r="S2219" s="18">
        <f t="shared" si="2963"/>
        <v>15128.9</v>
      </c>
      <c r="T2219" s="18">
        <f t="shared" si="2964"/>
        <v>15128.9</v>
      </c>
      <c r="U2219" s="18"/>
      <c r="V2219" s="18">
        <f t="shared" si="2965"/>
        <v>15128.9</v>
      </c>
      <c r="W2219" s="18">
        <f t="shared" si="2966"/>
        <v>15128.9</v>
      </c>
      <c r="X2219" s="18">
        <f t="shared" si="2967"/>
        <v>15128.9</v>
      </c>
      <c r="Y2219" s="18"/>
      <c r="Z2219" s="18"/>
      <c r="AA2219" s="18"/>
      <c r="AB2219" s="18">
        <f t="shared" si="2980"/>
        <v>15128.9</v>
      </c>
      <c r="AC2219" s="18">
        <f t="shared" si="2981"/>
        <v>15128.9</v>
      </c>
      <c r="AD2219" s="18">
        <f t="shared" si="2982"/>
        <v>15128.9</v>
      </c>
      <c r="AE2219" s="18"/>
      <c r="AF2219" s="31"/>
      <c r="AG2219" s="22"/>
      <c r="AH2219" s="2"/>
    </row>
    <row r="2220" spans="1:34" ht="63" x14ac:dyDescent="0.25">
      <c r="A2220" s="36" t="s">
        <v>476</v>
      </c>
      <c r="B2220" s="32"/>
      <c r="C2220" s="36"/>
      <c r="D2220" s="36"/>
      <c r="E2220" s="14" t="s">
        <v>797</v>
      </c>
      <c r="F2220" s="18">
        <f t="shared" ref="F2220:K2220" si="3005">F2221+F2224+F2227</f>
        <v>2643.7000000000003</v>
      </c>
      <c r="G2220" s="18">
        <f t="shared" si="3005"/>
        <v>2607.0999999999995</v>
      </c>
      <c r="H2220" s="18">
        <f t="shared" si="3005"/>
        <v>2607.0999999999995</v>
      </c>
      <c r="I2220" s="18">
        <f t="shared" si="3005"/>
        <v>0</v>
      </c>
      <c r="J2220" s="18">
        <f t="shared" si="3005"/>
        <v>0</v>
      </c>
      <c r="K2220" s="18">
        <f t="shared" si="3005"/>
        <v>0</v>
      </c>
      <c r="L2220" s="18">
        <f t="shared" si="2974"/>
        <v>2643.7000000000003</v>
      </c>
      <c r="M2220" s="18">
        <f t="shared" si="2975"/>
        <v>2607.0999999999995</v>
      </c>
      <c r="N2220" s="18">
        <f t="shared" si="2976"/>
        <v>2607.0999999999995</v>
      </c>
      <c r="O2220" s="18">
        <f t="shared" ref="O2220:Q2220" si="3006">O2221+O2224+O2227</f>
        <v>0</v>
      </c>
      <c r="P2220" s="18">
        <f t="shared" si="3006"/>
        <v>0</v>
      </c>
      <c r="Q2220" s="18">
        <f t="shared" si="3006"/>
        <v>0</v>
      </c>
      <c r="R2220" s="18">
        <f t="shared" si="2962"/>
        <v>2643.7000000000003</v>
      </c>
      <c r="S2220" s="18">
        <f t="shared" si="2963"/>
        <v>2607.0999999999995</v>
      </c>
      <c r="T2220" s="18">
        <f t="shared" si="2964"/>
        <v>2607.0999999999995</v>
      </c>
      <c r="U2220" s="18">
        <f t="shared" ref="U2220:AE2220" si="3007">U2221+U2224+U2227</f>
        <v>0</v>
      </c>
      <c r="V2220" s="18">
        <f t="shared" si="2965"/>
        <v>2643.7000000000003</v>
      </c>
      <c r="W2220" s="18">
        <f t="shared" si="2966"/>
        <v>2607.0999999999995</v>
      </c>
      <c r="X2220" s="18">
        <f t="shared" si="2967"/>
        <v>2607.0999999999995</v>
      </c>
      <c r="Y2220" s="18">
        <f t="shared" ref="Y2220:AA2220" si="3008">Y2221+Y2224+Y2227</f>
        <v>0</v>
      </c>
      <c r="Z2220" s="18">
        <f t="shared" si="3008"/>
        <v>0</v>
      </c>
      <c r="AA2220" s="18">
        <f t="shared" si="3008"/>
        <v>0</v>
      </c>
      <c r="AB2220" s="18">
        <f t="shared" si="2980"/>
        <v>2643.7000000000003</v>
      </c>
      <c r="AC2220" s="18">
        <f t="shared" si="2981"/>
        <v>2607.0999999999995</v>
      </c>
      <c r="AD2220" s="18">
        <f t="shared" si="2982"/>
        <v>2607.0999999999995</v>
      </c>
      <c r="AE2220" s="18">
        <f t="shared" si="3007"/>
        <v>0</v>
      </c>
      <c r="AF2220" s="31"/>
      <c r="AG2220" s="22"/>
      <c r="AH2220" s="2"/>
    </row>
    <row r="2221" spans="1:34" ht="94.5" x14ac:dyDescent="0.25">
      <c r="A2221" s="36" t="s">
        <v>476</v>
      </c>
      <c r="B2221" s="32">
        <v>100</v>
      </c>
      <c r="C2221" s="36"/>
      <c r="D2221" s="36"/>
      <c r="E2221" s="14" t="s">
        <v>577</v>
      </c>
      <c r="F2221" s="18">
        <f t="shared" ref="F2221:K2222" si="3009">F2222</f>
        <v>569.70000000000005</v>
      </c>
      <c r="G2221" s="18">
        <f t="shared" si="3009"/>
        <v>526.70000000000005</v>
      </c>
      <c r="H2221" s="18">
        <f t="shared" si="3009"/>
        <v>526.70000000000005</v>
      </c>
      <c r="I2221" s="18">
        <f t="shared" si="3009"/>
        <v>0</v>
      </c>
      <c r="J2221" s="18">
        <f t="shared" si="3009"/>
        <v>0</v>
      </c>
      <c r="K2221" s="18">
        <f t="shared" si="3009"/>
        <v>0</v>
      </c>
      <c r="L2221" s="18">
        <f t="shared" si="2974"/>
        <v>569.70000000000005</v>
      </c>
      <c r="M2221" s="18">
        <f t="shared" si="2975"/>
        <v>526.70000000000005</v>
      </c>
      <c r="N2221" s="18">
        <f t="shared" si="2976"/>
        <v>526.70000000000005</v>
      </c>
      <c r="O2221" s="18">
        <f t="shared" ref="O2221:Q2222" si="3010">O2222</f>
        <v>0</v>
      </c>
      <c r="P2221" s="18">
        <f t="shared" si="3010"/>
        <v>0</v>
      </c>
      <c r="Q2221" s="18">
        <f t="shared" si="3010"/>
        <v>0</v>
      </c>
      <c r="R2221" s="18">
        <f t="shared" si="2962"/>
        <v>569.70000000000005</v>
      </c>
      <c r="S2221" s="18">
        <f t="shared" si="2963"/>
        <v>526.70000000000005</v>
      </c>
      <c r="T2221" s="18">
        <f t="shared" si="2964"/>
        <v>526.70000000000005</v>
      </c>
      <c r="U2221" s="18">
        <f t="shared" ref="U2221:AE2222" si="3011">U2222</f>
        <v>0</v>
      </c>
      <c r="V2221" s="18">
        <f t="shared" si="2965"/>
        <v>569.70000000000005</v>
      </c>
      <c r="W2221" s="18">
        <f t="shared" si="2966"/>
        <v>526.70000000000005</v>
      </c>
      <c r="X2221" s="18">
        <f t="shared" si="2967"/>
        <v>526.70000000000005</v>
      </c>
      <c r="Y2221" s="18">
        <f t="shared" si="3011"/>
        <v>0</v>
      </c>
      <c r="Z2221" s="18">
        <f t="shared" si="3011"/>
        <v>0</v>
      </c>
      <c r="AA2221" s="18">
        <f t="shared" si="3011"/>
        <v>0</v>
      </c>
      <c r="AB2221" s="18">
        <f t="shared" si="2980"/>
        <v>569.70000000000005</v>
      </c>
      <c r="AC2221" s="18">
        <f t="shared" si="2981"/>
        <v>526.70000000000005</v>
      </c>
      <c r="AD2221" s="18">
        <f t="shared" si="2982"/>
        <v>526.70000000000005</v>
      </c>
      <c r="AE2221" s="18">
        <f t="shared" si="3011"/>
        <v>0</v>
      </c>
      <c r="AF2221" s="31"/>
      <c r="AG2221" s="22"/>
      <c r="AH2221" s="2"/>
    </row>
    <row r="2222" spans="1:34" ht="31.5" x14ac:dyDescent="0.25">
      <c r="A2222" s="36" t="s">
        <v>476</v>
      </c>
      <c r="B2222" s="32">
        <v>110</v>
      </c>
      <c r="C2222" s="36"/>
      <c r="D2222" s="36"/>
      <c r="E2222" s="14" t="s">
        <v>584</v>
      </c>
      <c r="F2222" s="18">
        <f t="shared" si="3009"/>
        <v>569.70000000000005</v>
      </c>
      <c r="G2222" s="18">
        <f t="shared" si="3009"/>
        <v>526.70000000000005</v>
      </c>
      <c r="H2222" s="18">
        <f t="shared" si="3009"/>
        <v>526.70000000000005</v>
      </c>
      <c r="I2222" s="18">
        <f t="shared" si="3009"/>
        <v>0</v>
      </c>
      <c r="J2222" s="18">
        <f t="shared" si="3009"/>
        <v>0</v>
      </c>
      <c r="K2222" s="18">
        <f t="shared" si="3009"/>
        <v>0</v>
      </c>
      <c r="L2222" s="18">
        <f t="shared" si="2974"/>
        <v>569.70000000000005</v>
      </c>
      <c r="M2222" s="18">
        <f t="shared" si="2975"/>
        <v>526.70000000000005</v>
      </c>
      <c r="N2222" s="18">
        <f t="shared" si="2976"/>
        <v>526.70000000000005</v>
      </c>
      <c r="O2222" s="18">
        <f t="shared" si="3010"/>
        <v>0</v>
      </c>
      <c r="P2222" s="18">
        <f t="shared" si="3010"/>
        <v>0</v>
      </c>
      <c r="Q2222" s="18">
        <f t="shared" si="3010"/>
        <v>0</v>
      </c>
      <c r="R2222" s="18">
        <f t="shared" si="2962"/>
        <v>569.70000000000005</v>
      </c>
      <c r="S2222" s="18">
        <f t="shared" si="2963"/>
        <v>526.70000000000005</v>
      </c>
      <c r="T2222" s="18">
        <f t="shared" si="2964"/>
        <v>526.70000000000005</v>
      </c>
      <c r="U2222" s="18">
        <f t="shared" si="3011"/>
        <v>0</v>
      </c>
      <c r="V2222" s="18">
        <f t="shared" si="2965"/>
        <v>569.70000000000005</v>
      </c>
      <c r="W2222" s="18">
        <f t="shared" si="2966"/>
        <v>526.70000000000005</v>
      </c>
      <c r="X2222" s="18">
        <f t="shared" si="2967"/>
        <v>526.70000000000005</v>
      </c>
      <c r="Y2222" s="18">
        <f t="shared" si="3011"/>
        <v>0</v>
      </c>
      <c r="Z2222" s="18">
        <f t="shared" si="3011"/>
        <v>0</v>
      </c>
      <c r="AA2222" s="18">
        <f t="shared" si="3011"/>
        <v>0</v>
      </c>
      <c r="AB2222" s="18">
        <f t="shared" si="2980"/>
        <v>569.70000000000005</v>
      </c>
      <c r="AC2222" s="18">
        <f t="shared" si="2981"/>
        <v>526.70000000000005</v>
      </c>
      <c r="AD2222" s="18">
        <f t="shared" si="2982"/>
        <v>526.70000000000005</v>
      </c>
      <c r="AE2222" s="18">
        <f t="shared" si="3011"/>
        <v>0</v>
      </c>
      <c r="AF2222" s="31"/>
      <c r="AG2222" s="22"/>
      <c r="AH2222" s="2"/>
    </row>
    <row r="2223" spans="1:34" ht="47.25" x14ac:dyDescent="0.25">
      <c r="A2223" s="36" t="s">
        <v>476</v>
      </c>
      <c r="B2223" s="32">
        <v>110</v>
      </c>
      <c r="C2223" s="36" t="s">
        <v>20</v>
      </c>
      <c r="D2223" s="36" t="s">
        <v>30</v>
      </c>
      <c r="E2223" s="14" t="s">
        <v>544</v>
      </c>
      <c r="F2223" s="18">
        <v>569.70000000000005</v>
      </c>
      <c r="G2223" s="18">
        <v>526.70000000000005</v>
      </c>
      <c r="H2223" s="18">
        <v>526.70000000000005</v>
      </c>
      <c r="I2223" s="18"/>
      <c r="J2223" s="18"/>
      <c r="K2223" s="18"/>
      <c r="L2223" s="18">
        <f t="shared" si="2974"/>
        <v>569.70000000000005</v>
      </c>
      <c r="M2223" s="18">
        <f t="shared" si="2975"/>
        <v>526.70000000000005</v>
      </c>
      <c r="N2223" s="18">
        <f t="shared" si="2976"/>
        <v>526.70000000000005</v>
      </c>
      <c r="O2223" s="18"/>
      <c r="P2223" s="18"/>
      <c r="Q2223" s="18"/>
      <c r="R2223" s="18">
        <f t="shared" si="2962"/>
        <v>569.70000000000005</v>
      </c>
      <c r="S2223" s="18">
        <f t="shared" si="2963"/>
        <v>526.70000000000005</v>
      </c>
      <c r="T2223" s="18">
        <f t="shared" si="2964"/>
        <v>526.70000000000005</v>
      </c>
      <c r="U2223" s="18"/>
      <c r="V2223" s="18">
        <f t="shared" si="2965"/>
        <v>569.70000000000005</v>
      </c>
      <c r="W2223" s="18">
        <f t="shared" si="2966"/>
        <v>526.70000000000005</v>
      </c>
      <c r="X2223" s="18">
        <f t="shared" si="2967"/>
        <v>526.70000000000005</v>
      </c>
      <c r="Y2223" s="18"/>
      <c r="Z2223" s="18"/>
      <c r="AA2223" s="18"/>
      <c r="AB2223" s="18">
        <f t="shared" si="2980"/>
        <v>569.70000000000005</v>
      </c>
      <c r="AC2223" s="18">
        <f t="shared" si="2981"/>
        <v>526.70000000000005</v>
      </c>
      <c r="AD2223" s="18">
        <f t="shared" si="2982"/>
        <v>526.70000000000005</v>
      </c>
      <c r="AE2223" s="18"/>
      <c r="AF2223" s="31"/>
      <c r="AG2223" s="22"/>
      <c r="AH2223" s="2"/>
    </row>
    <row r="2224" spans="1:34" ht="47.25" x14ac:dyDescent="0.25">
      <c r="A2224" s="36" t="s">
        <v>476</v>
      </c>
      <c r="B2224" s="32">
        <v>200</v>
      </c>
      <c r="C2224" s="36"/>
      <c r="D2224" s="36"/>
      <c r="E2224" s="14" t="s">
        <v>578</v>
      </c>
      <c r="F2224" s="18">
        <f t="shared" ref="F2224:K2225" si="3012">F2225</f>
        <v>2049.6000000000004</v>
      </c>
      <c r="G2224" s="18">
        <f t="shared" si="3012"/>
        <v>2050.1999999999998</v>
      </c>
      <c r="H2224" s="18">
        <f t="shared" si="3012"/>
        <v>2050.1999999999998</v>
      </c>
      <c r="I2224" s="18">
        <f t="shared" si="3012"/>
        <v>0</v>
      </c>
      <c r="J2224" s="18">
        <f t="shared" si="3012"/>
        <v>0</v>
      </c>
      <c r="K2224" s="18">
        <f t="shared" si="3012"/>
        <v>0</v>
      </c>
      <c r="L2224" s="18">
        <f t="shared" si="2974"/>
        <v>2049.6000000000004</v>
      </c>
      <c r="M2224" s="18">
        <f t="shared" si="2975"/>
        <v>2050.1999999999998</v>
      </c>
      <c r="N2224" s="18">
        <f t="shared" si="2976"/>
        <v>2050.1999999999998</v>
      </c>
      <c r="O2224" s="18">
        <f t="shared" ref="O2224:Q2225" si="3013">O2225</f>
        <v>0</v>
      </c>
      <c r="P2224" s="18">
        <f t="shared" si="3013"/>
        <v>0</v>
      </c>
      <c r="Q2224" s="18">
        <f t="shared" si="3013"/>
        <v>0</v>
      </c>
      <c r="R2224" s="18">
        <f t="shared" si="2962"/>
        <v>2049.6000000000004</v>
      </c>
      <c r="S2224" s="18">
        <f t="shared" si="2963"/>
        <v>2050.1999999999998</v>
      </c>
      <c r="T2224" s="18">
        <f t="shared" si="2964"/>
        <v>2050.1999999999998</v>
      </c>
      <c r="U2224" s="18">
        <f t="shared" ref="U2224:AE2225" si="3014">U2225</f>
        <v>0</v>
      </c>
      <c r="V2224" s="18">
        <f t="shared" si="2965"/>
        <v>2049.6000000000004</v>
      </c>
      <c r="W2224" s="18">
        <f t="shared" si="2966"/>
        <v>2050.1999999999998</v>
      </c>
      <c r="X2224" s="18">
        <f t="shared" si="2967"/>
        <v>2050.1999999999998</v>
      </c>
      <c r="Y2224" s="18">
        <f t="shared" si="3014"/>
        <v>0</v>
      </c>
      <c r="Z2224" s="18">
        <f t="shared" si="3014"/>
        <v>0</v>
      </c>
      <c r="AA2224" s="18">
        <f t="shared" si="3014"/>
        <v>0</v>
      </c>
      <c r="AB2224" s="18">
        <f t="shared" si="2980"/>
        <v>2049.6000000000004</v>
      </c>
      <c r="AC2224" s="18">
        <f t="shared" si="2981"/>
        <v>2050.1999999999998</v>
      </c>
      <c r="AD2224" s="18">
        <f t="shared" si="2982"/>
        <v>2050.1999999999998</v>
      </c>
      <c r="AE2224" s="18">
        <f t="shared" si="3014"/>
        <v>0</v>
      </c>
      <c r="AF2224" s="31"/>
      <c r="AG2224" s="22"/>
      <c r="AH2224" s="2"/>
    </row>
    <row r="2225" spans="1:34" ht="47.25" x14ac:dyDescent="0.25">
      <c r="A2225" s="36" t="s">
        <v>476</v>
      </c>
      <c r="B2225" s="32">
        <v>240</v>
      </c>
      <c r="C2225" s="36"/>
      <c r="D2225" s="36"/>
      <c r="E2225" s="14" t="s">
        <v>586</v>
      </c>
      <c r="F2225" s="18">
        <f t="shared" si="3012"/>
        <v>2049.6000000000004</v>
      </c>
      <c r="G2225" s="18">
        <f t="shared" si="3012"/>
        <v>2050.1999999999998</v>
      </c>
      <c r="H2225" s="18">
        <f t="shared" si="3012"/>
        <v>2050.1999999999998</v>
      </c>
      <c r="I2225" s="18">
        <f t="shared" si="3012"/>
        <v>0</v>
      </c>
      <c r="J2225" s="18">
        <f t="shared" si="3012"/>
        <v>0</v>
      </c>
      <c r="K2225" s="18">
        <f t="shared" si="3012"/>
        <v>0</v>
      </c>
      <c r="L2225" s="18">
        <f t="shared" si="2974"/>
        <v>2049.6000000000004</v>
      </c>
      <c r="M2225" s="18">
        <f t="shared" si="2975"/>
        <v>2050.1999999999998</v>
      </c>
      <c r="N2225" s="18">
        <f t="shared" si="2976"/>
        <v>2050.1999999999998</v>
      </c>
      <c r="O2225" s="18">
        <f t="shared" si="3013"/>
        <v>0</v>
      </c>
      <c r="P2225" s="18">
        <f t="shared" si="3013"/>
        <v>0</v>
      </c>
      <c r="Q2225" s="18">
        <f t="shared" si="3013"/>
        <v>0</v>
      </c>
      <c r="R2225" s="18">
        <f t="shared" si="2962"/>
        <v>2049.6000000000004</v>
      </c>
      <c r="S2225" s="18">
        <f t="shared" si="2963"/>
        <v>2050.1999999999998</v>
      </c>
      <c r="T2225" s="18">
        <f t="shared" si="2964"/>
        <v>2050.1999999999998</v>
      </c>
      <c r="U2225" s="18">
        <f t="shared" si="3014"/>
        <v>0</v>
      </c>
      <c r="V2225" s="18">
        <f t="shared" si="2965"/>
        <v>2049.6000000000004</v>
      </c>
      <c r="W2225" s="18">
        <f t="shared" si="2966"/>
        <v>2050.1999999999998</v>
      </c>
      <c r="X2225" s="18">
        <f t="shared" si="2967"/>
        <v>2050.1999999999998</v>
      </c>
      <c r="Y2225" s="18">
        <f t="shared" si="3014"/>
        <v>0</v>
      </c>
      <c r="Z2225" s="18">
        <f t="shared" si="3014"/>
        <v>0</v>
      </c>
      <c r="AA2225" s="18">
        <f t="shared" si="3014"/>
        <v>0</v>
      </c>
      <c r="AB2225" s="18">
        <f t="shared" si="2980"/>
        <v>2049.6000000000004</v>
      </c>
      <c r="AC2225" s="18">
        <f t="shared" si="2981"/>
        <v>2050.1999999999998</v>
      </c>
      <c r="AD2225" s="18">
        <f t="shared" si="2982"/>
        <v>2050.1999999999998</v>
      </c>
      <c r="AE2225" s="18">
        <f t="shared" si="3014"/>
        <v>0</v>
      </c>
      <c r="AF2225" s="31"/>
      <c r="AG2225" s="22"/>
      <c r="AH2225" s="2"/>
    </row>
    <row r="2226" spans="1:34" ht="47.25" x14ac:dyDescent="0.25">
      <c r="A2226" s="36" t="s">
        <v>476</v>
      </c>
      <c r="B2226" s="32">
        <v>240</v>
      </c>
      <c r="C2226" s="36" t="s">
        <v>20</v>
      </c>
      <c r="D2226" s="36" t="s">
        <v>30</v>
      </c>
      <c r="E2226" s="14" t="s">
        <v>544</v>
      </c>
      <c r="F2226" s="18">
        <v>2049.6000000000004</v>
      </c>
      <c r="G2226" s="18">
        <v>2050.1999999999998</v>
      </c>
      <c r="H2226" s="18">
        <v>2050.1999999999998</v>
      </c>
      <c r="I2226" s="18"/>
      <c r="J2226" s="18"/>
      <c r="K2226" s="18"/>
      <c r="L2226" s="18">
        <f t="shared" si="2974"/>
        <v>2049.6000000000004</v>
      </c>
      <c r="M2226" s="18">
        <f t="shared" si="2975"/>
        <v>2050.1999999999998</v>
      </c>
      <c r="N2226" s="18">
        <f t="shared" si="2976"/>
        <v>2050.1999999999998</v>
      </c>
      <c r="O2226" s="18"/>
      <c r="P2226" s="18"/>
      <c r="Q2226" s="18"/>
      <c r="R2226" s="18">
        <f t="shared" si="2962"/>
        <v>2049.6000000000004</v>
      </c>
      <c r="S2226" s="18">
        <f t="shared" si="2963"/>
        <v>2050.1999999999998</v>
      </c>
      <c r="T2226" s="18">
        <f t="shared" si="2964"/>
        <v>2050.1999999999998</v>
      </c>
      <c r="U2226" s="18"/>
      <c r="V2226" s="18">
        <f t="shared" si="2965"/>
        <v>2049.6000000000004</v>
      </c>
      <c r="W2226" s="18">
        <f t="shared" si="2966"/>
        <v>2050.1999999999998</v>
      </c>
      <c r="X2226" s="18">
        <f t="shared" si="2967"/>
        <v>2050.1999999999998</v>
      </c>
      <c r="Y2226" s="18"/>
      <c r="Z2226" s="18"/>
      <c r="AA2226" s="18"/>
      <c r="AB2226" s="18">
        <f t="shared" si="2980"/>
        <v>2049.6000000000004</v>
      </c>
      <c r="AC2226" s="18">
        <f t="shared" si="2981"/>
        <v>2050.1999999999998</v>
      </c>
      <c r="AD2226" s="18">
        <f t="shared" si="2982"/>
        <v>2050.1999999999998</v>
      </c>
      <c r="AE2226" s="18"/>
      <c r="AF2226" s="31"/>
      <c r="AG2226" s="22"/>
      <c r="AH2226" s="2"/>
    </row>
    <row r="2227" spans="1:34" x14ac:dyDescent="0.25">
      <c r="A2227" s="36" t="s">
        <v>476</v>
      </c>
      <c r="B2227" s="32">
        <v>800</v>
      </c>
      <c r="C2227" s="36"/>
      <c r="D2227" s="36"/>
      <c r="E2227" s="14" t="s">
        <v>583</v>
      </c>
      <c r="F2227" s="18">
        <f t="shared" ref="F2227:K2228" si="3015">F2228</f>
        <v>24.4</v>
      </c>
      <c r="G2227" s="18">
        <f t="shared" si="3015"/>
        <v>30.2</v>
      </c>
      <c r="H2227" s="18">
        <f t="shared" si="3015"/>
        <v>30.2</v>
      </c>
      <c r="I2227" s="18">
        <f t="shared" si="3015"/>
        <v>0</v>
      </c>
      <c r="J2227" s="18">
        <f t="shared" si="3015"/>
        <v>0</v>
      </c>
      <c r="K2227" s="18">
        <f t="shared" si="3015"/>
        <v>0</v>
      </c>
      <c r="L2227" s="18">
        <f t="shared" si="2974"/>
        <v>24.4</v>
      </c>
      <c r="M2227" s="18">
        <f t="shared" si="2975"/>
        <v>30.2</v>
      </c>
      <c r="N2227" s="18">
        <f t="shared" si="2976"/>
        <v>30.2</v>
      </c>
      <c r="O2227" s="18">
        <f t="shared" ref="O2227:Q2228" si="3016">O2228</f>
        <v>0</v>
      </c>
      <c r="P2227" s="18">
        <f t="shared" si="3016"/>
        <v>0</v>
      </c>
      <c r="Q2227" s="18">
        <f t="shared" si="3016"/>
        <v>0</v>
      </c>
      <c r="R2227" s="18">
        <f t="shared" si="2962"/>
        <v>24.4</v>
      </c>
      <c r="S2227" s="18">
        <f t="shared" si="2963"/>
        <v>30.2</v>
      </c>
      <c r="T2227" s="18">
        <f t="shared" si="2964"/>
        <v>30.2</v>
      </c>
      <c r="U2227" s="18">
        <f t="shared" ref="U2227:AE2228" si="3017">U2228</f>
        <v>0</v>
      </c>
      <c r="V2227" s="18">
        <f t="shared" si="2965"/>
        <v>24.4</v>
      </c>
      <c r="W2227" s="18">
        <f t="shared" si="2966"/>
        <v>30.2</v>
      </c>
      <c r="X2227" s="18">
        <f t="shared" si="2967"/>
        <v>30.2</v>
      </c>
      <c r="Y2227" s="18">
        <f t="shared" si="3017"/>
        <v>0</v>
      </c>
      <c r="Z2227" s="18">
        <f t="shared" si="3017"/>
        <v>0</v>
      </c>
      <c r="AA2227" s="18">
        <f t="shared" si="3017"/>
        <v>0</v>
      </c>
      <c r="AB2227" s="18">
        <f t="shared" si="2980"/>
        <v>24.4</v>
      </c>
      <c r="AC2227" s="18">
        <f t="shared" si="2981"/>
        <v>30.2</v>
      </c>
      <c r="AD2227" s="18">
        <f t="shared" si="2982"/>
        <v>30.2</v>
      </c>
      <c r="AE2227" s="18">
        <f t="shared" si="3017"/>
        <v>0</v>
      </c>
      <c r="AF2227" s="31"/>
      <c r="AG2227" s="22"/>
      <c r="AH2227" s="2"/>
    </row>
    <row r="2228" spans="1:34" x14ac:dyDescent="0.25">
      <c r="A2228" s="36" t="s">
        <v>476</v>
      </c>
      <c r="B2228" s="32">
        <v>850</v>
      </c>
      <c r="C2228" s="36"/>
      <c r="D2228" s="36"/>
      <c r="E2228" s="14" t="s">
        <v>601</v>
      </c>
      <c r="F2228" s="18">
        <f t="shared" si="3015"/>
        <v>24.4</v>
      </c>
      <c r="G2228" s="18">
        <f t="shared" si="3015"/>
        <v>30.2</v>
      </c>
      <c r="H2228" s="18">
        <f t="shared" si="3015"/>
        <v>30.2</v>
      </c>
      <c r="I2228" s="18">
        <f t="shared" si="3015"/>
        <v>0</v>
      </c>
      <c r="J2228" s="18">
        <f t="shared" si="3015"/>
        <v>0</v>
      </c>
      <c r="K2228" s="18">
        <f t="shared" si="3015"/>
        <v>0</v>
      </c>
      <c r="L2228" s="18">
        <f t="shared" si="2974"/>
        <v>24.4</v>
      </c>
      <c r="M2228" s="18">
        <f t="shared" si="2975"/>
        <v>30.2</v>
      </c>
      <c r="N2228" s="18">
        <f t="shared" si="2976"/>
        <v>30.2</v>
      </c>
      <c r="O2228" s="18">
        <f t="shared" si="3016"/>
        <v>0</v>
      </c>
      <c r="P2228" s="18">
        <f t="shared" si="3016"/>
        <v>0</v>
      </c>
      <c r="Q2228" s="18">
        <f t="shared" si="3016"/>
        <v>0</v>
      </c>
      <c r="R2228" s="18">
        <f t="shared" si="2962"/>
        <v>24.4</v>
      </c>
      <c r="S2228" s="18">
        <f t="shared" si="2963"/>
        <v>30.2</v>
      </c>
      <c r="T2228" s="18">
        <f t="shared" si="2964"/>
        <v>30.2</v>
      </c>
      <c r="U2228" s="18">
        <f t="shared" si="3017"/>
        <v>0</v>
      </c>
      <c r="V2228" s="18">
        <f t="shared" si="2965"/>
        <v>24.4</v>
      </c>
      <c r="W2228" s="18">
        <f t="shared" si="2966"/>
        <v>30.2</v>
      </c>
      <c r="X2228" s="18">
        <f t="shared" si="2967"/>
        <v>30.2</v>
      </c>
      <c r="Y2228" s="18">
        <f t="shared" si="3017"/>
        <v>0</v>
      </c>
      <c r="Z2228" s="18">
        <f t="shared" si="3017"/>
        <v>0</v>
      </c>
      <c r="AA2228" s="18">
        <f t="shared" si="3017"/>
        <v>0</v>
      </c>
      <c r="AB2228" s="18">
        <f t="shared" si="2980"/>
        <v>24.4</v>
      </c>
      <c r="AC2228" s="18">
        <f t="shared" si="2981"/>
        <v>30.2</v>
      </c>
      <c r="AD2228" s="18">
        <f t="shared" si="2982"/>
        <v>30.2</v>
      </c>
      <c r="AE2228" s="18">
        <f t="shared" si="3017"/>
        <v>0</v>
      </c>
      <c r="AF2228" s="31"/>
      <c r="AG2228" s="22"/>
      <c r="AH2228" s="2"/>
    </row>
    <row r="2229" spans="1:34" ht="47.25" x14ac:dyDescent="0.25">
      <c r="A2229" s="36" t="s">
        <v>476</v>
      </c>
      <c r="B2229" s="32">
        <v>850</v>
      </c>
      <c r="C2229" s="36" t="s">
        <v>20</v>
      </c>
      <c r="D2229" s="36" t="s">
        <v>30</v>
      </c>
      <c r="E2229" s="14" t="s">
        <v>544</v>
      </c>
      <c r="F2229" s="18">
        <v>24.4</v>
      </c>
      <c r="G2229" s="18">
        <v>30.2</v>
      </c>
      <c r="H2229" s="18">
        <v>30.2</v>
      </c>
      <c r="I2229" s="18"/>
      <c r="J2229" s="18"/>
      <c r="K2229" s="18"/>
      <c r="L2229" s="18">
        <f t="shared" si="2974"/>
        <v>24.4</v>
      </c>
      <c r="M2229" s="18">
        <f t="shared" si="2975"/>
        <v>30.2</v>
      </c>
      <c r="N2229" s="18">
        <f t="shared" si="2976"/>
        <v>30.2</v>
      </c>
      <c r="O2229" s="18"/>
      <c r="P2229" s="18"/>
      <c r="Q2229" s="18"/>
      <c r="R2229" s="18">
        <f t="shared" si="2962"/>
        <v>24.4</v>
      </c>
      <c r="S2229" s="18">
        <f t="shared" si="2963"/>
        <v>30.2</v>
      </c>
      <c r="T2229" s="18">
        <f t="shared" si="2964"/>
        <v>30.2</v>
      </c>
      <c r="U2229" s="18"/>
      <c r="V2229" s="18">
        <f t="shared" si="2965"/>
        <v>24.4</v>
      </c>
      <c r="W2229" s="18">
        <f t="shared" si="2966"/>
        <v>30.2</v>
      </c>
      <c r="X2229" s="18">
        <f t="shared" si="2967"/>
        <v>30.2</v>
      </c>
      <c r="Y2229" s="18"/>
      <c r="Z2229" s="18"/>
      <c r="AA2229" s="18"/>
      <c r="AB2229" s="18">
        <f t="shared" si="2980"/>
        <v>24.4</v>
      </c>
      <c r="AC2229" s="18">
        <f t="shared" si="2981"/>
        <v>30.2</v>
      </c>
      <c r="AD2229" s="18">
        <f t="shared" si="2982"/>
        <v>30.2</v>
      </c>
      <c r="AE2229" s="18"/>
      <c r="AF2229" s="31"/>
      <c r="AG2229" s="22"/>
      <c r="AH2229" s="2"/>
    </row>
    <row r="2230" spans="1:34" ht="78.75" x14ac:dyDescent="0.25">
      <c r="A2230" s="36" t="s">
        <v>477</v>
      </c>
      <c r="B2230" s="32"/>
      <c r="C2230" s="36"/>
      <c r="D2230" s="36"/>
      <c r="E2230" s="14" t="s">
        <v>798</v>
      </c>
      <c r="F2230" s="18">
        <f t="shared" ref="F2230:K2232" si="3018">F2231</f>
        <v>1391.2</v>
      </c>
      <c r="G2230" s="18">
        <f t="shared" si="3018"/>
        <v>4806</v>
      </c>
      <c r="H2230" s="18">
        <f t="shared" si="3018"/>
        <v>4806</v>
      </c>
      <c r="I2230" s="18">
        <f t="shared" si="3018"/>
        <v>0</v>
      </c>
      <c r="J2230" s="18">
        <f t="shared" si="3018"/>
        <v>0</v>
      </c>
      <c r="K2230" s="18">
        <f t="shared" si="3018"/>
        <v>0</v>
      </c>
      <c r="L2230" s="18">
        <f t="shared" si="2974"/>
        <v>1391.2</v>
      </c>
      <c r="M2230" s="18">
        <f t="shared" si="2975"/>
        <v>4806</v>
      </c>
      <c r="N2230" s="18">
        <f t="shared" si="2976"/>
        <v>4806</v>
      </c>
      <c r="O2230" s="18">
        <f t="shared" ref="O2230:Q2232" si="3019">O2231</f>
        <v>0</v>
      </c>
      <c r="P2230" s="18">
        <f t="shared" si="3019"/>
        <v>0</v>
      </c>
      <c r="Q2230" s="18">
        <f t="shared" si="3019"/>
        <v>0</v>
      </c>
      <c r="R2230" s="18">
        <f t="shared" si="2962"/>
        <v>1391.2</v>
      </c>
      <c r="S2230" s="18">
        <f t="shared" si="2963"/>
        <v>4806</v>
      </c>
      <c r="T2230" s="18">
        <f t="shared" si="2964"/>
        <v>4806</v>
      </c>
      <c r="U2230" s="18">
        <f t="shared" ref="U2230:AE2232" si="3020">U2231</f>
        <v>0</v>
      </c>
      <c r="V2230" s="18">
        <f t="shared" si="2965"/>
        <v>1391.2</v>
      </c>
      <c r="W2230" s="18">
        <f t="shared" si="2966"/>
        <v>4806</v>
      </c>
      <c r="X2230" s="18">
        <f t="shared" si="2967"/>
        <v>4806</v>
      </c>
      <c r="Y2230" s="18">
        <f t="shared" si="3020"/>
        <v>0</v>
      </c>
      <c r="Z2230" s="18">
        <f t="shared" si="3020"/>
        <v>0</v>
      </c>
      <c r="AA2230" s="18">
        <f t="shared" si="3020"/>
        <v>0</v>
      </c>
      <c r="AB2230" s="18">
        <f t="shared" si="2980"/>
        <v>1391.2</v>
      </c>
      <c r="AC2230" s="18">
        <f t="shared" si="2981"/>
        <v>4806</v>
      </c>
      <c r="AD2230" s="18">
        <f t="shared" si="2982"/>
        <v>4806</v>
      </c>
      <c r="AE2230" s="18">
        <f t="shared" si="3020"/>
        <v>0</v>
      </c>
      <c r="AF2230" s="31"/>
      <c r="AG2230" s="22"/>
      <c r="AH2230" s="2"/>
    </row>
    <row r="2231" spans="1:34" ht="47.25" x14ac:dyDescent="0.25">
      <c r="A2231" s="36" t="s">
        <v>477</v>
      </c>
      <c r="B2231" s="32">
        <v>200</v>
      </c>
      <c r="C2231" s="36"/>
      <c r="D2231" s="36"/>
      <c r="E2231" s="14" t="s">
        <v>578</v>
      </c>
      <c r="F2231" s="18">
        <f t="shared" si="3018"/>
        <v>1391.2</v>
      </c>
      <c r="G2231" s="18">
        <f t="shared" si="3018"/>
        <v>4806</v>
      </c>
      <c r="H2231" s="18">
        <f t="shared" si="3018"/>
        <v>4806</v>
      </c>
      <c r="I2231" s="18">
        <f t="shared" si="3018"/>
        <v>0</v>
      </c>
      <c r="J2231" s="18">
        <f t="shared" si="3018"/>
        <v>0</v>
      </c>
      <c r="K2231" s="18">
        <f t="shared" si="3018"/>
        <v>0</v>
      </c>
      <c r="L2231" s="18">
        <f t="shared" si="2974"/>
        <v>1391.2</v>
      </c>
      <c r="M2231" s="18">
        <f t="shared" si="2975"/>
        <v>4806</v>
      </c>
      <c r="N2231" s="18">
        <f t="shared" si="2976"/>
        <v>4806</v>
      </c>
      <c r="O2231" s="18">
        <f t="shared" si="3019"/>
        <v>0</v>
      </c>
      <c r="P2231" s="18">
        <f t="shared" si="3019"/>
        <v>0</v>
      </c>
      <c r="Q2231" s="18">
        <f t="shared" si="3019"/>
        <v>0</v>
      </c>
      <c r="R2231" s="18">
        <f t="shared" si="2962"/>
        <v>1391.2</v>
      </c>
      <c r="S2231" s="18">
        <f t="shared" si="2963"/>
        <v>4806</v>
      </c>
      <c r="T2231" s="18">
        <f t="shared" si="2964"/>
        <v>4806</v>
      </c>
      <c r="U2231" s="18">
        <f t="shared" si="3020"/>
        <v>0</v>
      </c>
      <c r="V2231" s="18">
        <f t="shared" si="2965"/>
        <v>1391.2</v>
      </c>
      <c r="W2231" s="18">
        <f t="shared" si="2966"/>
        <v>4806</v>
      </c>
      <c r="X2231" s="18">
        <f t="shared" si="2967"/>
        <v>4806</v>
      </c>
      <c r="Y2231" s="18">
        <f t="shared" si="3020"/>
        <v>0</v>
      </c>
      <c r="Z2231" s="18">
        <f t="shared" si="3020"/>
        <v>0</v>
      </c>
      <c r="AA2231" s="18">
        <f t="shared" si="3020"/>
        <v>0</v>
      </c>
      <c r="AB2231" s="18">
        <f t="shared" si="2980"/>
        <v>1391.2</v>
      </c>
      <c r="AC2231" s="18">
        <f t="shared" si="2981"/>
        <v>4806</v>
      </c>
      <c r="AD2231" s="18">
        <f t="shared" si="2982"/>
        <v>4806</v>
      </c>
      <c r="AE2231" s="18">
        <f t="shared" si="3020"/>
        <v>0</v>
      </c>
      <c r="AF2231" s="31"/>
      <c r="AG2231" s="22"/>
      <c r="AH2231" s="2"/>
    </row>
    <row r="2232" spans="1:34" ht="47.25" x14ac:dyDescent="0.25">
      <c r="A2232" s="36" t="s">
        <v>477</v>
      </c>
      <c r="B2232" s="32">
        <v>240</v>
      </c>
      <c r="C2232" s="36"/>
      <c r="D2232" s="36"/>
      <c r="E2232" s="14" t="s">
        <v>586</v>
      </c>
      <c r="F2232" s="18">
        <f t="shared" si="3018"/>
        <v>1391.2</v>
      </c>
      <c r="G2232" s="18">
        <f t="shared" si="3018"/>
        <v>4806</v>
      </c>
      <c r="H2232" s="18">
        <f t="shared" si="3018"/>
        <v>4806</v>
      </c>
      <c r="I2232" s="18">
        <f t="shared" si="3018"/>
        <v>0</v>
      </c>
      <c r="J2232" s="18">
        <f t="shared" si="3018"/>
        <v>0</v>
      </c>
      <c r="K2232" s="18">
        <f t="shared" si="3018"/>
        <v>0</v>
      </c>
      <c r="L2232" s="18">
        <f t="shared" si="2974"/>
        <v>1391.2</v>
      </c>
      <c r="M2232" s="18">
        <f t="shared" si="2975"/>
        <v>4806</v>
      </c>
      <c r="N2232" s="18">
        <f t="shared" si="2976"/>
        <v>4806</v>
      </c>
      <c r="O2232" s="18">
        <f t="shared" si="3019"/>
        <v>0</v>
      </c>
      <c r="P2232" s="18">
        <f t="shared" si="3019"/>
        <v>0</v>
      </c>
      <c r="Q2232" s="18">
        <f t="shared" si="3019"/>
        <v>0</v>
      </c>
      <c r="R2232" s="18">
        <f t="shared" si="2962"/>
        <v>1391.2</v>
      </c>
      <c r="S2232" s="18">
        <f t="shared" si="2963"/>
        <v>4806</v>
      </c>
      <c r="T2232" s="18">
        <f t="shared" si="2964"/>
        <v>4806</v>
      </c>
      <c r="U2232" s="18">
        <f t="shared" si="3020"/>
        <v>0</v>
      </c>
      <c r="V2232" s="18">
        <f t="shared" si="2965"/>
        <v>1391.2</v>
      </c>
      <c r="W2232" s="18">
        <f t="shared" si="2966"/>
        <v>4806</v>
      </c>
      <c r="X2232" s="18">
        <f t="shared" si="2967"/>
        <v>4806</v>
      </c>
      <c r="Y2232" s="18">
        <f t="shared" si="3020"/>
        <v>0</v>
      </c>
      <c r="Z2232" s="18">
        <f t="shared" si="3020"/>
        <v>0</v>
      </c>
      <c r="AA2232" s="18">
        <f t="shared" si="3020"/>
        <v>0</v>
      </c>
      <c r="AB2232" s="18">
        <f t="shared" si="2980"/>
        <v>1391.2</v>
      </c>
      <c r="AC2232" s="18">
        <f t="shared" si="2981"/>
        <v>4806</v>
      </c>
      <c r="AD2232" s="18">
        <f t="shared" si="2982"/>
        <v>4806</v>
      </c>
      <c r="AE2232" s="18">
        <f t="shared" si="3020"/>
        <v>0</v>
      </c>
      <c r="AF2232" s="31"/>
      <c r="AG2232" s="22"/>
      <c r="AH2232" s="2"/>
    </row>
    <row r="2233" spans="1:34" x14ac:dyDescent="0.25">
      <c r="A2233" s="36" t="s">
        <v>477</v>
      </c>
      <c r="B2233" s="32">
        <v>240</v>
      </c>
      <c r="C2233" s="36" t="s">
        <v>5</v>
      </c>
      <c r="D2233" s="36" t="s">
        <v>6</v>
      </c>
      <c r="E2233" s="14" t="s">
        <v>543</v>
      </c>
      <c r="F2233" s="18">
        <v>1391.2</v>
      </c>
      <c r="G2233" s="18">
        <v>4806</v>
      </c>
      <c r="H2233" s="18">
        <v>4806</v>
      </c>
      <c r="I2233" s="18"/>
      <c r="J2233" s="18"/>
      <c r="K2233" s="18"/>
      <c r="L2233" s="18">
        <f t="shared" si="2974"/>
        <v>1391.2</v>
      </c>
      <c r="M2233" s="18">
        <f t="shared" si="2975"/>
        <v>4806</v>
      </c>
      <c r="N2233" s="18">
        <f t="shared" si="2976"/>
        <v>4806</v>
      </c>
      <c r="O2233" s="18"/>
      <c r="P2233" s="18"/>
      <c r="Q2233" s="18"/>
      <c r="R2233" s="18">
        <f t="shared" si="2962"/>
        <v>1391.2</v>
      </c>
      <c r="S2233" s="18">
        <f t="shared" si="2963"/>
        <v>4806</v>
      </c>
      <c r="T2233" s="18">
        <f t="shared" si="2964"/>
        <v>4806</v>
      </c>
      <c r="U2233" s="18"/>
      <c r="V2233" s="18">
        <f t="shared" si="2965"/>
        <v>1391.2</v>
      </c>
      <c r="W2233" s="18">
        <f t="shared" si="2966"/>
        <v>4806</v>
      </c>
      <c r="X2233" s="18">
        <f t="shared" si="2967"/>
        <v>4806</v>
      </c>
      <c r="Y2233" s="18"/>
      <c r="Z2233" s="18"/>
      <c r="AA2233" s="18"/>
      <c r="AB2233" s="18">
        <f t="shared" si="2980"/>
        <v>1391.2</v>
      </c>
      <c r="AC2233" s="18">
        <f t="shared" si="2981"/>
        <v>4806</v>
      </c>
      <c r="AD2233" s="18">
        <f t="shared" si="2982"/>
        <v>4806</v>
      </c>
      <c r="AE2233" s="18"/>
      <c r="AF2233" s="31"/>
      <c r="AG2233" s="22"/>
      <c r="AH2233" s="2"/>
    </row>
    <row r="2234" spans="1:34" ht="47.25" x14ac:dyDescent="0.25">
      <c r="A2234" s="36" t="s">
        <v>478</v>
      </c>
      <c r="B2234" s="32"/>
      <c r="C2234" s="36"/>
      <c r="D2234" s="36"/>
      <c r="E2234" s="14" t="s">
        <v>799</v>
      </c>
      <c r="F2234" s="18">
        <f t="shared" ref="F2234:K2236" si="3021">F2235</f>
        <v>8175.1</v>
      </c>
      <c r="G2234" s="18">
        <f t="shared" si="3021"/>
        <v>8175.1</v>
      </c>
      <c r="H2234" s="18">
        <f t="shared" si="3021"/>
        <v>8175.1</v>
      </c>
      <c r="I2234" s="18">
        <f t="shared" si="3021"/>
        <v>0</v>
      </c>
      <c r="J2234" s="18">
        <f t="shared" si="3021"/>
        <v>0</v>
      </c>
      <c r="K2234" s="18">
        <f t="shared" si="3021"/>
        <v>0</v>
      </c>
      <c r="L2234" s="18">
        <f t="shared" si="2974"/>
        <v>8175.1</v>
      </c>
      <c r="M2234" s="18">
        <f t="shared" si="2975"/>
        <v>8175.1</v>
      </c>
      <c r="N2234" s="18">
        <f t="shared" si="2976"/>
        <v>8175.1</v>
      </c>
      <c r="O2234" s="18">
        <f t="shared" ref="O2234:Q2236" si="3022">O2235</f>
        <v>0</v>
      </c>
      <c r="P2234" s="18">
        <f t="shared" si="3022"/>
        <v>0</v>
      </c>
      <c r="Q2234" s="18">
        <f t="shared" si="3022"/>
        <v>0</v>
      </c>
      <c r="R2234" s="18">
        <f t="shared" si="2962"/>
        <v>8175.1</v>
      </c>
      <c r="S2234" s="18">
        <f t="shared" si="2963"/>
        <v>8175.1</v>
      </c>
      <c r="T2234" s="18">
        <f t="shared" si="2964"/>
        <v>8175.1</v>
      </c>
      <c r="U2234" s="18">
        <f t="shared" ref="U2234:AE2236" si="3023">U2235</f>
        <v>0</v>
      </c>
      <c r="V2234" s="18">
        <f t="shared" si="2965"/>
        <v>8175.1</v>
      </c>
      <c r="W2234" s="18">
        <f t="shared" si="2966"/>
        <v>8175.1</v>
      </c>
      <c r="X2234" s="18">
        <f t="shared" si="2967"/>
        <v>8175.1</v>
      </c>
      <c r="Y2234" s="18">
        <f t="shared" si="3023"/>
        <v>0</v>
      </c>
      <c r="Z2234" s="18">
        <f t="shared" si="3023"/>
        <v>0</v>
      </c>
      <c r="AA2234" s="18">
        <f t="shared" si="3023"/>
        <v>0</v>
      </c>
      <c r="AB2234" s="18">
        <f t="shared" si="2980"/>
        <v>8175.1</v>
      </c>
      <c r="AC2234" s="18">
        <f t="shared" si="2981"/>
        <v>8175.1</v>
      </c>
      <c r="AD2234" s="18">
        <f t="shared" si="2982"/>
        <v>8175.1</v>
      </c>
      <c r="AE2234" s="18">
        <f t="shared" si="3023"/>
        <v>0</v>
      </c>
      <c r="AF2234" s="31"/>
      <c r="AG2234" s="22"/>
      <c r="AH2234" s="2"/>
    </row>
    <row r="2235" spans="1:34" ht="47.25" x14ac:dyDescent="0.25">
      <c r="A2235" s="36" t="s">
        <v>478</v>
      </c>
      <c r="B2235" s="32">
        <v>200</v>
      </c>
      <c r="C2235" s="36"/>
      <c r="D2235" s="36"/>
      <c r="E2235" s="14" t="s">
        <v>578</v>
      </c>
      <c r="F2235" s="18">
        <f t="shared" si="3021"/>
        <v>8175.1</v>
      </c>
      <c r="G2235" s="18">
        <f t="shared" si="3021"/>
        <v>8175.1</v>
      </c>
      <c r="H2235" s="18">
        <f t="shared" si="3021"/>
        <v>8175.1</v>
      </c>
      <c r="I2235" s="18">
        <f t="shared" si="3021"/>
        <v>0</v>
      </c>
      <c r="J2235" s="18">
        <f t="shared" si="3021"/>
        <v>0</v>
      </c>
      <c r="K2235" s="18">
        <f t="shared" si="3021"/>
        <v>0</v>
      </c>
      <c r="L2235" s="18">
        <f t="shared" si="2974"/>
        <v>8175.1</v>
      </c>
      <c r="M2235" s="18">
        <f t="shared" si="2975"/>
        <v>8175.1</v>
      </c>
      <c r="N2235" s="18">
        <f t="shared" si="2976"/>
        <v>8175.1</v>
      </c>
      <c r="O2235" s="18">
        <f t="shared" si="3022"/>
        <v>0</v>
      </c>
      <c r="P2235" s="18">
        <f t="shared" si="3022"/>
        <v>0</v>
      </c>
      <c r="Q2235" s="18">
        <f t="shared" si="3022"/>
        <v>0</v>
      </c>
      <c r="R2235" s="18">
        <f t="shared" si="2962"/>
        <v>8175.1</v>
      </c>
      <c r="S2235" s="18">
        <f t="shared" si="2963"/>
        <v>8175.1</v>
      </c>
      <c r="T2235" s="18">
        <f t="shared" si="2964"/>
        <v>8175.1</v>
      </c>
      <c r="U2235" s="18">
        <f t="shared" si="3023"/>
        <v>0</v>
      </c>
      <c r="V2235" s="18">
        <f t="shared" si="2965"/>
        <v>8175.1</v>
      </c>
      <c r="W2235" s="18">
        <f t="shared" si="2966"/>
        <v>8175.1</v>
      </c>
      <c r="X2235" s="18">
        <f t="shared" si="2967"/>
        <v>8175.1</v>
      </c>
      <c r="Y2235" s="18">
        <f t="shared" si="3023"/>
        <v>0</v>
      </c>
      <c r="Z2235" s="18">
        <f t="shared" si="3023"/>
        <v>0</v>
      </c>
      <c r="AA2235" s="18">
        <f t="shared" si="3023"/>
        <v>0</v>
      </c>
      <c r="AB2235" s="18">
        <f t="shared" si="2980"/>
        <v>8175.1</v>
      </c>
      <c r="AC2235" s="18">
        <f t="shared" si="2981"/>
        <v>8175.1</v>
      </c>
      <c r="AD2235" s="18">
        <f t="shared" si="2982"/>
        <v>8175.1</v>
      </c>
      <c r="AE2235" s="18">
        <f t="shared" si="3023"/>
        <v>0</v>
      </c>
      <c r="AF2235" s="31"/>
      <c r="AG2235" s="22"/>
      <c r="AH2235" s="2"/>
    </row>
    <row r="2236" spans="1:34" ht="47.25" x14ac:dyDescent="0.25">
      <c r="A2236" s="36" t="s">
        <v>478</v>
      </c>
      <c r="B2236" s="32">
        <v>240</v>
      </c>
      <c r="C2236" s="36"/>
      <c r="D2236" s="36"/>
      <c r="E2236" s="14" t="s">
        <v>586</v>
      </c>
      <c r="F2236" s="18">
        <f t="shared" si="3021"/>
        <v>8175.1</v>
      </c>
      <c r="G2236" s="18">
        <f t="shared" si="3021"/>
        <v>8175.1</v>
      </c>
      <c r="H2236" s="18">
        <f t="shared" si="3021"/>
        <v>8175.1</v>
      </c>
      <c r="I2236" s="18">
        <f t="shared" si="3021"/>
        <v>0</v>
      </c>
      <c r="J2236" s="18">
        <f t="shared" si="3021"/>
        <v>0</v>
      </c>
      <c r="K2236" s="18">
        <f t="shared" si="3021"/>
        <v>0</v>
      </c>
      <c r="L2236" s="18">
        <f t="shared" si="2974"/>
        <v>8175.1</v>
      </c>
      <c r="M2236" s="18">
        <f t="shared" si="2975"/>
        <v>8175.1</v>
      </c>
      <c r="N2236" s="18">
        <f t="shared" si="2976"/>
        <v>8175.1</v>
      </c>
      <c r="O2236" s="18">
        <f t="shared" si="3022"/>
        <v>0</v>
      </c>
      <c r="P2236" s="18">
        <f t="shared" si="3022"/>
        <v>0</v>
      </c>
      <c r="Q2236" s="18">
        <f t="shared" si="3022"/>
        <v>0</v>
      </c>
      <c r="R2236" s="18">
        <f t="shared" si="2962"/>
        <v>8175.1</v>
      </c>
      <c r="S2236" s="18">
        <f t="shared" si="2963"/>
        <v>8175.1</v>
      </c>
      <c r="T2236" s="18">
        <f t="shared" si="2964"/>
        <v>8175.1</v>
      </c>
      <c r="U2236" s="18">
        <f t="shared" si="3023"/>
        <v>0</v>
      </c>
      <c r="V2236" s="18">
        <f t="shared" si="2965"/>
        <v>8175.1</v>
      </c>
      <c r="W2236" s="18">
        <f t="shared" si="2966"/>
        <v>8175.1</v>
      </c>
      <c r="X2236" s="18">
        <f t="shared" si="2967"/>
        <v>8175.1</v>
      </c>
      <c r="Y2236" s="18">
        <f t="shared" si="3023"/>
        <v>0</v>
      </c>
      <c r="Z2236" s="18">
        <f t="shared" si="3023"/>
        <v>0</v>
      </c>
      <c r="AA2236" s="18">
        <f t="shared" si="3023"/>
        <v>0</v>
      </c>
      <c r="AB2236" s="18">
        <f t="shared" si="2980"/>
        <v>8175.1</v>
      </c>
      <c r="AC2236" s="18">
        <f t="shared" si="2981"/>
        <v>8175.1</v>
      </c>
      <c r="AD2236" s="18">
        <f t="shared" si="2982"/>
        <v>8175.1</v>
      </c>
      <c r="AE2236" s="18">
        <f t="shared" si="3023"/>
        <v>0</v>
      </c>
      <c r="AF2236" s="31"/>
      <c r="AG2236" s="22"/>
      <c r="AH2236" s="2"/>
    </row>
    <row r="2237" spans="1:34" x14ac:dyDescent="0.25">
      <c r="A2237" s="36" t="s">
        <v>478</v>
      </c>
      <c r="B2237" s="32">
        <v>240</v>
      </c>
      <c r="C2237" s="36" t="s">
        <v>5</v>
      </c>
      <c r="D2237" s="36" t="s">
        <v>6</v>
      </c>
      <c r="E2237" s="14" t="s">
        <v>543</v>
      </c>
      <c r="F2237" s="18">
        <v>8175.1</v>
      </c>
      <c r="G2237" s="18">
        <v>8175.1</v>
      </c>
      <c r="H2237" s="18">
        <v>8175.1</v>
      </c>
      <c r="I2237" s="18"/>
      <c r="J2237" s="18"/>
      <c r="K2237" s="18"/>
      <c r="L2237" s="18">
        <f t="shared" si="2974"/>
        <v>8175.1</v>
      </c>
      <c r="M2237" s="18">
        <f t="shared" si="2975"/>
        <v>8175.1</v>
      </c>
      <c r="N2237" s="18">
        <f t="shared" si="2976"/>
        <v>8175.1</v>
      </c>
      <c r="O2237" s="18"/>
      <c r="P2237" s="18"/>
      <c r="Q2237" s="18"/>
      <c r="R2237" s="18">
        <f t="shared" si="2962"/>
        <v>8175.1</v>
      </c>
      <c r="S2237" s="18">
        <f t="shared" si="2963"/>
        <v>8175.1</v>
      </c>
      <c r="T2237" s="18">
        <f t="shared" si="2964"/>
        <v>8175.1</v>
      </c>
      <c r="U2237" s="18"/>
      <c r="V2237" s="18">
        <f t="shared" si="2965"/>
        <v>8175.1</v>
      </c>
      <c r="W2237" s="18">
        <f t="shared" si="2966"/>
        <v>8175.1</v>
      </c>
      <c r="X2237" s="18">
        <f t="shared" si="2967"/>
        <v>8175.1</v>
      </c>
      <c r="Y2237" s="18"/>
      <c r="Z2237" s="18"/>
      <c r="AA2237" s="18"/>
      <c r="AB2237" s="18">
        <f t="shared" si="2980"/>
        <v>8175.1</v>
      </c>
      <c r="AC2237" s="18">
        <f t="shared" si="2981"/>
        <v>8175.1</v>
      </c>
      <c r="AD2237" s="18">
        <f t="shared" si="2982"/>
        <v>8175.1</v>
      </c>
      <c r="AE2237" s="18"/>
      <c r="AF2237" s="31"/>
      <c r="AG2237" s="22"/>
      <c r="AH2237" s="2"/>
    </row>
    <row r="2238" spans="1:34" ht="31.5" x14ac:dyDescent="0.25">
      <c r="A2238" s="36" t="s">
        <v>479</v>
      </c>
      <c r="B2238" s="32"/>
      <c r="C2238" s="36"/>
      <c r="D2238" s="36"/>
      <c r="E2238" s="14" t="s">
        <v>800</v>
      </c>
      <c r="F2238" s="18">
        <f t="shared" ref="F2238:K2238" si="3024">F2239</f>
        <v>2733.3</v>
      </c>
      <c r="G2238" s="18">
        <f t="shared" si="3024"/>
        <v>2733.3</v>
      </c>
      <c r="H2238" s="18">
        <f t="shared" si="3024"/>
        <v>2733.3</v>
      </c>
      <c r="I2238" s="18">
        <f t="shared" si="3024"/>
        <v>0</v>
      </c>
      <c r="J2238" s="18">
        <f t="shared" si="3024"/>
        <v>0</v>
      </c>
      <c r="K2238" s="18">
        <f t="shared" si="3024"/>
        <v>0</v>
      </c>
      <c r="L2238" s="18">
        <f t="shared" si="2974"/>
        <v>2733.3</v>
      </c>
      <c r="M2238" s="18">
        <f t="shared" si="2975"/>
        <v>2733.3</v>
      </c>
      <c r="N2238" s="18">
        <f t="shared" si="2976"/>
        <v>2733.3</v>
      </c>
      <c r="O2238" s="18">
        <f t="shared" ref="O2238:Q2238" si="3025">O2239</f>
        <v>0</v>
      </c>
      <c r="P2238" s="18">
        <f t="shared" si="3025"/>
        <v>0</v>
      </c>
      <c r="Q2238" s="18">
        <f t="shared" si="3025"/>
        <v>0</v>
      </c>
      <c r="R2238" s="18">
        <f t="shared" si="2962"/>
        <v>2733.3</v>
      </c>
      <c r="S2238" s="18">
        <f t="shared" si="2963"/>
        <v>2733.3</v>
      </c>
      <c r="T2238" s="18">
        <f t="shared" si="2964"/>
        <v>2733.3</v>
      </c>
      <c r="U2238" s="18">
        <f t="shared" ref="U2238:AE2238" si="3026">U2239</f>
        <v>0</v>
      </c>
      <c r="V2238" s="18">
        <f t="shared" si="2965"/>
        <v>2733.3</v>
      </c>
      <c r="W2238" s="18">
        <f t="shared" si="2966"/>
        <v>2733.3</v>
      </c>
      <c r="X2238" s="18">
        <f t="shared" si="2967"/>
        <v>2733.3</v>
      </c>
      <c r="Y2238" s="18">
        <f t="shared" si="3026"/>
        <v>0</v>
      </c>
      <c r="Z2238" s="18">
        <f t="shared" si="3026"/>
        <v>0</v>
      </c>
      <c r="AA2238" s="18">
        <f t="shared" si="3026"/>
        <v>0</v>
      </c>
      <c r="AB2238" s="18">
        <f t="shared" si="2980"/>
        <v>2733.3</v>
      </c>
      <c r="AC2238" s="18">
        <f t="shared" si="2981"/>
        <v>2733.3</v>
      </c>
      <c r="AD2238" s="18">
        <f t="shared" si="2982"/>
        <v>2733.3</v>
      </c>
      <c r="AE2238" s="18">
        <f t="shared" si="3026"/>
        <v>0</v>
      </c>
      <c r="AF2238" s="31"/>
      <c r="AG2238" s="22"/>
      <c r="AH2238" s="2"/>
    </row>
    <row r="2239" spans="1:34" x14ac:dyDescent="0.25">
      <c r="A2239" s="36" t="s">
        <v>479</v>
      </c>
      <c r="B2239" s="32">
        <v>800</v>
      </c>
      <c r="C2239" s="36"/>
      <c r="D2239" s="36"/>
      <c r="E2239" s="14" t="s">
        <v>583</v>
      </c>
      <c r="F2239" s="18">
        <f t="shared" ref="F2239:K2239" si="3027">F2240+F2242</f>
        <v>2733.3</v>
      </c>
      <c r="G2239" s="18">
        <f t="shared" si="3027"/>
        <v>2733.3</v>
      </c>
      <c r="H2239" s="18">
        <f t="shared" si="3027"/>
        <v>2733.3</v>
      </c>
      <c r="I2239" s="18">
        <f t="shared" si="3027"/>
        <v>0</v>
      </c>
      <c r="J2239" s="18">
        <f t="shared" si="3027"/>
        <v>0</v>
      </c>
      <c r="K2239" s="18">
        <f t="shared" si="3027"/>
        <v>0</v>
      </c>
      <c r="L2239" s="18">
        <f t="shared" si="2974"/>
        <v>2733.3</v>
      </c>
      <c r="M2239" s="18">
        <f t="shared" si="2975"/>
        <v>2733.3</v>
      </c>
      <c r="N2239" s="18">
        <f t="shared" si="2976"/>
        <v>2733.3</v>
      </c>
      <c r="O2239" s="18">
        <f t="shared" ref="O2239:Q2239" si="3028">O2240+O2242</f>
        <v>0</v>
      </c>
      <c r="P2239" s="18">
        <f t="shared" si="3028"/>
        <v>0</v>
      </c>
      <c r="Q2239" s="18">
        <f t="shared" si="3028"/>
        <v>0</v>
      </c>
      <c r="R2239" s="18">
        <f t="shared" si="2962"/>
        <v>2733.3</v>
      </c>
      <c r="S2239" s="18">
        <f t="shared" si="2963"/>
        <v>2733.3</v>
      </c>
      <c r="T2239" s="18">
        <f t="shared" si="2964"/>
        <v>2733.3</v>
      </c>
      <c r="U2239" s="18">
        <f t="shared" ref="U2239:AE2239" si="3029">U2240+U2242</f>
        <v>0</v>
      </c>
      <c r="V2239" s="18">
        <f t="shared" si="2965"/>
        <v>2733.3</v>
      </c>
      <c r="W2239" s="18">
        <f t="shared" si="2966"/>
        <v>2733.3</v>
      </c>
      <c r="X2239" s="18">
        <f t="shared" si="2967"/>
        <v>2733.3</v>
      </c>
      <c r="Y2239" s="18">
        <f t="shared" ref="Y2239:AA2239" si="3030">Y2240+Y2242</f>
        <v>0</v>
      </c>
      <c r="Z2239" s="18">
        <f t="shared" si="3030"/>
        <v>0</v>
      </c>
      <c r="AA2239" s="18">
        <f t="shared" si="3030"/>
        <v>0</v>
      </c>
      <c r="AB2239" s="18">
        <f t="shared" si="2980"/>
        <v>2733.3</v>
      </c>
      <c r="AC2239" s="18">
        <f t="shared" si="2981"/>
        <v>2733.3</v>
      </c>
      <c r="AD2239" s="18">
        <f t="shared" si="2982"/>
        <v>2733.3</v>
      </c>
      <c r="AE2239" s="18">
        <f t="shared" si="3029"/>
        <v>0</v>
      </c>
      <c r="AF2239" s="31"/>
      <c r="AG2239" s="22"/>
      <c r="AH2239" s="2"/>
    </row>
    <row r="2240" spans="1:34" x14ac:dyDescent="0.25">
      <c r="A2240" s="36" t="s">
        <v>479</v>
      </c>
      <c r="B2240" s="32">
        <v>850</v>
      </c>
      <c r="C2240" s="36"/>
      <c r="D2240" s="36"/>
      <c r="E2240" s="14" t="s">
        <v>601</v>
      </c>
      <c r="F2240" s="18">
        <f t="shared" ref="F2240:K2240" si="3031">F2241</f>
        <v>2072.4</v>
      </c>
      <c r="G2240" s="18">
        <f t="shared" si="3031"/>
        <v>2072.4</v>
      </c>
      <c r="H2240" s="18">
        <f t="shared" si="3031"/>
        <v>2072.4</v>
      </c>
      <c r="I2240" s="18">
        <f t="shared" si="3031"/>
        <v>0</v>
      </c>
      <c r="J2240" s="18">
        <f t="shared" si="3031"/>
        <v>0</v>
      </c>
      <c r="K2240" s="18">
        <f t="shared" si="3031"/>
        <v>0</v>
      </c>
      <c r="L2240" s="18">
        <f t="shared" si="2974"/>
        <v>2072.4</v>
      </c>
      <c r="M2240" s="18">
        <f t="shared" si="2975"/>
        <v>2072.4</v>
      </c>
      <c r="N2240" s="18">
        <f t="shared" si="2976"/>
        <v>2072.4</v>
      </c>
      <c r="O2240" s="18">
        <f t="shared" ref="O2240:Q2240" si="3032">O2241</f>
        <v>0</v>
      </c>
      <c r="P2240" s="18">
        <f t="shared" si="3032"/>
        <v>0</v>
      </c>
      <c r="Q2240" s="18">
        <f t="shared" si="3032"/>
        <v>0</v>
      </c>
      <c r="R2240" s="18">
        <f t="shared" si="2962"/>
        <v>2072.4</v>
      </c>
      <c r="S2240" s="18">
        <f t="shared" si="2963"/>
        <v>2072.4</v>
      </c>
      <c r="T2240" s="18">
        <f t="shared" si="2964"/>
        <v>2072.4</v>
      </c>
      <c r="U2240" s="18">
        <f t="shared" ref="U2240:AE2240" si="3033">U2241</f>
        <v>0</v>
      </c>
      <c r="V2240" s="18">
        <f t="shared" si="2965"/>
        <v>2072.4</v>
      </c>
      <c r="W2240" s="18">
        <f t="shared" si="2966"/>
        <v>2072.4</v>
      </c>
      <c r="X2240" s="18">
        <f t="shared" si="2967"/>
        <v>2072.4</v>
      </c>
      <c r="Y2240" s="18">
        <f t="shared" si="3033"/>
        <v>0</v>
      </c>
      <c r="Z2240" s="18">
        <f t="shared" si="3033"/>
        <v>0</v>
      </c>
      <c r="AA2240" s="18">
        <f t="shared" si="3033"/>
        <v>0</v>
      </c>
      <c r="AB2240" s="18">
        <f t="shared" si="2980"/>
        <v>2072.4</v>
      </c>
      <c r="AC2240" s="18">
        <f t="shared" si="2981"/>
        <v>2072.4</v>
      </c>
      <c r="AD2240" s="18">
        <f t="shared" si="2982"/>
        <v>2072.4</v>
      </c>
      <c r="AE2240" s="18">
        <f t="shared" si="3033"/>
        <v>0</v>
      </c>
      <c r="AF2240" s="31"/>
      <c r="AG2240" s="22"/>
      <c r="AH2240" s="2"/>
    </row>
    <row r="2241" spans="1:34" x14ac:dyDescent="0.25">
      <c r="A2241" s="36" t="s">
        <v>479</v>
      </c>
      <c r="B2241" s="32">
        <v>850</v>
      </c>
      <c r="C2241" s="36" t="s">
        <v>5</v>
      </c>
      <c r="D2241" s="36" t="s">
        <v>6</v>
      </c>
      <c r="E2241" s="14" t="s">
        <v>543</v>
      </c>
      <c r="F2241" s="18">
        <v>2072.4</v>
      </c>
      <c r="G2241" s="18">
        <v>2072.4</v>
      </c>
      <c r="H2241" s="18">
        <v>2072.4</v>
      </c>
      <c r="I2241" s="18"/>
      <c r="J2241" s="18"/>
      <c r="K2241" s="18"/>
      <c r="L2241" s="18">
        <f t="shared" si="2974"/>
        <v>2072.4</v>
      </c>
      <c r="M2241" s="18">
        <f t="shared" si="2975"/>
        <v>2072.4</v>
      </c>
      <c r="N2241" s="18">
        <f t="shared" si="2976"/>
        <v>2072.4</v>
      </c>
      <c r="O2241" s="18"/>
      <c r="P2241" s="18"/>
      <c r="Q2241" s="18"/>
      <c r="R2241" s="18">
        <f t="shared" si="2962"/>
        <v>2072.4</v>
      </c>
      <c r="S2241" s="18">
        <f t="shared" si="2963"/>
        <v>2072.4</v>
      </c>
      <c r="T2241" s="18">
        <f t="shared" si="2964"/>
        <v>2072.4</v>
      </c>
      <c r="U2241" s="18"/>
      <c r="V2241" s="18">
        <f t="shared" si="2965"/>
        <v>2072.4</v>
      </c>
      <c r="W2241" s="18">
        <f t="shared" si="2966"/>
        <v>2072.4</v>
      </c>
      <c r="X2241" s="18">
        <f t="shared" si="2967"/>
        <v>2072.4</v>
      </c>
      <c r="Y2241" s="18"/>
      <c r="Z2241" s="18"/>
      <c r="AA2241" s="18"/>
      <c r="AB2241" s="18">
        <f t="shared" si="2980"/>
        <v>2072.4</v>
      </c>
      <c r="AC2241" s="18">
        <f t="shared" si="2981"/>
        <v>2072.4</v>
      </c>
      <c r="AD2241" s="18">
        <f t="shared" si="2982"/>
        <v>2072.4</v>
      </c>
      <c r="AE2241" s="18"/>
      <c r="AF2241" s="31"/>
      <c r="AG2241" s="22"/>
      <c r="AH2241" s="2"/>
    </row>
    <row r="2242" spans="1:34" ht="47.25" x14ac:dyDescent="0.25">
      <c r="A2242" s="36" t="s">
        <v>479</v>
      </c>
      <c r="B2242" s="32">
        <v>860</v>
      </c>
      <c r="C2242" s="36"/>
      <c r="D2242" s="36"/>
      <c r="E2242" s="14" t="s">
        <v>602</v>
      </c>
      <c r="F2242" s="18">
        <f t="shared" ref="F2242:K2242" si="3034">F2243</f>
        <v>660.9</v>
      </c>
      <c r="G2242" s="18">
        <f t="shared" si="3034"/>
        <v>660.9</v>
      </c>
      <c r="H2242" s="18">
        <f t="shared" si="3034"/>
        <v>660.9</v>
      </c>
      <c r="I2242" s="18">
        <f t="shared" si="3034"/>
        <v>0</v>
      </c>
      <c r="J2242" s="18">
        <f t="shared" si="3034"/>
        <v>0</v>
      </c>
      <c r="K2242" s="18">
        <f t="shared" si="3034"/>
        <v>0</v>
      </c>
      <c r="L2242" s="18">
        <f t="shared" si="2974"/>
        <v>660.9</v>
      </c>
      <c r="M2242" s="18">
        <f t="shared" si="2975"/>
        <v>660.9</v>
      </c>
      <c r="N2242" s="18">
        <f t="shared" si="2976"/>
        <v>660.9</v>
      </c>
      <c r="O2242" s="18">
        <f t="shared" ref="O2242:Q2242" si="3035">O2243</f>
        <v>0</v>
      </c>
      <c r="P2242" s="18">
        <f t="shared" si="3035"/>
        <v>0</v>
      </c>
      <c r="Q2242" s="18">
        <f t="shared" si="3035"/>
        <v>0</v>
      </c>
      <c r="R2242" s="18">
        <f t="shared" si="2962"/>
        <v>660.9</v>
      </c>
      <c r="S2242" s="18">
        <f t="shared" si="2963"/>
        <v>660.9</v>
      </c>
      <c r="T2242" s="18">
        <f t="shared" si="2964"/>
        <v>660.9</v>
      </c>
      <c r="U2242" s="18">
        <f t="shared" ref="U2242:AE2242" si="3036">U2243</f>
        <v>0</v>
      </c>
      <c r="V2242" s="18">
        <f t="shared" si="2965"/>
        <v>660.9</v>
      </c>
      <c r="W2242" s="18">
        <f t="shared" si="2966"/>
        <v>660.9</v>
      </c>
      <c r="X2242" s="18">
        <f t="shared" si="2967"/>
        <v>660.9</v>
      </c>
      <c r="Y2242" s="18">
        <f t="shared" si="3036"/>
        <v>0</v>
      </c>
      <c r="Z2242" s="18">
        <f t="shared" si="3036"/>
        <v>0</v>
      </c>
      <c r="AA2242" s="18">
        <f t="shared" si="3036"/>
        <v>0</v>
      </c>
      <c r="AB2242" s="18">
        <f t="shared" si="2980"/>
        <v>660.9</v>
      </c>
      <c r="AC2242" s="18">
        <f t="shared" si="2981"/>
        <v>660.9</v>
      </c>
      <c r="AD2242" s="18">
        <f t="shared" si="2982"/>
        <v>660.9</v>
      </c>
      <c r="AE2242" s="18">
        <f t="shared" si="3036"/>
        <v>0</v>
      </c>
      <c r="AF2242" s="31"/>
      <c r="AG2242" s="22"/>
      <c r="AH2242" s="2"/>
    </row>
    <row r="2243" spans="1:34" x14ac:dyDescent="0.25">
      <c r="A2243" s="36" t="s">
        <v>479</v>
      </c>
      <c r="B2243" s="32">
        <v>860</v>
      </c>
      <c r="C2243" s="36" t="s">
        <v>5</v>
      </c>
      <c r="D2243" s="36" t="s">
        <v>6</v>
      </c>
      <c r="E2243" s="14" t="s">
        <v>543</v>
      </c>
      <c r="F2243" s="18">
        <v>660.9</v>
      </c>
      <c r="G2243" s="18">
        <v>660.9</v>
      </c>
      <c r="H2243" s="18">
        <v>660.9</v>
      </c>
      <c r="I2243" s="18"/>
      <c r="J2243" s="18"/>
      <c r="K2243" s="18"/>
      <c r="L2243" s="18">
        <f t="shared" si="2974"/>
        <v>660.9</v>
      </c>
      <c r="M2243" s="18">
        <f t="shared" si="2975"/>
        <v>660.9</v>
      </c>
      <c r="N2243" s="18">
        <f t="shared" si="2976"/>
        <v>660.9</v>
      </c>
      <c r="O2243" s="18"/>
      <c r="P2243" s="18"/>
      <c r="Q2243" s="18"/>
      <c r="R2243" s="18">
        <f t="shared" si="2962"/>
        <v>660.9</v>
      </c>
      <c r="S2243" s="18">
        <f t="shared" si="2963"/>
        <v>660.9</v>
      </c>
      <c r="T2243" s="18">
        <f t="shared" si="2964"/>
        <v>660.9</v>
      </c>
      <c r="U2243" s="18"/>
      <c r="V2243" s="18">
        <f t="shared" si="2965"/>
        <v>660.9</v>
      </c>
      <c r="W2243" s="18">
        <f t="shared" si="2966"/>
        <v>660.9</v>
      </c>
      <c r="X2243" s="18">
        <f t="shared" si="2967"/>
        <v>660.9</v>
      </c>
      <c r="Y2243" s="18"/>
      <c r="Z2243" s="18"/>
      <c r="AA2243" s="18"/>
      <c r="AB2243" s="18">
        <f t="shared" si="2980"/>
        <v>660.9</v>
      </c>
      <c r="AC2243" s="18">
        <f t="shared" si="2981"/>
        <v>660.9</v>
      </c>
      <c r="AD2243" s="18">
        <f t="shared" si="2982"/>
        <v>660.9</v>
      </c>
      <c r="AE2243" s="18"/>
      <c r="AF2243" s="31"/>
      <c r="AG2243" s="22"/>
      <c r="AH2243" s="2"/>
    </row>
    <row r="2244" spans="1:34" ht="63" x14ac:dyDescent="0.25">
      <c r="A2244" s="36" t="s">
        <v>480</v>
      </c>
      <c r="B2244" s="32"/>
      <c r="C2244" s="36"/>
      <c r="D2244" s="36"/>
      <c r="E2244" s="14" t="s">
        <v>801</v>
      </c>
      <c r="F2244" s="18">
        <f t="shared" ref="F2244:K2246" si="3037">F2245</f>
        <v>58.5</v>
      </c>
      <c r="G2244" s="18">
        <f t="shared" si="3037"/>
        <v>58.5</v>
      </c>
      <c r="H2244" s="18">
        <f t="shared" si="3037"/>
        <v>58.5</v>
      </c>
      <c r="I2244" s="18">
        <f t="shared" si="3037"/>
        <v>0</v>
      </c>
      <c r="J2244" s="18">
        <f t="shared" si="3037"/>
        <v>0</v>
      </c>
      <c r="K2244" s="18">
        <f t="shared" si="3037"/>
        <v>0</v>
      </c>
      <c r="L2244" s="18">
        <f t="shared" si="2974"/>
        <v>58.5</v>
      </c>
      <c r="M2244" s="18">
        <f t="shared" si="2975"/>
        <v>58.5</v>
      </c>
      <c r="N2244" s="18">
        <f t="shared" si="2976"/>
        <v>58.5</v>
      </c>
      <c r="O2244" s="18">
        <f t="shared" ref="O2244:Q2246" si="3038">O2245</f>
        <v>0</v>
      </c>
      <c r="P2244" s="18">
        <f t="shared" si="3038"/>
        <v>0</v>
      </c>
      <c r="Q2244" s="18">
        <f t="shared" si="3038"/>
        <v>0</v>
      </c>
      <c r="R2244" s="18">
        <f t="shared" si="2962"/>
        <v>58.5</v>
      </c>
      <c r="S2244" s="18">
        <f t="shared" si="2963"/>
        <v>58.5</v>
      </c>
      <c r="T2244" s="18">
        <f t="shared" si="2964"/>
        <v>58.5</v>
      </c>
      <c r="U2244" s="18">
        <f t="shared" ref="U2244:AE2246" si="3039">U2245</f>
        <v>0</v>
      </c>
      <c r="V2244" s="18">
        <f t="shared" si="2965"/>
        <v>58.5</v>
      </c>
      <c r="W2244" s="18">
        <f t="shared" si="2966"/>
        <v>58.5</v>
      </c>
      <c r="X2244" s="18">
        <f t="shared" si="2967"/>
        <v>58.5</v>
      </c>
      <c r="Y2244" s="18">
        <f t="shared" si="3039"/>
        <v>0</v>
      </c>
      <c r="Z2244" s="18">
        <f t="shared" si="3039"/>
        <v>0</v>
      </c>
      <c r="AA2244" s="18">
        <f t="shared" si="3039"/>
        <v>0</v>
      </c>
      <c r="AB2244" s="18">
        <f t="shared" si="2980"/>
        <v>58.5</v>
      </c>
      <c r="AC2244" s="18">
        <f t="shared" si="2981"/>
        <v>58.5</v>
      </c>
      <c r="AD2244" s="18">
        <f t="shared" si="2982"/>
        <v>58.5</v>
      </c>
      <c r="AE2244" s="18">
        <f t="shared" si="3039"/>
        <v>0</v>
      </c>
      <c r="AF2244" s="31"/>
      <c r="AG2244" s="22"/>
      <c r="AH2244" s="2"/>
    </row>
    <row r="2245" spans="1:34" ht="47.25" x14ac:dyDescent="0.25">
      <c r="A2245" s="36" t="s">
        <v>480</v>
      </c>
      <c r="B2245" s="32">
        <v>200</v>
      </c>
      <c r="C2245" s="36"/>
      <c r="D2245" s="36"/>
      <c r="E2245" s="14" t="s">
        <v>578</v>
      </c>
      <c r="F2245" s="18">
        <f t="shared" si="3037"/>
        <v>58.5</v>
      </c>
      <c r="G2245" s="18">
        <f t="shared" si="3037"/>
        <v>58.5</v>
      </c>
      <c r="H2245" s="18">
        <f t="shared" si="3037"/>
        <v>58.5</v>
      </c>
      <c r="I2245" s="18">
        <f t="shared" si="3037"/>
        <v>0</v>
      </c>
      <c r="J2245" s="18">
        <f t="shared" si="3037"/>
        <v>0</v>
      </c>
      <c r="K2245" s="18">
        <f t="shared" si="3037"/>
        <v>0</v>
      </c>
      <c r="L2245" s="18">
        <f t="shared" si="2974"/>
        <v>58.5</v>
      </c>
      <c r="M2245" s="18">
        <f t="shared" si="2975"/>
        <v>58.5</v>
      </c>
      <c r="N2245" s="18">
        <f t="shared" si="2976"/>
        <v>58.5</v>
      </c>
      <c r="O2245" s="18">
        <f t="shared" si="3038"/>
        <v>0</v>
      </c>
      <c r="P2245" s="18">
        <f t="shared" si="3038"/>
        <v>0</v>
      </c>
      <c r="Q2245" s="18">
        <f t="shared" si="3038"/>
        <v>0</v>
      </c>
      <c r="R2245" s="18">
        <f t="shared" si="2962"/>
        <v>58.5</v>
      </c>
      <c r="S2245" s="18">
        <f t="shared" si="2963"/>
        <v>58.5</v>
      </c>
      <c r="T2245" s="18">
        <f t="shared" si="2964"/>
        <v>58.5</v>
      </c>
      <c r="U2245" s="18">
        <f t="shared" si="3039"/>
        <v>0</v>
      </c>
      <c r="V2245" s="18">
        <f t="shared" si="2965"/>
        <v>58.5</v>
      </c>
      <c r="W2245" s="18">
        <f t="shared" si="2966"/>
        <v>58.5</v>
      </c>
      <c r="X2245" s="18">
        <f t="shared" si="2967"/>
        <v>58.5</v>
      </c>
      <c r="Y2245" s="18">
        <f t="shared" si="3039"/>
        <v>0</v>
      </c>
      <c r="Z2245" s="18">
        <f t="shared" si="3039"/>
        <v>0</v>
      </c>
      <c r="AA2245" s="18">
        <f t="shared" si="3039"/>
        <v>0</v>
      </c>
      <c r="AB2245" s="18">
        <f t="shared" si="2980"/>
        <v>58.5</v>
      </c>
      <c r="AC2245" s="18">
        <f t="shared" si="2981"/>
        <v>58.5</v>
      </c>
      <c r="AD2245" s="18">
        <f t="shared" si="2982"/>
        <v>58.5</v>
      </c>
      <c r="AE2245" s="18">
        <f t="shared" si="3039"/>
        <v>0</v>
      </c>
      <c r="AF2245" s="31"/>
      <c r="AG2245" s="22"/>
      <c r="AH2245" s="2"/>
    </row>
    <row r="2246" spans="1:34" ht="47.25" x14ac:dyDescent="0.25">
      <c r="A2246" s="36" t="s">
        <v>480</v>
      </c>
      <c r="B2246" s="32">
        <v>240</v>
      </c>
      <c r="C2246" s="36"/>
      <c r="D2246" s="36"/>
      <c r="E2246" s="14" t="s">
        <v>586</v>
      </c>
      <c r="F2246" s="18">
        <f t="shared" si="3037"/>
        <v>58.5</v>
      </c>
      <c r="G2246" s="18">
        <f t="shared" si="3037"/>
        <v>58.5</v>
      </c>
      <c r="H2246" s="18">
        <f t="shared" si="3037"/>
        <v>58.5</v>
      </c>
      <c r="I2246" s="18">
        <f t="shared" si="3037"/>
        <v>0</v>
      </c>
      <c r="J2246" s="18">
        <f t="shared" si="3037"/>
        <v>0</v>
      </c>
      <c r="K2246" s="18">
        <f t="shared" si="3037"/>
        <v>0</v>
      </c>
      <c r="L2246" s="18">
        <f t="shared" si="2974"/>
        <v>58.5</v>
      </c>
      <c r="M2246" s="18">
        <f t="shared" si="2975"/>
        <v>58.5</v>
      </c>
      <c r="N2246" s="18">
        <f t="shared" si="2976"/>
        <v>58.5</v>
      </c>
      <c r="O2246" s="18">
        <f t="shared" si="3038"/>
        <v>0</v>
      </c>
      <c r="P2246" s="18">
        <f t="shared" si="3038"/>
        <v>0</v>
      </c>
      <c r="Q2246" s="18">
        <f t="shared" si="3038"/>
        <v>0</v>
      </c>
      <c r="R2246" s="18">
        <f t="shared" si="2962"/>
        <v>58.5</v>
      </c>
      <c r="S2246" s="18">
        <f t="shared" si="2963"/>
        <v>58.5</v>
      </c>
      <c r="T2246" s="18">
        <f t="shared" si="2964"/>
        <v>58.5</v>
      </c>
      <c r="U2246" s="18">
        <f t="shared" si="3039"/>
        <v>0</v>
      </c>
      <c r="V2246" s="18">
        <f t="shared" si="2965"/>
        <v>58.5</v>
      </c>
      <c r="W2246" s="18">
        <f t="shared" si="2966"/>
        <v>58.5</v>
      </c>
      <c r="X2246" s="18">
        <f t="shared" si="2967"/>
        <v>58.5</v>
      </c>
      <c r="Y2246" s="18">
        <f t="shared" si="3039"/>
        <v>0</v>
      </c>
      <c r="Z2246" s="18">
        <f t="shared" si="3039"/>
        <v>0</v>
      </c>
      <c r="AA2246" s="18">
        <f t="shared" si="3039"/>
        <v>0</v>
      </c>
      <c r="AB2246" s="18">
        <f t="shared" si="2980"/>
        <v>58.5</v>
      </c>
      <c r="AC2246" s="18">
        <f t="shared" si="2981"/>
        <v>58.5</v>
      </c>
      <c r="AD2246" s="18">
        <f t="shared" si="2982"/>
        <v>58.5</v>
      </c>
      <c r="AE2246" s="18">
        <f t="shared" si="3039"/>
        <v>0</v>
      </c>
      <c r="AF2246" s="31"/>
      <c r="AG2246" s="22"/>
      <c r="AH2246" s="2"/>
    </row>
    <row r="2247" spans="1:34" x14ac:dyDescent="0.25">
      <c r="A2247" s="36" t="s">
        <v>480</v>
      </c>
      <c r="B2247" s="32">
        <v>240</v>
      </c>
      <c r="C2247" s="36" t="s">
        <v>5</v>
      </c>
      <c r="D2247" s="36" t="s">
        <v>6</v>
      </c>
      <c r="E2247" s="14" t="s">
        <v>543</v>
      </c>
      <c r="F2247" s="18">
        <v>58.5</v>
      </c>
      <c r="G2247" s="18">
        <v>58.5</v>
      </c>
      <c r="H2247" s="18">
        <v>58.5</v>
      </c>
      <c r="I2247" s="18"/>
      <c r="J2247" s="18"/>
      <c r="K2247" s="18"/>
      <c r="L2247" s="18">
        <f t="shared" si="2974"/>
        <v>58.5</v>
      </c>
      <c r="M2247" s="18">
        <f t="shared" si="2975"/>
        <v>58.5</v>
      </c>
      <c r="N2247" s="18">
        <f t="shared" si="2976"/>
        <v>58.5</v>
      </c>
      <c r="O2247" s="18"/>
      <c r="P2247" s="18"/>
      <c r="Q2247" s="18"/>
      <c r="R2247" s="18">
        <f t="shared" si="2962"/>
        <v>58.5</v>
      </c>
      <c r="S2247" s="18">
        <f t="shared" si="2963"/>
        <v>58.5</v>
      </c>
      <c r="T2247" s="18">
        <f t="shared" si="2964"/>
        <v>58.5</v>
      </c>
      <c r="U2247" s="18"/>
      <c r="V2247" s="18">
        <f t="shared" si="2965"/>
        <v>58.5</v>
      </c>
      <c r="W2247" s="18">
        <f t="shared" si="2966"/>
        <v>58.5</v>
      </c>
      <c r="X2247" s="18">
        <f t="shared" si="2967"/>
        <v>58.5</v>
      </c>
      <c r="Y2247" s="18"/>
      <c r="Z2247" s="18"/>
      <c r="AA2247" s="18"/>
      <c r="AB2247" s="18">
        <f t="shared" si="2980"/>
        <v>58.5</v>
      </c>
      <c r="AC2247" s="18">
        <f t="shared" si="2981"/>
        <v>58.5</v>
      </c>
      <c r="AD2247" s="18">
        <f t="shared" si="2982"/>
        <v>58.5</v>
      </c>
      <c r="AE2247" s="18"/>
      <c r="AF2247" s="31"/>
      <c r="AG2247" s="22"/>
      <c r="AH2247" s="2"/>
    </row>
    <row r="2248" spans="1:34" ht="31.5" x14ac:dyDescent="0.25">
      <c r="A2248" s="36" t="s">
        <v>481</v>
      </c>
      <c r="B2248" s="32"/>
      <c r="C2248" s="36"/>
      <c r="D2248" s="36"/>
      <c r="E2248" s="14" t="s">
        <v>802</v>
      </c>
      <c r="F2248" s="18">
        <f t="shared" ref="F2248:K2250" si="3040">F2249</f>
        <v>5249.8</v>
      </c>
      <c r="G2248" s="18">
        <f t="shared" si="3040"/>
        <v>38055.199999999997</v>
      </c>
      <c r="H2248" s="18">
        <f t="shared" si="3040"/>
        <v>77056.7</v>
      </c>
      <c r="I2248" s="18">
        <f t="shared" si="3040"/>
        <v>0</v>
      </c>
      <c r="J2248" s="18">
        <f t="shared" si="3040"/>
        <v>0</v>
      </c>
      <c r="K2248" s="18">
        <f t="shared" si="3040"/>
        <v>0</v>
      </c>
      <c r="L2248" s="18">
        <f t="shared" si="2974"/>
        <v>5249.8</v>
      </c>
      <c r="M2248" s="18">
        <f t="shared" si="2975"/>
        <v>38055.199999999997</v>
      </c>
      <c r="N2248" s="18">
        <f t="shared" si="2976"/>
        <v>77056.7</v>
      </c>
      <c r="O2248" s="18">
        <f t="shared" ref="O2248:Q2250" si="3041">O2249</f>
        <v>0</v>
      </c>
      <c r="P2248" s="18">
        <f t="shared" si="3041"/>
        <v>0</v>
      </c>
      <c r="Q2248" s="18">
        <f t="shared" si="3041"/>
        <v>0</v>
      </c>
      <c r="R2248" s="18">
        <f t="shared" si="2962"/>
        <v>5249.8</v>
      </c>
      <c r="S2248" s="18">
        <f t="shared" si="2963"/>
        <v>38055.199999999997</v>
      </c>
      <c r="T2248" s="18">
        <f t="shared" si="2964"/>
        <v>77056.7</v>
      </c>
      <c r="U2248" s="18">
        <f t="shared" ref="U2248:AE2250" si="3042">U2249</f>
        <v>0</v>
      </c>
      <c r="V2248" s="18">
        <f t="shared" si="2965"/>
        <v>5249.8</v>
      </c>
      <c r="W2248" s="18">
        <f t="shared" si="2966"/>
        <v>38055.199999999997</v>
      </c>
      <c r="X2248" s="18">
        <f t="shared" si="2967"/>
        <v>77056.7</v>
      </c>
      <c r="Y2248" s="18">
        <f t="shared" si="3042"/>
        <v>0</v>
      </c>
      <c r="Z2248" s="18">
        <f t="shared" si="3042"/>
        <v>0</v>
      </c>
      <c r="AA2248" s="18">
        <f t="shared" si="3042"/>
        <v>0</v>
      </c>
      <c r="AB2248" s="18">
        <f t="shared" si="2980"/>
        <v>5249.8</v>
      </c>
      <c r="AC2248" s="18">
        <f t="shared" si="2981"/>
        <v>38055.199999999997</v>
      </c>
      <c r="AD2248" s="18">
        <f t="shared" si="2982"/>
        <v>77056.7</v>
      </c>
      <c r="AE2248" s="18">
        <f t="shared" si="3042"/>
        <v>0</v>
      </c>
      <c r="AF2248" s="31"/>
      <c r="AG2248" s="22"/>
      <c r="AH2248" s="2"/>
    </row>
    <row r="2249" spans="1:34" ht="31.5" x14ac:dyDescent="0.25">
      <c r="A2249" s="36" t="s">
        <v>481</v>
      </c>
      <c r="B2249" s="32">
        <v>700</v>
      </c>
      <c r="C2249" s="36"/>
      <c r="D2249" s="36"/>
      <c r="E2249" s="14" t="s">
        <v>582</v>
      </c>
      <c r="F2249" s="18">
        <f t="shared" si="3040"/>
        <v>5249.8</v>
      </c>
      <c r="G2249" s="18">
        <f t="shared" si="3040"/>
        <v>38055.199999999997</v>
      </c>
      <c r="H2249" s="18">
        <f t="shared" si="3040"/>
        <v>77056.7</v>
      </c>
      <c r="I2249" s="18">
        <f t="shared" si="3040"/>
        <v>0</v>
      </c>
      <c r="J2249" s="18">
        <f t="shared" si="3040"/>
        <v>0</v>
      </c>
      <c r="K2249" s="18">
        <f t="shared" si="3040"/>
        <v>0</v>
      </c>
      <c r="L2249" s="18">
        <f t="shared" si="2974"/>
        <v>5249.8</v>
      </c>
      <c r="M2249" s="18">
        <f t="shared" si="2975"/>
        <v>38055.199999999997</v>
      </c>
      <c r="N2249" s="18">
        <f t="shared" si="2976"/>
        <v>77056.7</v>
      </c>
      <c r="O2249" s="18">
        <f t="shared" si="3041"/>
        <v>0</v>
      </c>
      <c r="P2249" s="18">
        <f t="shared" si="3041"/>
        <v>0</v>
      </c>
      <c r="Q2249" s="18">
        <f t="shared" si="3041"/>
        <v>0</v>
      </c>
      <c r="R2249" s="18">
        <f t="shared" si="2962"/>
        <v>5249.8</v>
      </c>
      <c r="S2249" s="18">
        <f t="shared" si="2963"/>
        <v>38055.199999999997</v>
      </c>
      <c r="T2249" s="18">
        <f t="shared" si="2964"/>
        <v>77056.7</v>
      </c>
      <c r="U2249" s="18">
        <f t="shared" si="3042"/>
        <v>0</v>
      </c>
      <c r="V2249" s="18">
        <f t="shared" si="2965"/>
        <v>5249.8</v>
      </c>
      <c r="W2249" s="18">
        <f t="shared" si="2966"/>
        <v>38055.199999999997</v>
      </c>
      <c r="X2249" s="18">
        <f t="shared" si="2967"/>
        <v>77056.7</v>
      </c>
      <c r="Y2249" s="18">
        <f t="shared" si="3042"/>
        <v>0</v>
      </c>
      <c r="Z2249" s="18">
        <f t="shared" si="3042"/>
        <v>0</v>
      </c>
      <c r="AA2249" s="18">
        <f t="shared" si="3042"/>
        <v>0</v>
      </c>
      <c r="AB2249" s="18">
        <f t="shared" si="2980"/>
        <v>5249.8</v>
      </c>
      <c r="AC2249" s="18">
        <f t="shared" si="2981"/>
        <v>38055.199999999997</v>
      </c>
      <c r="AD2249" s="18">
        <f t="shared" si="2982"/>
        <v>77056.7</v>
      </c>
      <c r="AE2249" s="18">
        <f t="shared" si="3042"/>
        <v>0</v>
      </c>
      <c r="AF2249" s="31"/>
      <c r="AG2249" s="22"/>
      <c r="AH2249" s="2"/>
    </row>
    <row r="2250" spans="1:34" x14ac:dyDescent="0.25">
      <c r="A2250" s="36" t="s">
        <v>481</v>
      </c>
      <c r="B2250" s="32">
        <v>730</v>
      </c>
      <c r="C2250" s="36"/>
      <c r="D2250" s="36"/>
      <c r="E2250" s="14" t="s">
        <v>598</v>
      </c>
      <c r="F2250" s="18">
        <f t="shared" si="3040"/>
        <v>5249.8</v>
      </c>
      <c r="G2250" s="18">
        <f t="shared" si="3040"/>
        <v>38055.199999999997</v>
      </c>
      <c r="H2250" s="18">
        <f t="shared" si="3040"/>
        <v>77056.7</v>
      </c>
      <c r="I2250" s="18">
        <f t="shared" si="3040"/>
        <v>0</v>
      </c>
      <c r="J2250" s="18">
        <f t="shared" si="3040"/>
        <v>0</v>
      </c>
      <c r="K2250" s="18">
        <f t="shared" si="3040"/>
        <v>0</v>
      </c>
      <c r="L2250" s="18">
        <f t="shared" si="2974"/>
        <v>5249.8</v>
      </c>
      <c r="M2250" s="18">
        <f t="shared" si="2975"/>
        <v>38055.199999999997</v>
      </c>
      <c r="N2250" s="18">
        <f t="shared" si="2976"/>
        <v>77056.7</v>
      </c>
      <c r="O2250" s="18">
        <f t="shared" si="3041"/>
        <v>0</v>
      </c>
      <c r="P2250" s="18">
        <f t="shared" si="3041"/>
        <v>0</v>
      </c>
      <c r="Q2250" s="18">
        <f t="shared" si="3041"/>
        <v>0</v>
      </c>
      <c r="R2250" s="18">
        <f t="shared" ref="R2250:R2313" si="3043">L2250+O2250</f>
        <v>5249.8</v>
      </c>
      <c r="S2250" s="18">
        <f t="shared" ref="S2250:S2313" si="3044">M2250+P2250</f>
        <v>38055.199999999997</v>
      </c>
      <c r="T2250" s="18">
        <f t="shared" ref="T2250:T2313" si="3045">N2250+Q2250</f>
        <v>77056.7</v>
      </c>
      <c r="U2250" s="18">
        <f t="shared" si="3042"/>
        <v>0</v>
      </c>
      <c r="V2250" s="18">
        <f t="shared" ref="V2250:V2313" si="3046">R2250+U2250</f>
        <v>5249.8</v>
      </c>
      <c r="W2250" s="18">
        <f t="shared" ref="W2250:W2313" si="3047">S2250</f>
        <v>38055.199999999997</v>
      </c>
      <c r="X2250" s="18">
        <f t="shared" ref="X2250:X2313" si="3048">T2250</f>
        <v>77056.7</v>
      </c>
      <c r="Y2250" s="18">
        <f t="shared" si="3042"/>
        <v>0</v>
      </c>
      <c r="Z2250" s="18">
        <f t="shared" si="3042"/>
        <v>0</v>
      </c>
      <c r="AA2250" s="18">
        <f t="shared" si="3042"/>
        <v>0</v>
      </c>
      <c r="AB2250" s="18">
        <f t="shared" si="2980"/>
        <v>5249.8</v>
      </c>
      <c r="AC2250" s="18">
        <f t="shared" si="2981"/>
        <v>38055.199999999997</v>
      </c>
      <c r="AD2250" s="18">
        <f t="shared" si="2982"/>
        <v>77056.7</v>
      </c>
      <c r="AE2250" s="18">
        <f t="shared" si="3042"/>
        <v>0</v>
      </c>
      <c r="AF2250" s="31"/>
      <c r="AG2250" s="22"/>
      <c r="AH2250" s="2"/>
    </row>
    <row r="2251" spans="1:34" ht="31.5" x14ac:dyDescent="0.25">
      <c r="A2251" s="36" t="s">
        <v>481</v>
      </c>
      <c r="B2251" s="32">
        <v>730</v>
      </c>
      <c r="C2251" s="36" t="s">
        <v>6</v>
      </c>
      <c r="D2251" s="36" t="s">
        <v>5</v>
      </c>
      <c r="E2251" s="14" t="s">
        <v>574</v>
      </c>
      <c r="F2251" s="18">
        <v>5249.8</v>
      </c>
      <c r="G2251" s="18">
        <v>38055.199999999997</v>
      </c>
      <c r="H2251" s="18">
        <v>77056.7</v>
      </c>
      <c r="I2251" s="18"/>
      <c r="J2251" s="18"/>
      <c r="K2251" s="18"/>
      <c r="L2251" s="18">
        <f t="shared" si="2974"/>
        <v>5249.8</v>
      </c>
      <c r="M2251" s="18">
        <f t="shared" si="2975"/>
        <v>38055.199999999997</v>
      </c>
      <c r="N2251" s="18">
        <f t="shared" si="2976"/>
        <v>77056.7</v>
      </c>
      <c r="O2251" s="18"/>
      <c r="P2251" s="18"/>
      <c r="Q2251" s="18"/>
      <c r="R2251" s="18">
        <f t="shared" si="3043"/>
        <v>5249.8</v>
      </c>
      <c r="S2251" s="18">
        <f t="shared" si="3044"/>
        <v>38055.199999999997</v>
      </c>
      <c r="T2251" s="18">
        <f t="shared" si="3045"/>
        <v>77056.7</v>
      </c>
      <c r="U2251" s="18"/>
      <c r="V2251" s="18">
        <f t="shared" si="3046"/>
        <v>5249.8</v>
      </c>
      <c r="W2251" s="18">
        <f t="shared" si="3047"/>
        <v>38055.199999999997</v>
      </c>
      <c r="X2251" s="18">
        <f t="shared" si="3048"/>
        <v>77056.7</v>
      </c>
      <c r="Y2251" s="18"/>
      <c r="Z2251" s="18"/>
      <c r="AA2251" s="18"/>
      <c r="AB2251" s="18">
        <f t="shared" si="2980"/>
        <v>5249.8</v>
      </c>
      <c r="AC2251" s="18">
        <f t="shared" si="2981"/>
        <v>38055.199999999997</v>
      </c>
      <c r="AD2251" s="18">
        <f t="shared" si="2982"/>
        <v>77056.7</v>
      </c>
      <c r="AE2251" s="18"/>
      <c r="AF2251" s="31"/>
      <c r="AG2251" s="22"/>
      <c r="AH2251" s="2"/>
    </row>
    <row r="2252" spans="1:34" ht="47.25" x14ac:dyDescent="0.25">
      <c r="A2252" s="36" t="s">
        <v>855</v>
      </c>
      <c r="B2252" s="32"/>
      <c r="C2252" s="36"/>
      <c r="D2252" s="36"/>
      <c r="E2252" s="14" t="s">
        <v>1262</v>
      </c>
      <c r="F2252" s="18">
        <f t="shared" ref="F2252:K2254" si="3049">F2253</f>
        <v>12</v>
      </c>
      <c r="G2252" s="18">
        <f t="shared" si="3049"/>
        <v>12</v>
      </c>
      <c r="H2252" s="18">
        <f t="shared" si="3049"/>
        <v>25</v>
      </c>
      <c r="I2252" s="18">
        <f t="shared" si="3049"/>
        <v>29</v>
      </c>
      <c r="J2252" s="18">
        <f t="shared" si="3049"/>
        <v>-9</v>
      </c>
      <c r="K2252" s="18">
        <f t="shared" si="3049"/>
        <v>-20</v>
      </c>
      <c r="L2252" s="18">
        <f t="shared" si="2974"/>
        <v>41</v>
      </c>
      <c r="M2252" s="18">
        <f t="shared" si="2975"/>
        <v>3</v>
      </c>
      <c r="N2252" s="18">
        <f t="shared" si="2976"/>
        <v>5</v>
      </c>
      <c r="O2252" s="18">
        <f t="shared" ref="O2252:Q2254" si="3050">O2253</f>
        <v>0</v>
      </c>
      <c r="P2252" s="18">
        <f t="shared" si="3050"/>
        <v>0</v>
      </c>
      <c r="Q2252" s="18">
        <f t="shared" si="3050"/>
        <v>0</v>
      </c>
      <c r="R2252" s="18">
        <f t="shared" si="3043"/>
        <v>41</v>
      </c>
      <c r="S2252" s="18">
        <f t="shared" si="3044"/>
        <v>3</v>
      </c>
      <c r="T2252" s="18">
        <f t="shared" si="3045"/>
        <v>5</v>
      </c>
      <c r="U2252" s="18">
        <f t="shared" ref="U2252:AE2254" si="3051">U2253</f>
        <v>0</v>
      </c>
      <c r="V2252" s="18">
        <f t="shared" si="3046"/>
        <v>41</v>
      </c>
      <c r="W2252" s="18">
        <f t="shared" si="3047"/>
        <v>3</v>
      </c>
      <c r="X2252" s="18">
        <f t="shared" si="3048"/>
        <v>5</v>
      </c>
      <c r="Y2252" s="18">
        <f t="shared" si="3051"/>
        <v>0</v>
      </c>
      <c r="Z2252" s="18">
        <f t="shared" si="3051"/>
        <v>0</v>
      </c>
      <c r="AA2252" s="18">
        <f t="shared" si="3051"/>
        <v>0</v>
      </c>
      <c r="AB2252" s="18">
        <f t="shared" si="2980"/>
        <v>41</v>
      </c>
      <c r="AC2252" s="18">
        <f t="shared" si="2981"/>
        <v>3</v>
      </c>
      <c r="AD2252" s="18">
        <f t="shared" si="2982"/>
        <v>5</v>
      </c>
      <c r="AE2252" s="18">
        <f t="shared" si="3051"/>
        <v>0</v>
      </c>
      <c r="AF2252" s="31"/>
      <c r="AG2252" s="22"/>
      <c r="AH2252" s="2"/>
    </row>
    <row r="2253" spans="1:34" ht="47.25" x14ac:dyDescent="0.25">
      <c r="A2253" s="36" t="s">
        <v>855</v>
      </c>
      <c r="B2253" s="32">
        <v>200</v>
      </c>
      <c r="C2253" s="36"/>
      <c r="D2253" s="36"/>
      <c r="E2253" s="14" t="s">
        <v>578</v>
      </c>
      <c r="F2253" s="18">
        <f t="shared" si="3049"/>
        <v>12</v>
      </c>
      <c r="G2253" s="18">
        <f t="shared" si="3049"/>
        <v>12</v>
      </c>
      <c r="H2253" s="18">
        <f t="shared" si="3049"/>
        <v>25</v>
      </c>
      <c r="I2253" s="18">
        <f t="shared" si="3049"/>
        <v>29</v>
      </c>
      <c r="J2253" s="18">
        <f t="shared" si="3049"/>
        <v>-9</v>
      </c>
      <c r="K2253" s="18">
        <f t="shared" si="3049"/>
        <v>-20</v>
      </c>
      <c r="L2253" s="18">
        <f t="shared" si="2974"/>
        <v>41</v>
      </c>
      <c r="M2253" s="18">
        <f t="shared" si="2975"/>
        <v>3</v>
      </c>
      <c r="N2253" s="18">
        <f t="shared" si="2976"/>
        <v>5</v>
      </c>
      <c r="O2253" s="18">
        <f t="shared" si="3050"/>
        <v>0</v>
      </c>
      <c r="P2253" s="18">
        <f t="shared" si="3050"/>
        <v>0</v>
      </c>
      <c r="Q2253" s="18">
        <f t="shared" si="3050"/>
        <v>0</v>
      </c>
      <c r="R2253" s="18">
        <f t="shared" si="3043"/>
        <v>41</v>
      </c>
      <c r="S2253" s="18">
        <f t="shared" si="3044"/>
        <v>3</v>
      </c>
      <c r="T2253" s="18">
        <f t="shared" si="3045"/>
        <v>5</v>
      </c>
      <c r="U2253" s="18">
        <f t="shared" si="3051"/>
        <v>0</v>
      </c>
      <c r="V2253" s="18">
        <f t="shared" si="3046"/>
        <v>41</v>
      </c>
      <c r="W2253" s="18">
        <f t="shared" si="3047"/>
        <v>3</v>
      </c>
      <c r="X2253" s="18">
        <f t="shared" si="3048"/>
        <v>5</v>
      </c>
      <c r="Y2253" s="18">
        <f t="shared" si="3051"/>
        <v>0</v>
      </c>
      <c r="Z2253" s="18">
        <f t="shared" si="3051"/>
        <v>0</v>
      </c>
      <c r="AA2253" s="18">
        <f t="shared" si="3051"/>
        <v>0</v>
      </c>
      <c r="AB2253" s="18">
        <f t="shared" si="2980"/>
        <v>41</v>
      </c>
      <c r="AC2253" s="18">
        <f t="shared" si="2981"/>
        <v>3</v>
      </c>
      <c r="AD2253" s="18">
        <f t="shared" si="2982"/>
        <v>5</v>
      </c>
      <c r="AE2253" s="18">
        <f t="shared" si="3051"/>
        <v>0</v>
      </c>
      <c r="AF2253" s="31"/>
      <c r="AG2253" s="22"/>
      <c r="AH2253" s="2"/>
    </row>
    <row r="2254" spans="1:34" ht="47.25" x14ac:dyDescent="0.25">
      <c r="A2254" s="36" t="s">
        <v>855</v>
      </c>
      <c r="B2254" s="32">
        <v>240</v>
      </c>
      <c r="C2254" s="36"/>
      <c r="D2254" s="36"/>
      <c r="E2254" s="14" t="s">
        <v>586</v>
      </c>
      <c r="F2254" s="18">
        <f t="shared" si="3049"/>
        <v>12</v>
      </c>
      <c r="G2254" s="18">
        <f t="shared" si="3049"/>
        <v>12</v>
      </c>
      <c r="H2254" s="18">
        <f t="shared" si="3049"/>
        <v>25</v>
      </c>
      <c r="I2254" s="18">
        <f t="shared" si="3049"/>
        <v>29</v>
      </c>
      <c r="J2254" s="18">
        <f t="shared" si="3049"/>
        <v>-9</v>
      </c>
      <c r="K2254" s="18">
        <f t="shared" si="3049"/>
        <v>-20</v>
      </c>
      <c r="L2254" s="18">
        <f t="shared" si="2974"/>
        <v>41</v>
      </c>
      <c r="M2254" s="18">
        <f t="shared" si="2975"/>
        <v>3</v>
      </c>
      <c r="N2254" s="18">
        <f t="shared" si="2976"/>
        <v>5</v>
      </c>
      <c r="O2254" s="18">
        <f t="shared" si="3050"/>
        <v>0</v>
      </c>
      <c r="P2254" s="18">
        <f t="shared" si="3050"/>
        <v>0</v>
      </c>
      <c r="Q2254" s="18">
        <f t="shared" si="3050"/>
        <v>0</v>
      </c>
      <c r="R2254" s="18">
        <f t="shared" si="3043"/>
        <v>41</v>
      </c>
      <c r="S2254" s="18">
        <f t="shared" si="3044"/>
        <v>3</v>
      </c>
      <c r="T2254" s="18">
        <f t="shared" si="3045"/>
        <v>5</v>
      </c>
      <c r="U2254" s="18">
        <f t="shared" si="3051"/>
        <v>0</v>
      </c>
      <c r="V2254" s="18">
        <f t="shared" si="3046"/>
        <v>41</v>
      </c>
      <c r="W2254" s="18">
        <f t="shared" si="3047"/>
        <v>3</v>
      </c>
      <c r="X2254" s="18">
        <f t="shared" si="3048"/>
        <v>5</v>
      </c>
      <c r="Y2254" s="18">
        <f t="shared" si="3051"/>
        <v>0</v>
      </c>
      <c r="Z2254" s="18">
        <f t="shared" si="3051"/>
        <v>0</v>
      </c>
      <c r="AA2254" s="18">
        <f t="shared" si="3051"/>
        <v>0</v>
      </c>
      <c r="AB2254" s="18">
        <f t="shared" si="2980"/>
        <v>41</v>
      </c>
      <c r="AC2254" s="18">
        <f t="shared" si="2981"/>
        <v>3</v>
      </c>
      <c r="AD2254" s="18">
        <f t="shared" si="2982"/>
        <v>5</v>
      </c>
      <c r="AE2254" s="18">
        <f t="shared" si="3051"/>
        <v>0</v>
      </c>
      <c r="AF2254" s="31"/>
      <c r="AG2254" s="22"/>
      <c r="AH2254" s="2"/>
    </row>
    <row r="2255" spans="1:34" x14ac:dyDescent="0.25">
      <c r="A2255" s="36" t="s">
        <v>855</v>
      </c>
      <c r="B2255" s="32">
        <v>240</v>
      </c>
      <c r="C2255" s="36" t="s">
        <v>5</v>
      </c>
      <c r="D2255" s="36" t="s">
        <v>6</v>
      </c>
      <c r="E2255" s="14" t="s">
        <v>543</v>
      </c>
      <c r="F2255" s="18">
        <v>12</v>
      </c>
      <c r="G2255" s="18">
        <v>12</v>
      </c>
      <c r="H2255" s="18">
        <v>25</v>
      </c>
      <c r="I2255" s="23">
        <v>29</v>
      </c>
      <c r="J2255" s="23">
        <v>-9</v>
      </c>
      <c r="K2255" s="23">
        <v>-20</v>
      </c>
      <c r="L2255" s="18">
        <f t="shared" si="2974"/>
        <v>41</v>
      </c>
      <c r="M2255" s="18">
        <f t="shared" si="2975"/>
        <v>3</v>
      </c>
      <c r="N2255" s="18">
        <f t="shared" si="2976"/>
        <v>5</v>
      </c>
      <c r="O2255" s="18"/>
      <c r="P2255" s="18"/>
      <c r="Q2255" s="18"/>
      <c r="R2255" s="18">
        <f t="shared" si="3043"/>
        <v>41</v>
      </c>
      <c r="S2255" s="18">
        <f t="shared" si="3044"/>
        <v>3</v>
      </c>
      <c r="T2255" s="18">
        <f t="shared" si="3045"/>
        <v>5</v>
      </c>
      <c r="U2255" s="18"/>
      <c r="V2255" s="18">
        <f t="shared" si="3046"/>
        <v>41</v>
      </c>
      <c r="W2255" s="18">
        <f t="shared" si="3047"/>
        <v>3</v>
      </c>
      <c r="X2255" s="18">
        <f t="shared" si="3048"/>
        <v>5</v>
      </c>
      <c r="Y2255" s="18"/>
      <c r="Z2255" s="18"/>
      <c r="AA2255" s="18"/>
      <c r="AB2255" s="18">
        <f t="shared" si="2980"/>
        <v>41</v>
      </c>
      <c r="AC2255" s="18">
        <f t="shared" si="2981"/>
        <v>3</v>
      </c>
      <c r="AD2255" s="18">
        <f t="shared" si="2982"/>
        <v>5</v>
      </c>
      <c r="AE2255" s="18"/>
      <c r="AF2255" s="31"/>
      <c r="AG2255" s="22" t="s">
        <v>1284</v>
      </c>
      <c r="AH2255" s="2"/>
    </row>
    <row r="2256" spans="1:34" ht="31.5" x14ac:dyDescent="0.25">
      <c r="A2256" s="36" t="s">
        <v>482</v>
      </c>
      <c r="B2256" s="32"/>
      <c r="C2256" s="36"/>
      <c r="D2256" s="36"/>
      <c r="E2256" s="14" t="s">
        <v>803</v>
      </c>
      <c r="F2256" s="18">
        <f t="shared" ref="F2256:K2258" si="3052">F2257</f>
        <v>642.89999999999986</v>
      </c>
      <c r="G2256" s="18">
        <f t="shared" si="3052"/>
        <v>642.89999999999986</v>
      </c>
      <c r="H2256" s="18">
        <f t="shared" si="3052"/>
        <v>642.89999999999986</v>
      </c>
      <c r="I2256" s="18">
        <f t="shared" si="3052"/>
        <v>0</v>
      </c>
      <c r="J2256" s="18">
        <f t="shared" si="3052"/>
        <v>0</v>
      </c>
      <c r="K2256" s="18">
        <f t="shared" si="3052"/>
        <v>0</v>
      </c>
      <c r="L2256" s="18">
        <f t="shared" si="2974"/>
        <v>642.89999999999986</v>
      </c>
      <c r="M2256" s="18">
        <f t="shared" si="2975"/>
        <v>642.89999999999986</v>
      </c>
      <c r="N2256" s="18">
        <f t="shared" si="2976"/>
        <v>642.89999999999986</v>
      </c>
      <c r="O2256" s="18">
        <f t="shared" ref="O2256:Q2258" si="3053">O2257</f>
        <v>0</v>
      </c>
      <c r="P2256" s="18">
        <f t="shared" si="3053"/>
        <v>0</v>
      </c>
      <c r="Q2256" s="18">
        <f t="shared" si="3053"/>
        <v>0</v>
      </c>
      <c r="R2256" s="18">
        <f t="shared" si="3043"/>
        <v>642.89999999999986</v>
      </c>
      <c r="S2256" s="18">
        <f t="shared" si="3044"/>
        <v>642.89999999999986</v>
      </c>
      <c r="T2256" s="18">
        <f t="shared" si="3045"/>
        <v>642.89999999999986</v>
      </c>
      <c r="U2256" s="18">
        <f t="shared" ref="U2256:AE2258" si="3054">U2257</f>
        <v>0</v>
      </c>
      <c r="V2256" s="18">
        <f t="shared" si="3046"/>
        <v>642.89999999999986</v>
      </c>
      <c r="W2256" s="18">
        <f t="shared" si="3047"/>
        <v>642.89999999999986</v>
      </c>
      <c r="X2256" s="18">
        <f t="shared" si="3048"/>
        <v>642.89999999999986</v>
      </c>
      <c r="Y2256" s="18">
        <f t="shared" si="3054"/>
        <v>0</v>
      </c>
      <c r="Z2256" s="18">
        <f t="shared" si="3054"/>
        <v>0</v>
      </c>
      <c r="AA2256" s="18">
        <f t="shared" si="3054"/>
        <v>0</v>
      </c>
      <c r="AB2256" s="18">
        <f t="shared" ref="AB2256:AB2319" si="3055">V2256+Y2256</f>
        <v>642.89999999999986</v>
      </c>
      <c r="AC2256" s="18">
        <f t="shared" ref="AC2256:AC2319" si="3056">W2256+Z2256</f>
        <v>642.89999999999986</v>
      </c>
      <c r="AD2256" s="18">
        <f t="shared" ref="AD2256:AD2319" si="3057">X2256+AA2256</f>
        <v>642.89999999999986</v>
      </c>
      <c r="AE2256" s="18">
        <f t="shared" si="3054"/>
        <v>0</v>
      </c>
      <c r="AF2256" s="31"/>
      <c r="AG2256" s="22"/>
      <c r="AH2256" s="2"/>
    </row>
    <row r="2257" spans="1:34" ht="47.25" x14ac:dyDescent="0.25">
      <c r="A2257" s="36" t="s">
        <v>482</v>
      </c>
      <c r="B2257" s="32">
        <v>200</v>
      </c>
      <c r="C2257" s="36"/>
      <c r="D2257" s="36"/>
      <c r="E2257" s="14" t="s">
        <v>578</v>
      </c>
      <c r="F2257" s="18">
        <f t="shared" si="3052"/>
        <v>642.89999999999986</v>
      </c>
      <c r="G2257" s="18">
        <f t="shared" si="3052"/>
        <v>642.89999999999986</v>
      </c>
      <c r="H2257" s="18">
        <f t="shared" si="3052"/>
        <v>642.89999999999986</v>
      </c>
      <c r="I2257" s="18">
        <f t="shared" si="3052"/>
        <v>0</v>
      </c>
      <c r="J2257" s="18">
        <f t="shared" si="3052"/>
        <v>0</v>
      </c>
      <c r="K2257" s="18">
        <f t="shared" si="3052"/>
        <v>0</v>
      </c>
      <c r="L2257" s="18">
        <f t="shared" ref="L2257:L2320" si="3058">F2257+I2257</f>
        <v>642.89999999999986</v>
      </c>
      <c r="M2257" s="18">
        <f t="shared" ref="M2257:M2320" si="3059">G2257+J2257</f>
        <v>642.89999999999986</v>
      </c>
      <c r="N2257" s="18">
        <f t="shared" ref="N2257:N2320" si="3060">H2257+K2257</f>
        <v>642.89999999999986</v>
      </c>
      <c r="O2257" s="18">
        <f t="shared" si="3053"/>
        <v>0</v>
      </c>
      <c r="P2257" s="18">
        <f t="shared" si="3053"/>
        <v>0</v>
      </c>
      <c r="Q2257" s="18">
        <f t="shared" si="3053"/>
        <v>0</v>
      </c>
      <c r="R2257" s="18">
        <f t="shared" si="3043"/>
        <v>642.89999999999986</v>
      </c>
      <c r="S2257" s="18">
        <f t="shared" si="3044"/>
        <v>642.89999999999986</v>
      </c>
      <c r="T2257" s="18">
        <f t="shared" si="3045"/>
        <v>642.89999999999986</v>
      </c>
      <c r="U2257" s="18">
        <f t="shared" si="3054"/>
        <v>0</v>
      </c>
      <c r="V2257" s="18">
        <f t="shared" si="3046"/>
        <v>642.89999999999986</v>
      </c>
      <c r="W2257" s="18">
        <f t="shared" si="3047"/>
        <v>642.89999999999986</v>
      </c>
      <c r="X2257" s="18">
        <f t="shared" si="3048"/>
        <v>642.89999999999986</v>
      </c>
      <c r="Y2257" s="18">
        <f t="shared" si="3054"/>
        <v>0</v>
      </c>
      <c r="Z2257" s="18">
        <f t="shared" si="3054"/>
        <v>0</v>
      </c>
      <c r="AA2257" s="18">
        <f t="shared" si="3054"/>
        <v>0</v>
      </c>
      <c r="AB2257" s="18">
        <f t="shared" si="3055"/>
        <v>642.89999999999986</v>
      </c>
      <c r="AC2257" s="18">
        <f t="shared" si="3056"/>
        <v>642.89999999999986</v>
      </c>
      <c r="AD2257" s="18">
        <f t="shared" si="3057"/>
        <v>642.89999999999986</v>
      </c>
      <c r="AE2257" s="18">
        <f t="shared" si="3054"/>
        <v>0</v>
      </c>
      <c r="AF2257" s="31"/>
      <c r="AG2257" s="22"/>
      <c r="AH2257" s="2"/>
    </row>
    <row r="2258" spans="1:34" ht="47.25" x14ac:dyDescent="0.25">
      <c r="A2258" s="36" t="s">
        <v>482</v>
      </c>
      <c r="B2258" s="32">
        <v>240</v>
      </c>
      <c r="C2258" s="36"/>
      <c r="D2258" s="36"/>
      <c r="E2258" s="14" t="s">
        <v>586</v>
      </c>
      <c r="F2258" s="18">
        <f t="shared" si="3052"/>
        <v>642.89999999999986</v>
      </c>
      <c r="G2258" s="18">
        <f t="shared" si="3052"/>
        <v>642.89999999999986</v>
      </c>
      <c r="H2258" s="18">
        <f t="shared" si="3052"/>
        <v>642.89999999999986</v>
      </c>
      <c r="I2258" s="18">
        <f t="shared" si="3052"/>
        <v>0</v>
      </c>
      <c r="J2258" s="18">
        <f t="shared" si="3052"/>
        <v>0</v>
      </c>
      <c r="K2258" s="18">
        <f t="shared" si="3052"/>
        <v>0</v>
      </c>
      <c r="L2258" s="18">
        <f t="shared" si="3058"/>
        <v>642.89999999999986</v>
      </c>
      <c r="M2258" s="18">
        <f t="shared" si="3059"/>
        <v>642.89999999999986</v>
      </c>
      <c r="N2258" s="18">
        <f t="shared" si="3060"/>
        <v>642.89999999999986</v>
      </c>
      <c r="O2258" s="18">
        <f t="shared" si="3053"/>
        <v>0</v>
      </c>
      <c r="P2258" s="18">
        <f t="shared" si="3053"/>
        <v>0</v>
      </c>
      <c r="Q2258" s="18">
        <f t="shared" si="3053"/>
        <v>0</v>
      </c>
      <c r="R2258" s="18">
        <f t="shared" si="3043"/>
        <v>642.89999999999986</v>
      </c>
      <c r="S2258" s="18">
        <f t="shared" si="3044"/>
        <v>642.89999999999986</v>
      </c>
      <c r="T2258" s="18">
        <f t="shared" si="3045"/>
        <v>642.89999999999986</v>
      </c>
      <c r="U2258" s="18">
        <f t="shared" si="3054"/>
        <v>0</v>
      </c>
      <c r="V2258" s="18">
        <f t="shared" si="3046"/>
        <v>642.89999999999986</v>
      </c>
      <c r="W2258" s="18">
        <f t="shared" si="3047"/>
        <v>642.89999999999986</v>
      </c>
      <c r="X2258" s="18">
        <f t="shared" si="3048"/>
        <v>642.89999999999986</v>
      </c>
      <c r="Y2258" s="18">
        <f t="shared" si="3054"/>
        <v>0</v>
      </c>
      <c r="Z2258" s="18">
        <f t="shared" si="3054"/>
        <v>0</v>
      </c>
      <c r="AA2258" s="18">
        <f t="shared" si="3054"/>
        <v>0</v>
      </c>
      <c r="AB2258" s="18">
        <f t="shared" si="3055"/>
        <v>642.89999999999986</v>
      </c>
      <c r="AC2258" s="18">
        <f t="shared" si="3056"/>
        <v>642.89999999999986</v>
      </c>
      <c r="AD2258" s="18">
        <f t="shared" si="3057"/>
        <v>642.89999999999986</v>
      </c>
      <c r="AE2258" s="18">
        <f t="shared" si="3054"/>
        <v>0</v>
      </c>
      <c r="AF2258" s="31"/>
      <c r="AG2258" s="22"/>
      <c r="AH2258" s="2"/>
    </row>
    <row r="2259" spans="1:34" ht="47.25" x14ac:dyDescent="0.25">
      <c r="A2259" s="36" t="s">
        <v>482</v>
      </c>
      <c r="B2259" s="32">
        <v>240</v>
      </c>
      <c r="C2259" s="36" t="s">
        <v>20</v>
      </c>
      <c r="D2259" s="36" t="s">
        <v>35</v>
      </c>
      <c r="E2259" s="14" t="s">
        <v>546</v>
      </c>
      <c r="F2259" s="18">
        <v>642.89999999999986</v>
      </c>
      <c r="G2259" s="18">
        <v>642.89999999999986</v>
      </c>
      <c r="H2259" s="18">
        <v>642.89999999999986</v>
      </c>
      <c r="I2259" s="18"/>
      <c r="J2259" s="18"/>
      <c r="K2259" s="18"/>
      <c r="L2259" s="18">
        <f t="shared" si="3058"/>
        <v>642.89999999999986</v>
      </c>
      <c r="M2259" s="18">
        <f t="shared" si="3059"/>
        <v>642.89999999999986</v>
      </c>
      <c r="N2259" s="18">
        <f t="shared" si="3060"/>
        <v>642.89999999999986</v>
      </c>
      <c r="O2259" s="18"/>
      <c r="P2259" s="18"/>
      <c r="Q2259" s="18"/>
      <c r="R2259" s="18">
        <f t="shared" si="3043"/>
        <v>642.89999999999986</v>
      </c>
      <c r="S2259" s="18">
        <f t="shared" si="3044"/>
        <v>642.89999999999986</v>
      </c>
      <c r="T2259" s="18">
        <f t="shared" si="3045"/>
        <v>642.89999999999986</v>
      </c>
      <c r="U2259" s="18"/>
      <c r="V2259" s="18">
        <f t="shared" si="3046"/>
        <v>642.89999999999986</v>
      </c>
      <c r="W2259" s="18">
        <f t="shared" si="3047"/>
        <v>642.89999999999986</v>
      </c>
      <c r="X2259" s="18">
        <f t="shared" si="3048"/>
        <v>642.89999999999986</v>
      </c>
      <c r="Y2259" s="18"/>
      <c r="Z2259" s="18"/>
      <c r="AA2259" s="18"/>
      <c r="AB2259" s="18">
        <f t="shared" si="3055"/>
        <v>642.89999999999986</v>
      </c>
      <c r="AC2259" s="18">
        <f t="shared" si="3056"/>
        <v>642.89999999999986</v>
      </c>
      <c r="AD2259" s="18">
        <f t="shared" si="3057"/>
        <v>642.89999999999986</v>
      </c>
      <c r="AE2259" s="18"/>
      <c r="AF2259" s="31"/>
      <c r="AG2259" s="22"/>
      <c r="AH2259" s="2"/>
    </row>
    <row r="2260" spans="1:34" ht="47.25" x14ac:dyDescent="0.25">
      <c r="A2260" s="36" t="s">
        <v>483</v>
      </c>
      <c r="B2260" s="32"/>
      <c r="C2260" s="36"/>
      <c r="D2260" s="36"/>
      <c r="E2260" s="14" t="s">
        <v>804</v>
      </c>
      <c r="F2260" s="18">
        <f t="shared" ref="F2260:K2262" si="3061">F2261</f>
        <v>2672.2</v>
      </c>
      <c r="G2260" s="18">
        <f t="shared" si="3061"/>
        <v>2672.2</v>
      </c>
      <c r="H2260" s="18">
        <f t="shared" si="3061"/>
        <v>2672.2</v>
      </c>
      <c r="I2260" s="18">
        <f t="shared" si="3061"/>
        <v>0</v>
      </c>
      <c r="J2260" s="18">
        <f t="shared" si="3061"/>
        <v>0</v>
      </c>
      <c r="K2260" s="18">
        <f t="shared" si="3061"/>
        <v>0</v>
      </c>
      <c r="L2260" s="18">
        <f t="shared" si="3058"/>
        <v>2672.2</v>
      </c>
      <c r="M2260" s="18">
        <f t="shared" si="3059"/>
        <v>2672.2</v>
      </c>
      <c r="N2260" s="18">
        <f t="shared" si="3060"/>
        <v>2672.2</v>
      </c>
      <c r="O2260" s="18">
        <f t="shared" ref="O2260:Q2262" si="3062">O2261</f>
        <v>0</v>
      </c>
      <c r="P2260" s="18">
        <f t="shared" si="3062"/>
        <v>0</v>
      </c>
      <c r="Q2260" s="18">
        <f t="shared" si="3062"/>
        <v>0</v>
      </c>
      <c r="R2260" s="18">
        <f t="shared" si="3043"/>
        <v>2672.2</v>
      </c>
      <c r="S2260" s="18">
        <f t="shared" si="3044"/>
        <v>2672.2</v>
      </c>
      <c r="T2260" s="18">
        <f t="shared" si="3045"/>
        <v>2672.2</v>
      </c>
      <c r="U2260" s="18">
        <f t="shared" ref="U2260:AE2262" si="3063">U2261</f>
        <v>0</v>
      </c>
      <c r="V2260" s="18">
        <f t="shared" si="3046"/>
        <v>2672.2</v>
      </c>
      <c r="W2260" s="18">
        <f t="shared" si="3047"/>
        <v>2672.2</v>
      </c>
      <c r="X2260" s="18">
        <f t="shared" si="3048"/>
        <v>2672.2</v>
      </c>
      <c r="Y2260" s="18">
        <f t="shared" si="3063"/>
        <v>0</v>
      </c>
      <c r="Z2260" s="18">
        <f t="shared" si="3063"/>
        <v>0</v>
      </c>
      <c r="AA2260" s="18">
        <f t="shared" si="3063"/>
        <v>0</v>
      </c>
      <c r="AB2260" s="18">
        <f t="shared" si="3055"/>
        <v>2672.2</v>
      </c>
      <c r="AC2260" s="18">
        <f t="shared" si="3056"/>
        <v>2672.2</v>
      </c>
      <c r="AD2260" s="18">
        <f t="shared" si="3057"/>
        <v>2672.2</v>
      </c>
      <c r="AE2260" s="18">
        <f t="shared" si="3063"/>
        <v>0</v>
      </c>
      <c r="AF2260" s="31"/>
      <c r="AG2260" s="22"/>
      <c r="AH2260" s="2"/>
    </row>
    <row r="2261" spans="1:34" ht="47.25" x14ac:dyDescent="0.25">
      <c r="A2261" s="36" t="s">
        <v>483</v>
      </c>
      <c r="B2261" s="32">
        <v>200</v>
      </c>
      <c r="C2261" s="36"/>
      <c r="D2261" s="36"/>
      <c r="E2261" s="14" t="s">
        <v>578</v>
      </c>
      <c r="F2261" s="18">
        <f t="shared" si="3061"/>
        <v>2672.2</v>
      </c>
      <c r="G2261" s="18">
        <f t="shared" si="3061"/>
        <v>2672.2</v>
      </c>
      <c r="H2261" s="18">
        <f t="shared" si="3061"/>
        <v>2672.2</v>
      </c>
      <c r="I2261" s="18">
        <f t="shared" si="3061"/>
        <v>0</v>
      </c>
      <c r="J2261" s="18">
        <f t="shared" si="3061"/>
        <v>0</v>
      </c>
      <c r="K2261" s="18">
        <f t="shared" si="3061"/>
        <v>0</v>
      </c>
      <c r="L2261" s="18">
        <f t="shared" si="3058"/>
        <v>2672.2</v>
      </c>
      <c r="M2261" s="18">
        <f t="shared" si="3059"/>
        <v>2672.2</v>
      </c>
      <c r="N2261" s="18">
        <f t="shared" si="3060"/>
        <v>2672.2</v>
      </c>
      <c r="O2261" s="18">
        <f t="shared" si="3062"/>
        <v>0</v>
      </c>
      <c r="P2261" s="18">
        <f t="shared" si="3062"/>
        <v>0</v>
      </c>
      <c r="Q2261" s="18">
        <f t="shared" si="3062"/>
        <v>0</v>
      </c>
      <c r="R2261" s="18">
        <f t="shared" si="3043"/>
        <v>2672.2</v>
      </c>
      <c r="S2261" s="18">
        <f t="shared" si="3044"/>
        <v>2672.2</v>
      </c>
      <c r="T2261" s="18">
        <f t="shared" si="3045"/>
        <v>2672.2</v>
      </c>
      <c r="U2261" s="18">
        <f t="shared" si="3063"/>
        <v>0</v>
      </c>
      <c r="V2261" s="18">
        <f t="shared" si="3046"/>
        <v>2672.2</v>
      </c>
      <c r="W2261" s="18">
        <f t="shared" si="3047"/>
        <v>2672.2</v>
      </c>
      <c r="X2261" s="18">
        <f t="shared" si="3048"/>
        <v>2672.2</v>
      </c>
      <c r="Y2261" s="18">
        <f t="shared" si="3063"/>
        <v>0</v>
      </c>
      <c r="Z2261" s="18">
        <f t="shared" si="3063"/>
        <v>0</v>
      </c>
      <c r="AA2261" s="18">
        <f t="shared" si="3063"/>
        <v>0</v>
      </c>
      <c r="AB2261" s="18">
        <f t="shared" si="3055"/>
        <v>2672.2</v>
      </c>
      <c r="AC2261" s="18">
        <f t="shared" si="3056"/>
        <v>2672.2</v>
      </c>
      <c r="AD2261" s="18">
        <f t="shared" si="3057"/>
        <v>2672.2</v>
      </c>
      <c r="AE2261" s="18">
        <f t="shared" si="3063"/>
        <v>0</v>
      </c>
      <c r="AF2261" s="31"/>
      <c r="AG2261" s="22"/>
      <c r="AH2261" s="2"/>
    </row>
    <row r="2262" spans="1:34" ht="47.25" x14ac:dyDescent="0.25">
      <c r="A2262" s="36" t="s">
        <v>483</v>
      </c>
      <c r="B2262" s="32">
        <v>240</v>
      </c>
      <c r="C2262" s="36"/>
      <c r="D2262" s="36"/>
      <c r="E2262" s="14" t="s">
        <v>586</v>
      </c>
      <c r="F2262" s="18">
        <f t="shared" si="3061"/>
        <v>2672.2</v>
      </c>
      <c r="G2262" s="18">
        <f t="shared" si="3061"/>
        <v>2672.2</v>
      </c>
      <c r="H2262" s="18">
        <f t="shared" si="3061"/>
        <v>2672.2</v>
      </c>
      <c r="I2262" s="18">
        <f t="shared" si="3061"/>
        <v>0</v>
      </c>
      <c r="J2262" s="18">
        <f t="shared" si="3061"/>
        <v>0</v>
      </c>
      <c r="K2262" s="18">
        <f t="shared" si="3061"/>
        <v>0</v>
      </c>
      <c r="L2262" s="18">
        <f t="shared" si="3058"/>
        <v>2672.2</v>
      </c>
      <c r="M2262" s="18">
        <f t="shared" si="3059"/>
        <v>2672.2</v>
      </c>
      <c r="N2262" s="18">
        <f t="shared" si="3060"/>
        <v>2672.2</v>
      </c>
      <c r="O2262" s="18">
        <f t="shared" si="3062"/>
        <v>0</v>
      </c>
      <c r="P2262" s="18">
        <f t="shared" si="3062"/>
        <v>0</v>
      </c>
      <c r="Q2262" s="18">
        <f t="shared" si="3062"/>
        <v>0</v>
      </c>
      <c r="R2262" s="18">
        <f t="shared" si="3043"/>
        <v>2672.2</v>
      </c>
      <c r="S2262" s="18">
        <f t="shared" si="3044"/>
        <v>2672.2</v>
      </c>
      <c r="T2262" s="18">
        <f t="shared" si="3045"/>
        <v>2672.2</v>
      </c>
      <c r="U2262" s="18">
        <f t="shared" si="3063"/>
        <v>0</v>
      </c>
      <c r="V2262" s="18">
        <f t="shared" si="3046"/>
        <v>2672.2</v>
      </c>
      <c r="W2262" s="18">
        <f t="shared" si="3047"/>
        <v>2672.2</v>
      </c>
      <c r="X2262" s="18">
        <f t="shared" si="3048"/>
        <v>2672.2</v>
      </c>
      <c r="Y2262" s="18">
        <f t="shared" si="3063"/>
        <v>0</v>
      </c>
      <c r="Z2262" s="18">
        <f t="shared" si="3063"/>
        <v>0</v>
      </c>
      <c r="AA2262" s="18">
        <f t="shared" si="3063"/>
        <v>0</v>
      </c>
      <c r="AB2262" s="18">
        <f t="shared" si="3055"/>
        <v>2672.2</v>
      </c>
      <c r="AC2262" s="18">
        <f t="shared" si="3056"/>
        <v>2672.2</v>
      </c>
      <c r="AD2262" s="18">
        <f t="shared" si="3057"/>
        <v>2672.2</v>
      </c>
      <c r="AE2262" s="18">
        <f t="shared" si="3063"/>
        <v>0</v>
      </c>
      <c r="AF2262" s="31"/>
      <c r="AG2262" s="22"/>
      <c r="AH2262" s="2"/>
    </row>
    <row r="2263" spans="1:34" ht="47.25" x14ac:dyDescent="0.25">
      <c r="A2263" s="36" t="s">
        <v>483</v>
      </c>
      <c r="B2263" s="32">
        <v>240</v>
      </c>
      <c r="C2263" s="36" t="s">
        <v>20</v>
      </c>
      <c r="D2263" s="36" t="s">
        <v>35</v>
      </c>
      <c r="E2263" s="14" t="s">
        <v>546</v>
      </c>
      <c r="F2263" s="18">
        <v>2672.2</v>
      </c>
      <c r="G2263" s="18">
        <v>2672.2</v>
      </c>
      <c r="H2263" s="18">
        <v>2672.2</v>
      </c>
      <c r="I2263" s="18"/>
      <c r="J2263" s="18"/>
      <c r="K2263" s="18"/>
      <c r="L2263" s="18">
        <f t="shared" si="3058"/>
        <v>2672.2</v>
      </c>
      <c r="M2263" s="18">
        <f t="shared" si="3059"/>
        <v>2672.2</v>
      </c>
      <c r="N2263" s="18">
        <f t="shared" si="3060"/>
        <v>2672.2</v>
      </c>
      <c r="O2263" s="18"/>
      <c r="P2263" s="18"/>
      <c r="Q2263" s="18"/>
      <c r="R2263" s="18">
        <f t="shared" si="3043"/>
        <v>2672.2</v>
      </c>
      <c r="S2263" s="18">
        <f t="shared" si="3044"/>
        <v>2672.2</v>
      </c>
      <c r="T2263" s="18">
        <f t="shared" si="3045"/>
        <v>2672.2</v>
      </c>
      <c r="U2263" s="18"/>
      <c r="V2263" s="18">
        <f t="shared" si="3046"/>
        <v>2672.2</v>
      </c>
      <c r="W2263" s="18">
        <f t="shared" si="3047"/>
        <v>2672.2</v>
      </c>
      <c r="X2263" s="18">
        <f t="shared" si="3048"/>
        <v>2672.2</v>
      </c>
      <c r="Y2263" s="18"/>
      <c r="Z2263" s="18"/>
      <c r="AA2263" s="18"/>
      <c r="AB2263" s="18">
        <f t="shared" si="3055"/>
        <v>2672.2</v>
      </c>
      <c r="AC2263" s="18">
        <f t="shared" si="3056"/>
        <v>2672.2</v>
      </c>
      <c r="AD2263" s="18">
        <f t="shared" si="3057"/>
        <v>2672.2</v>
      </c>
      <c r="AE2263" s="18"/>
      <c r="AF2263" s="31"/>
      <c r="AG2263" s="22"/>
      <c r="AH2263" s="2"/>
    </row>
    <row r="2264" spans="1:34" ht="94.5" x14ac:dyDescent="0.25">
      <c r="A2264" s="36" t="s">
        <v>484</v>
      </c>
      <c r="B2264" s="32"/>
      <c r="C2264" s="36"/>
      <c r="D2264" s="36"/>
      <c r="E2264" s="14" t="s">
        <v>805</v>
      </c>
      <c r="F2264" s="18">
        <f>F2265+F2268</f>
        <v>2734.1</v>
      </c>
      <c r="G2264" s="18">
        <f>G2265+G2268</f>
        <v>2441.2000000000003</v>
      </c>
      <c r="H2264" s="18">
        <f>H2265+H2268</f>
        <v>2245.9</v>
      </c>
      <c r="I2264" s="18">
        <f t="shared" ref="I2264:K2264" si="3064">I2265+I2268</f>
        <v>0</v>
      </c>
      <c r="J2264" s="18">
        <f t="shared" si="3064"/>
        <v>0</v>
      </c>
      <c r="K2264" s="18">
        <f t="shared" si="3064"/>
        <v>0</v>
      </c>
      <c r="L2264" s="18">
        <f t="shared" si="3058"/>
        <v>2734.1</v>
      </c>
      <c r="M2264" s="18">
        <f t="shared" si="3059"/>
        <v>2441.2000000000003</v>
      </c>
      <c r="N2264" s="18">
        <f t="shared" si="3060"/>
        <v>2245.9</v>
      </c>
      <c r="O2264" s="18">
        <f t="shared" ref="O2264:Q2264" si="3065">O2265+O2268</f>
        <v>0</v>
      </c>
      <c r="P2264" s="18">
        <f t="shared" si="3065"/>
        <v>0</v>
      </c>
      <c r="Q2264" s="18">
        <f t="shared" si="3065"/>
        <v>0</v>
      </c>
      <c r="R2264" s="18">
        <f t="shared" si="3043"/>
        <v>2734.1</v>
      </c>
      <c r="S2264" s="18">
        <f t="shared" si="3044"/>
        <v>2441.2000000000003</v>
      </c>
      <c r="T2264" s="18">
        <f t="shared" si="3045"/>
        <v>2245.9</v>
      </c>
      <c r="U2264" s="18">
        <f>U2265+U2268</f>
        <v>0</v>
      </c>
      <c r="V2264" s="18">
        <f t="shared" si="3046"/>
        <v>2734.1</v>
      </c>
      <c r="W2264" s="18">
        <f t="shared" si="3047"/>
        <v>2441.2000000000003</v>
      </c>
      <c r="X2264" s="18">
        <f t="shared" si="3048"/>
        <v>2245.9</v>
      </c>
      <c r="Y2264" s="18">
        <f t="shared" ref="Y2264:AA2264" si="3066">Y2265+Y2268</f>
        <v>0</v>
      </c>
      <c r="Z2264" s="18">
        <f t="shared" si="3066"/>
        <v>0</v>
      </c>
      <c r="AA2264" s="18">
        <f t="shared" si="3066"/>
        <v>0</v>
      </c>
      <c r="AB2264" s="18">
        <f t="shared" si="3055"/>
        <v>2734.1</v>
      </c>
      <c r="AC2264" s="18">
        <f t="shared" si="3056"/>
        <v>2441.2000000000003</v>
      </c>
      <c r="AD2264" s="18">
        <f t="shared" si="3057"/>
        <v>2245.9</v>
      </c>
      <c r="AE2264" s="18">
        <f>AE2265+AE2268</f>
        <v>0</v>
      </c>
      <c r="AF2264" s="31"/>
      <c r="AG2264" s="22"/>
      <c r="AH2264" s="2"/>
    </row>
    <row r="2265" spans="1:34" ht="94.5" x14ac:dyDescent="0.25">
      <c r="A2265" s="36" t="s">
        <v>484</v>
      </c>
      <c r="B2265" s="32">
        <v>100</v>
      </c>
      <c r="C2265" s="36"/>
      <c r="D2265" s="36"/>
      <c r="E2265" s="14" t="s">
        <v>577</v>
      </c>
      <c r="F2265" s="18">
        <f>F2266</f>
        <v>2630.2</v>
      </c>
      <c r="G2265" s="18">
        <f t="shared" ref="G2265:AE2266" si="3067">G2266</f>
        <v>2348.4</v>
      </c>
      <c r="H2265" s="18">
        <f t="shared" si="3067"/>
        <v>2160.5</v>
      </c>
      <c r="I2265" s="18">
        <f t="shared" si="3067"/>
        <v>0</v>
      </c>
      <c r="J2265" s="18">
        <f t="shared" si="3067"/>
        <v>0</v>
      </c>
      <c r="K2265" s="18">
        <f t="shared" si="3067"/>
        <v>0</v>
      </c>
      <c r="L2265" s="18">
        <f t="shared" si="3058"/>
        <v>2630.2</v>
      </c>
      <c r="M2265" s="18">
        <f t="shared" si="3059"/>
        <v>2348.4</v>
      </c>
      <c r="N2265" s="18">
        <f t="shared" si="3060"/>
        <v>2160.5</v>
      </c>
      <c r="O2265" s="18">
        <f t="shared" si="3067"/>
        <v>0</v>
      </c>
      <c r="P2265" s="18">
        <f t="shared" si="3067"/>
        <v>0</v>
      </c>
      <c r="Q2265" s="18">
        <f t="shared" si="3067"/>
        <v>0</v>
      </c>
      <c r="R2265" s="18">
        <f t="shared" si="3043"/>
        <v>2630.2</v>
      </c>
      <c r="S2265" s="18">
        <f t="shared" si="3044"/>
        <v>2348.4</v>
      </c>
      <c r="T2265" s="18">
        <f t="shared" si="3045"/>
        <v>2160.5</v>
      </c>
      <c r="U2265" s="18">
        <f t="shared" si="3067"/>
        <v>0</v>
      </c>
      <c r="V2265" s="18">
        <f t="shared" si="3046"/>
        <v>2630.2</v>
      </c>
      <c r="W2265" s="18">
        <f t="shared" si="3047"/>
        <v>2348.4</v>
      </c>
      <c r="X2265" s="18">
        <f t="shared" si="3048"/>
        <v>2160.5</v>
      </c>
      <c r="Y2265" s="18">
        <f t="shared" si="3067"/>
        <v>0</v>
      </c>
      <c r="Z2265" s="18">
        <f t="shared" si="3067"/>
        <v>0</v>
      </c>
      <c r="AA2265" s="18">
        <f t="shared" si="3067"/>
        <v>0</v>
      </c>
      <c r="AB2265" s="18">
        <f t="shared" si="3055"/>
        <v>2630.2</v>
      </c>
      <c r="AC2265" s="18">
        <f t="shared" si="3056"/>
        <v>2348.4</v>
      </c>
      <c r="AD2265" s="18">
        <f t="shared" si="3057"/>
        <v>2160.5</v>
      </c>
      <c r="AE2265" s="18">
        <f t="shared" si="3067"/>
        <v>0</v>
      </c>
      <c r="AF2265" s="31"/>
      <c r="AG2265" s="22"/>
      <c r="AH2265" s="2"/>
    </row>
    <row r="2266" spans="1:34" ht="31.5" x14ac:dyDescent="0.25">
      <c r="A2266" s="36" t="s">
        <v>484</v>
      </c>
      <c r="B2266" s="32">
        <v>110</v>
      </c>
      <c r="C2266" s="36"/>
      <c r="D2266" s="36"/>
      <c r="E2266" s="14" t="s">
        <v>584</v>
      </c>
      <c r="F2266" s="18">
        <f t="shared" ref="F2266:H2266" si="3068">F2267</f>
        <v>2630.2</v>
      </c>
      <c r="G2266" s="18">
        <f t="shared" si="3068"/>
        <v>2348.4</v>
      </c>
      <c r="H2266" s="18">
        <f t="shared" si="3068"/>
        <v>2160.5</v>
      </c>
      <c r="I2266" s="18">
        <f t="shared" si="3067"/>
        <v>0</v>
      </c>
      <c r="J2266" s="18">
        <f t="shared" si="3067"/>
        <v>0</v>
      </c>
      <c r="K2266" s="18">
        <f t="shared" si="3067"/>
        <v>0</v>
      </c>
      <c r="L2266" s="18">
        <f t="shared" si="3058"/>
        <v>2630.2</v>
      </c>
      <c r="M2266" s="18">
        <f t="shared" si="3059"/>
        <v>2348.4</v>
      </c>
      <c r="N2266" s="18">
        <f t="shared" si="3060"/>
        <v>2160.5</v>
      </c>
      <c r="O2266" s="18">
        <f t="shared" si="3067"/>
        <v>0</v>
      </c>
      <c r="P2266" s="18">
        <f t="shared" si="3067"/>
        <v>0</v>
      </c>
      <c r="Q2266" s="18">
        <f t="shared" si="3067"/>
        <v>0</v>
      </c>
      <c r="R2266" s="18">
        <f t="shared" si="3043"/>
        <v>2630.2</v>
      </c>
      <c r="S2266" s="18">
        <f t="shared" si="3044"/>
        <v>2348.4</v>
      </c>
      <c r="T2266" s="18">
        <f t="shared" si="3045"/>
        <v>2160.5</v>
      </c>
      <c r="U2266" s="18">
        <f t="shared" ref="U2266:AE2266" si="3069">U2267</f>
        <v>0</v>
      </c>
      <c r="V2266" s="18">
        <f t="shared" si="3046"/>
        <v>2630.2</v>
      </c>
      <c r="W2266" s="18">
        <f t="shared" si="3047"/>
        <v>2348.4</v>
      </c>
      <c r="X2266" s="18">
        <f t="shared" si="3048"/>
        <v>2160.5</v>
      </c>
      <c r="Y2266" s="18">
        <f t="shared" si="3069"/>
        <v>0</v>
      </c>
      <c r="Z2266" s="18">
        <f t="shared" si="3069"/>
        <v>0</v>
      </c>
      <c r="AA2266" s="18">
        <f t="shared" si="3069"/>
        <v>0</v>
      </c>
      <c r="AB2266" s="18">
        <f t="shared" si="3055"/>
        <v>2630.2</v>
      </c>
      <c r="AC2266" s="18">
        <f t="shared" si="3056"/>
        <v>2348.4</v>
      </c>
      <c r="AD2266" s="18">
        <f t="shared" si="3057"/>
        <v>2160.5</v>
      </c>
      <c r="AE2266" s="18">
        <f t="shared" si="3069"/>
        <v>0</v>
      </c>
      <c r="AF2266" s="31"/>
      <c r="AG2266" s="22"/>
      <c r="AH2266" s="2"/>
    </row>
    <row r="2267" spans="1:34" ht="31.5" x14ac:dyDescent="0.25">
      <c r="A2267" s="36" t="s">
        <v>484</v>
      </c>
      <c r="B2267" s="32">
        <v>110</v>
      </c>
      <c r="C2267" s="36" t="s">
        <v>61</v>
      </c>
      <c r="D2267" s="36" t="s">
        <v>142</v>
      </c>
      <c r="E2267" s="14" t="s">
        <v>569</v>
      </c>
      <c r="F2267" s="18">
        <v>2630.2</v>
      </c>
      <c r="G2267" s="18">
        <v>2348.4</v>
      </c>
      <c r="H2267" s="18">
        <v>2160.5</v>
      </c>
      <c r="I2267" s="18"/>
      <c r="J2267" s="18"/>
      <c r="K2267" s="18"/>
      <c r="L2267" s="18">
        <f t="shared" si="3058"/>
        <v>2630.2</v>
      </c>
      <c r="M2267" s="18">
        <f t="shared" si="3059"/>
        <v>2348.4</v>
      </c>
      <c r="N2267" s="18">
        <f t="shared" si="3060"/>
        <v>2160.5</v>
      </c>
      <c r="O2267" s="18"/>
      <c r="P2267" s="18"/>
      <c r="Q2267" s="18"/>
      <c r="R2267" s="18">
        <f t="shared" si="3043"/>
        <v>2630.2</v>
      </c>
      <c r="S2267" s="18">
        <f t="shared" si="3044"/>
        <v>2348.4</v>
      </c>
      <c r="T2267" s="18">
        <f t="shared" si="3045"/>
        <v>2160.5</v>
      </c>
      <c r="U2267" s="18"/>
      <c r="V2267" s="18">
        <f t="shared" si="3046"/>
        <v>2630.2</v>
      </c>
      <c r="W2267" s="18">
        <f t="shared" si="3047"/>
        <v>2348.4</v>
      </c>
      <c r="X2267" s="18">
        <f t="shared" si="3048"/>
        <v>2160.5</v>
      </c>
      <c r="Y2267" s="18"/>
      <c r="Z2267" s="18"/>
      <c r="AA2267" s="18"/>
      <c r="AB2267" s="18">
        <f t="shared" si="3055"/>
        <v>2630.2</v>
      </c>
      <c r="AC2267" s="18">
        <f t="shared" si="3056"/>
        <v>2348.4</v>
      </c>
      <c r="AD2267" s="18">
        <f t="shared" si="3057"/>
        <v>2160.5</v>
      </c>
      <c r="AE2267" s="18"/>
      <c r="AF2267" s="31"/>
      <c r="AG2267" s="22"/>
      <c r="AH2267" s="2"/>
    </row>
    <row r="2268" spans="1:34" ht="47.25" x14ac:dyDescent="0.25">
      <c r="A2268" s="36" t="s">
        <v>484</v>
      </c>
      <c r="B2268" s="32">
        <v>200</v>
      </c>
      <c r="C2268" s="36"/>
      <c r="D2268" s="36"/>
      <c r="E2268" s="14" t="s">
        <v>578</v>
      </c>
      <c r="F2268" s="18">
        <f t="shared" ref="F2268:K2269" si="3070">F2269</f>
        <v>103.9</v>
      </c>
      <c r="G2268" s="18">
        <f t="shared" si="3070"/>
        <v>92.8</v>
      </c>
      <c r="H2268" s="18">
        <f t="shared" si="3070"/>
        <v>85.4</v>
      </c>
      <c r="I2268" s="18">
        <f t="shared" si="3070"/>
        <v>0</v>
      </c>
      <c r="J2268" s="18">
        <f t="shared" si="3070"/>
        <v>0</v>
      </c>
      <c r="K2268" s="18">
        <f t="shared" si="3070"/>
        <v>0</v>
      </c>
      <c r="L2268" s="18">
        <f t="shared" si="3058"/>
        <v>103.9</v>
      </c>
      <c r="M2268" s="18">
        <f t="shared" si="3059"/>
        <v>92.8</v>
      </c>
      <c r="N2268" s="18">
        <f t="shared" si="3060"/>
        <v>85.4</v>
      </c>
      <c r="O2268" s="18">
        <f t="shared" ref="O2268:Q2269" si="3071">O2269</f>
        <v>0</v>
      </c>
      <c r="P2268" s="18">
        <f t="shared" si="3071"/>
        <v>0</v>
      </c>
      <c r="Q2268" s="18">
        <f t="shared" si="3071"/>
        <v>0</v>
      </c>
      <c r="R2268" s="18">
        <f t="shared" si="3043"/>
        <v>103.9</v>
      </c>
      <c r="S2268" s="18">
        <f t="shared" si="3044"/>
        <v>92.8</v>
      </c>
      <c r="T2268" s="18">
        <f t="shared" si="3045"/>
        <v>85.4</v>
      </c>
      <c r="U2268" s="18">
        <f t="shared" ref="U2268:AE2269" si="3072">U2269</f>
        <v>0</v>
      </c>
      <c r="V2268" s="18">
        <f t="shared" si="3046"/>
        <v>103.9</v>
      </c>
      <c r="W2268" s="18">
        <f t="shared" si="3047"/>
        <v>92.8</v>
      </c>
      <c r="X2268" s="18">
        <f t="shared" si="3048"/>
        <v>85.4</v>
      </c>
      <c r="Y2268" s="18">
        <f t="shared" si="3072"/>
        <v>0</v>
      </c>
      <c r="Z2268" s="18">
        <f t="shared" si="3072"/>
        <v>0</v>
      </c>
      <c r="AA2268" s="18">
        <f t="shared" si="3072"/>
        <v>0</v>
      </c>
      <c r="AB2268" s="18">
        <f t="shared" si="3055"/>
        <v>103.9</v>
      </c>
      <c r="AC2268" s="18">
        <f t="shared" si="3056"/>
        <v>92.8</v>
      </c>
      <c r="AD2268" s="18">
        <f t="shared" si="3057"/>
        <v>85.4</v>
      </c>
      <c r="AE2268" s="18">
        <f t="shared" si="3072"/>
        <v>0</v>
      </c>
      <c r="AF2268" s="31"/>
      <c r="AG2268" s="22"/>
      <c r="AH2268" s="2"/>
    </row>
    <row r="2269" spans="1:34" ht="47.25" x14ac:dyDescent="0.25">
      <c r="A2269" s="36" t="s">
        <v>484</v>
      </c>
      <c r="B2269" s="32">
        <v>240</v>
      </c>
      <c r="C2269" s="36"/>
      <c r="D2269" s="36"/>
      <c r="E2269" s="14" t="s">
        <v>586</v>
      </c>
      <c r="F2269" s="18">
        <f t="shared" si="3070"/>
        <v>103.9</v>
      </c>
      <c r="G2269" s="18">
        <f t="shared" si="3070"/>
        <v>92.8</v>
      </c>
      <c r="H2269" s="18">
        <f t="shared" si="3070"/>
        <v>85.4</v>
      </c>
      <c r="I2269" s="18">
        <f t="shared" si="3070"/>
        <v>0</v>
      </c>
      <c r="J2269" s="18">
        <f t="shared" si="3070"/>
        <v>0</v>
      </c>
      <c r="K2269" s="18">
        <f t="shared" si="3070"/>
        <v>0</v>
      </c>
      <c r="L2269" s="18">
        <f t="shared" si="3058"/>
        <v>103.9</v>
      </c>
      <c r="M2269" s="18">
        <f t="shared" si="3059"/>
        <v>92.8</v>
      </c>
      <c r="N2269" s="18">
        <f t="shared" si="3060"/>
        <v>85.4</v>
      </c>
      <c r="O2269" s="18">
        <f t="shared" si="3071"/>
        <v>0</v>
      </c>
      <c r="P2269" s="18">
        <f t="shared" si="3071"/>
        <v>0</v>
      </c>
      <c r="Q2269" s="18">
        <f t="shared" si="3071"/>
        <v>0</v>
      </c>
      <c r="R2269" s="18">
        <f t="shared" si="3043"/>
        <v>103.9</v>
      </c>
      <c r="S2269" s="18">
        <f t="shared" si="3044"/>
        <v>92.8</v>
      </c>
      <c r="T2269" s="18">
        <f t="shared" si="3045"/>
        <v>85.4</v>
      </c>
      <c r="U2269" s="18">
        <f t="shared" si="3072"/>
        <v>0</v>
      </c>
      <c r="V2269" s="18">
        <f t="shared" si="3046"/>
        <v>103.9</v>
      </c>
      <c r="W2269" s="18">
        <f t="shared" si="3047"/>
        <v>92.8</v>
      </c>
      <c r="X2269" s="18">
        <f t="shared" si="3048"/>
        <v>85.4</v>
      </c>
      <c r="Y2269" s="18">
        <f t="shared" si="3072"/>
        <v>0</v>
      </c>
      <c r="Z2269" s="18">
        <f t="shared" si="3072"/>
        <v>0</v>
      </c>
      <c r="AA2269" s="18">
        <f t="shared" si="3072"/>
        <v>0</v>
      </c>
      <c r="AB2269" s="18">
        <f t="shared" si="3055"/>
        <v>103.9</v>
      </c>
      <c r="AC2269" s="18">
        <f t="shared" si="3056"/>
        <v>92.8</v>
      </c>
      <c r="AD2269" s="18">
        <f t="shared" si="3057"/>
        <v>85.4</v>
      </c>
      <c r="AE2269" s="18">
        <f t="shared" si="3072"/>
        <v>0</v>
      </c>
      <c r="AF2269" s="31"/>
      <c r="AG2269" s="22"/>
      <c r="AH2269" s="2"/>
    </row>
    <row r="2270" spans="1:34" ht="31.5" x14ac:dyDescent="0.25">
      <c r="A2270" s="36" t="s">
        <v>484</v>
      </c>
      <c r="B2270" s="32">
        <v>240</v>
      </c>
      <c r="C2270" s="36" t="s">
        <v>61</v>
      </c>
      <c r="D2270" s="36" t="s">
        <v>142</v>
      </c>
      <c r="E2270" s="14" t="s">
        <v>569</v>
      </c>
      <c r="F2270" s="18">
        <v>103.9</v>
      </c>
      <c r="G2270" s="18">
        <v>92.8</v>
      </c>
      <c r="H2270" s="18">
        <v>85.4</v>
      </c>
      <c r="I2270" s="18"/>
      <c r="J2270" s="18"/>
      <c r="K2270" s="18"/>
      <c r="L2270" s="18">
        <f t="shared" si="3058"/>
        <v>103.9</v>
      </c>
      <c r="M2270" s="18">
        <f t="shared" si="3059"/>
        <v>92.8</v>
      </c>
      <c r="N2270" s="18">
        <f t="shared" si="3060"/>
        <v>85.4</v>
      </c>
      <c r="O2270" s="18"/>
      <c r="P2270" s="18"/>
      <c r="Q2270" s="18"/>
      <c r="R2270" s="18">
        <f t="shared" si="3043"/>
        <v>103.9</v>
      </c>
      <c r="S2270" s="18">
        <f t="shared" si="3044"/>
        <v>92.8</v>
      </c>
      <c r="T2270" s="18">
        <f t="shared" si="3045"/>
        <v>85.4</v>
      </c>
      <c r="U2270" s="18"/>
      <c r="V2270" s="18">
        <f t="shared" si="3046"/>
        <v>103.9</v>
      </c>
      <c r="W2270" s="18">
        <f t="shared" si="3047"/>
        <v>92.8</v>
      </c>
      <c r="X2270" s="18">
        <f t="shared" si="3048"/>
        <v>85.4</v>
      </c>
      <c r="Y2270" s="18"/>
      <c r="Z2270" s="18"/>
      <c r="AA2270" s="18"/>
      <c r="AB2270" s="18">
        <f t="shared" si="3055"/>
        <v>103.9</v>
      </c>
      <c r="AC2270" s="18">
        <f t="shared" si="3056"/>
        <v>92.8</v>
      </c>
      <c r="AD2270" s="18">
        <f t="shared" si="3057"/>
        <v>85.4</v>
      </c>
      <c r="AE2270" s="18"/>
      <c r="AF2270" s="31"/>
      <c r="AG2270" s="22"/>
      <c r="AH2270" s="2"/>
    </row>
    <row r="2271" spans="1:34" ht="78.75" x14ac:dyDescent="0.25">
      <c r="A2271" s="36" t="s">
        <v>485</v>
      </c>
      <c r="B2271" s="32"/>
      <c r="C2271" s="36"/>
      <c r="D2271" s="36"/>
      <c r="E2271" s="14" t="s">
        <v>806</v>
      </c>
      <c r="F2271" s="18">
        <f t="shared" ref="F2271:K2273" si="3073">F2272</f>
        <v>7.5</v>
      </c>
      <c r="G2271" s="18">
        <f t="shared" si="3073"/>
        <v>7.5</v>
      </c>
      <c r="H2271" s="18">
        <f t="shared" si="3073"/>
        <v>7.5</v>
      </c>
      <c r="I2271" s="18">
        <f t="shared" si="3073"/>
        <v>0</v>
      </c>
      <c r="J2271" s="18">
        <f t="shared" si="3073"/>
        <v>0</v>
      </c>
      <c r="K2271" s="18">
        <f t="shared" si="3073"/>
        <v>0</v>
      </c>
      <c r="L2271" s="18">
        <f t="shared" si="3058"/>
        <v>7.5</v>
      </c>
      <c r="M2271" s="18">
        <f t="shared" si="3059"/>
        <v>7.5</v>
      </c>
      <c r="N2271" s="18">
        <f t="shared" si="3060"/>
        <v>7.5</v>
      </c>
      <c r="O2271" s="18">
        <f t="shared" ref="O2271:Q2273" si="3074">O2272</f>
        <v>0</v>
      </c>
      <c r="P2271" s="18">
        <f t="shared" si="3074"/>
        <v>0</v>
      </c>
      <c r="Q2271" s="18">
        <f t="shared" si="3074"/>
        <v>0</v>
      </c>
      <c r="R2271" s="18">
        <f t="shared" si="3043"/>
        <v>7.5</v>
      </c>
      <c r="S2271" s="18">
        <f t="shared" si="3044"/>
        <v>7.5</v>
      </c>
      <c r="T2271" s="18">
        <f t="shared" si="3045"/>
        <v>7.5</v>
      </c>
      <c r="U2271" s="18">
        <f t="shared" ref="U2271:AE2273" si="3075">U2272</f>
        <v>0</v>
      </c>
      <c r="V2271" s="18">
        <f t="shared" si="3046"/>
        <v>7.5</v>
      </c>
      <c r="W2271" s="18">
        <f t="shared" si="3047"/>
        <v>7.5</v>
      </c>
      <c r="X2271" s="18">
        <f t="shared" si="3048"/>
        <v>7.5</v>
      </c>
      <c r="Y2271" s="18">
        <f t="shared" si="3075"/>
        <v>0</v>
      </c>
      <c r="Z2271" s="18">
        <f t="shared" si="3075"/>
        <v>0</v>
      </c>
      <c r="AA2271" s="18">
        <f t="shared" si="3075"/>
        <v>0</v>
      </c>
      <c r="AB2271" s="18">
        <f t="shared" si="3055"/>
        <v>7.5</v>
      </c>
      <c r="AC2271" s="18">
        <f t="shared" si="3056"/>
        <v>7.5</v>
      </c>
      <c r="AD2271" s="18">
        <f t="shared" si="3057"/>
        <v>7.5</v>
      </c>
      <c r="AE2271" s="18">
        <f t="shared" si="3075"/>
        <v>0</v>
      </c>
      <c r="AF2271" s="31"/>
      <c r="AG2271" s="22"/>
      <c r="AH2271" s="2"/>
    </row>
    <row r="2272" spans="1:34" ht="47.25" x14ac:dyDescent="0.25">
      <c r="A2272" s="36" t="s">
        <v>485</v>
      </c>
      <c r="B2272" s="32">
        <v>200</v>
      </c>
      <c r="C2272" s="36"/>
      <c r="D2272" s="36"/>
      <c r="E2272" s="14" t="s">
        <v>578</v>
      </c>
      <c r="F2272" s="18">
        <f t="shared" si="3073"/>
        <v>7.5</v>
      </c>
      <c r="G2272" s="18">
        <f t="shared" si="3073"/>
        <v>7.5</v>
      </c>
      <c r="H2272" s="18">
        <f t="shared" si="3073"/>
        <v>7.5</v>
      </c>
      <c r="I2272" s="18">
        <f t="shared" si="3073"/>
        <v>0</v>
      </c>
      <c r="J2272" s="18">
        <f t="shared" si="3073"/>
        <v>0</v>
      </c>
      <c r="K2272" s="18">
        <f t="shared" si="3073"/>
        <v>0</v>
      </c>
      <c r="L2272" s="18">
        <f t="shared" si="3058"/>
        <v>7.5</v>
      </c>
      <c r="M2272" s="18">
        <f t="shared" si="3059"/>
        <v>7.5</v>
      </c>
      <c r="N2272" s="18">
        <f t="shared" si="3060"/>
        <v>7.5</v>
      </c>
      <c r="O2272" s="18">
        <f t="shared" si="3074"/>
        <v>0</v>
      </c>
      <c r="P2272" s="18">
        <f t="shared" si="3074"/>
        <v>0</v>
      </c>
      <c r="Q2272" s="18">
        <f t="shared" si="3074"/>
        <v>0</v>
      </c>
      <c r="R2272" s="18">
        <f t="shared" si="3043"/>
        <v>7.5</v>
      </c>
      <c r="S2272" s="18">
        <f t="shared" si="3044"/>
        <v>7.5</v>
      </c>
      <c r="T2272" s="18">
        <f t="shared" si="3045"/>
        <v>7.5</v>
      </c>
      <c r="U2272" s="18">
        <f t="shared" si="3075"/>
        <v>0</v>
      </c>
      <c r="V2272" s="18">
        <f t="shared" si="3046"/>
        <v>7.5</v>
      </c>
      <c r="W2272" s="18">
        <f t="shared" si="3047"/>
        <v>7.5</v>
      </c>
      <c r="X2272" s="18">
        <f t="shared" si="3048"/>
        <v>7.5</v>
      </c>
      <c r="Y2272" s="18">
        <f t="shared" si="3075"/>
        <v>0</v>
      </c>
      <c r="Z2272" s="18">
        <f t="shared" si="3075"/>
        <v>0</v>
      </c>
      <c r="AA2272" s="18">
        <f t="shared" si="3075"/>
        <v>0</v>
      </c>
      <c r="AB2272" s="18">
        <f t="shared" si="3055"/>
        <v>7.5</v>
      </c>
      <c r="AC2272" s="18">
        <f t="shared" si="3056"/>
        <v>7.5</v>
      </c>
      <c r="AD2272" s="18">
        <f t="shared" si="3057"/>
        <v>7.5</v>
      </c>
      <c r="AE2272" s="18">
        <f t="shared" si="3075"/>
        <v>0</v>
      </c>
      <c r="AF2272" s="31"/>
      <c r="AG2272" s="22"/>
      <c r="AH2272" s="2"/>
    </row>
    <row r="2273" spans="1:34" ht="47.25" x14ac:dyDescent="0.25">
      <c r="A2273" s="36" t="s">
        <v>485</v>
      </c>
      <c r="B2273" s="32">
        <v>240</v>
      </c>
      <c r="C2273" s="36"/>
      <c r="D2273" s="36"/>
      <c r="E2273" s="14" t="s">
        <v>586</v>
      </c>
      <c r="F2273" s="18">
        <f t="shared" si="3073"/>
        <v>7.5</v>
      </c>
      <c r="G2273" s="18">
        <f t="shared" si="3073"/>
        <v>7.5</v>
      </c>
      <c r="H2273" s="18">
        <f t="shared" si="3073"/>
        <v>7.5</v>
      </c>
      <c r="I2273" s="18">
        <f t="shared" si="3073"/>
        <v>0</v>
      </c>
      <c r="J2273" s="18">
        <f t="shared" si="3073"/>
        <v>0</v>
      </c>
      <c r="K2273" s="18">
        <f t="shared" si="3073"/>
        <v>0</v>
      </c>
      <c r="L2273" s="18">
        <f t="shared" si="3058"/>
        <v>7.5</v>
      </c>
      <c r="M2273" s="18">
        <f t="shared" si="3059"/>
        <v>7.5</v>
      </c>
      <c r="N2273" s="18">
        <f t="shared" si="3060"/>
        <v>7.5</v>
      </c>
      <c r="O2273" s="18">
        <f t="shared" si="3074"/>
        <v>0</v>
      </c>
      <c r="P2273" s="18">
        <f t="shared" si="3074"/>
        <v>0</v>
      </c>
      <c r="Q2273" s="18">
        <f t="shared" si="3074"/>
        <v>0</v>
      </c>
      <c r="R2273" s="18">
        <f t="shared" si="3043"/>
        <v>7.5</v>
      </c>
      <c r="S2273" s="18">
        <f t="shared" si="3044"/>
        <v>7.5</v>
      </c>
      <c r="T2273" s="18">
        <f t="shared" si="3045"/>
        <v>7.5</v>
      </c>
      <c r="U2273" s="18">
        <f t="shared" si="3075"/>
        <v>0</v>
      </c>
      <c r="V2273" s="18">
        <f t="shared" si="3046"/>
        <v>7.5</v>
      </c>
      <c r="W2273" s="18">
        <f t="shared" si="3047"/>
        <v>7.5</v>
      </c>
      <c r="X2273" s="18">
        <f t="shared" si="3048"/>
        <v>7.5</v>
      </c>
      <c r="Y2273" s="18">
        <f t="shared" si="3075"/>
        <v>0</v>
      </c>
      <c r="Z2273" s="18">
        <f t="shared" si="3075"/>
        <v>0</v>
      </c>
      <c r="AA2273" s="18">
        <f t="shared" si="3075"/>
        <v>0</v>
      </c>
      <c r="AB2273" s="18">
        <f t="shared" si="3055"/>
        <v>7.5</v>
      </c>
      <c r="AC2273" s="18">
        <f t="shared" si="3056"/>
        <v>7.5</v>
      </c>
      <c r="AD2273" s="18">
        <f t="shared" si="3057"/>
        <v>7.5</v>
      </c>
      <c r="AE2273" s="18">
        <f t="shared" si="3075"/>
        <v>0</v>
      </c>
      <c r="AF2273" s="31"/>
      <c r="AG2273" s="22"/>
      <c r="AH2273" s="2"/>
    </row>
    <row r="2274" spans="1:34" x14ac:dyDescent="0.25">
      <c r="A2274" s="36" t="s">
        <v>485</v>
      </c>
      <c r="B2274" s="32">
        <v>240</v>
      </c>
      <c r="C2274" s="36" t="s">
        <v>5</v>
      </c>
      <c r="D2274" s="36" t="s">
        <v>6</v>
      </c>
      <c r="E2274" s="14" t="s">
        <v>543</v>
      </c>
      <c r="F2274" s="18">
        <v>7.5</v>
      </c>
      <c r="G2274" s="18">
        <v>7.5</v>
      </c>
      <c r="H2274" s="18">
        <v>7.5</v>
      </c>
      <c r="I2274" s="18"/>
      <c r="J2274" s="18"/>
      <c r="K2274" s="18"/>
      <c r="L2274" s="18">
        <f t="shared" si="3058"/>
        <v>7.5</v>
      </c>
      <c r="M2274" s="18">
        <f t="shared" si="3059"/>
        <v>7.5</v>
      </c>
      <c r="N2274" s="18">
        <f t="shared" si="3060"/>
        <v>7.5</v>
      </c>
      <c r="O2274" s="18"/>
      <c r="P2274" s="18"/>
      <c r="Q2274" s="18"/>
      <c r="R2274" s="18">
        <f t="shared" si="3043"/>
        <v>7.5</v>
      </c>
      <c r="S2274" s="18">
        <f t="shared" si="3044"/>
        <v>7.5</v>
      </c>
      <c r="T2274" s="18">
        <f t="shared" si="3045"/>
        <v>7.5</v>
      </c>
      <c r="U2274" s="18"/>
      <c r="V2274" s="18">
        <f t="shared" si="3046"/>
        <v>7.5</v>
      </c>
      <c r="W2274" s="18">
        <f t="shared" si="3047"/>
        <v>7.5</v>
      </c>
      <c r="X2274" s="18">
        <f t="shared" si="3048"/>
        <v>7.5</v>
      </c>
      <c r="Y2274" s="18"/>
      <c r="Z2274" s="18"/>
      <c r="AA2274" s="18"/>
      <c r="AB2274" s="18">
        <f t="shared" si="3055"/>
        <v>7.5</v>
      </c>
      <c r="AC2274" s="18">
        <f t="shared" si="3056"/>
        <v>7.5</v>
      </c>
      <c r="AD2274" s="18">
        <f t="shared" si="3057"/>
        <v>7.5</v>
      </c>
      <c r="AE2274" s="18"/>
      <c r="AF2274" s="31"/>
      <c r="AG2274" s="22"/>
      <c r="AH2274" s="2"/>
    </row>
    <row r="2275" spans="1:34" ht="94.5" x14ac:dyDescent="0.25">
      <c r="A2275" s="36" t="s">
        <v>952</v>
      </c>
      <c r="B2275" s="32"/>
      <c r="C2275" s="36"/>
      <c r="D2275" s="36"/>
      <c r="E2275" s="14" t="s">
        <v>807</v>
      </c>
      <c r="F2275" s="18">
        <f t="shared" ref="F2275:K2277" si="3076">F2276</f>
        <v>39.1</v>
      </c>
      <c r="G2275" s="18">
        <f t="shared" si="3076"/>
        <v>39.1</v>
      </c>
      <c r="H2275" s="18">
        <f t="shared" si="3076"/>
        <v>39.1</v>
      </c>
      <c r="I2275" s="18">
        <f t="shared" si="3076"/>
        <v>0</v>
      </c>
      <c r="J2275" s="18">
        <f t="shared" si="3076"/>
        <v>0</v>
      </c>
      <c r="K2275" s="18">
        <f t="shared" si="3076"/>
        <v>0</v>
      </c>
      <c r="L2275" s="18">
        <f t="shared" si="3058"/>
        <v>39.1</v>
      </c>
      <c r="M2275" s="18">
        <f t="shared" si="3059"/>
        <v>39.1</v>
      </c>
      <c r="N2275" s="18">
        <f t="shared" si="3060"/>
        <v>39.1</v>
      </c>
      <c r="O2275" s="18">
        <f t="shared" ref="O2275:Q2277" si="3077">O2276</f>
        <v>0</v>
      </c>
      <c r="P2275" s="18">
        <f t="shared" si="3077"/>
        <v>0</v>
      </c>
      <c r="Q2275" s="18">
        <f t="shared" si="3077"/>
        <v>0</v>
      </c>
      <c r="R2275" s="18">
        <f t="shared" si="3043"/>
        <v>39.1</v>
      </c>
      <c r="S2275" s="18">
        <f t="shared" si="3044"/>
        <v>39.1</v>
      </c>
      <c r="T2275" s="18">
        <f t="shared" si="3045"/>
        <v>39.1</v>
      </c>
      <c r="U2275" s="18">
        <f t="shared" ref="U2275:AE2277" si="3078">U2276</f>
        <v>0</v>
      </c>
      <c r="V2275" s="18">
        <f t="shared" si="3046"/>
        <v>39.1</v>
      </c>
      <c r="W2275" s="18">
        <f t="shared" si="3047"/>
        <v>39.1</v>
      </c>
      <c r="X2275" s="18">
        <f t="shared" si="3048"/>
        <v>39.1</v>
      </c>
      <c r="Y2275" s="18">
        <f t="shared" si="3078"/>
        <v>0</v>
      </c>
      <c r="Z2275" s="18">
        <f t="shared" si="3078"/>
        <v>0</v>
      </c>
      <c r="AA2275" s="18">
        <f t="shared" si="3078"/>
        <v>0</v>
      </c>
      <c r="AB2275" s="18">
        <f t="shared" si="3055"/>
        <v>39.1</v>
      </c>
      <c r="AC2275" s="18">
        <f t="shared" si="3056"/>
        <v>39.1</v>
      </c>
      <c r="AD2275" s="18">
        <f t="shared" si="3057"/>
        <v>39.1</v>
      </c>
      <c r="AE2275" s="18">
        <f t="shared" si="3078"/>
        <v>0</v>
      </c>
      <c r="AF2275" s="31"/>
      <c r="AG2275" s="22"/>
      <c r="AH2275" s="2"/>
    </row>
    <row r="2276" spans="1:34" ht="94.5" x14ac:dyDescent="0.25">
      <c r="A2276" s="36" t="s">
        <v>952</v>
      </c>
      <c r="B2276" s="32">
        <v>100</v>
      </c>
      <c r="C2276" s="36"/>
      <c r="D2276" s="36"/>
      <c r="E2276" s="14" t="s">
        <v>577</v>
      </c>
      <c r="F2276" s="18">
        <f t="shared" si="3076"/>
        <v>39.1</v>
      </c>
      <c r="G2276" s="18">
        <f t="shared" si="3076"/>
        <v>39.1</v>
      </c>
      <c r="H2276" s="18">
        <f t="shared" si="3076"/>
        <v>39.1</v>
      </c>
      <c r="I2276" s="18">
        <f t="shared" si="3076"/>
        <v>0</v>
      </c>
      <c r="J2276" s="18">
        <f t="shared" si="3076"/>
        <v>0</v>
      </c>
      <c r="K2276" s="18">
        <f t="shared" si="3076"/>
        <v>0</v>
      </c>
      <c r="L2276" s="18">
        <f t="shared" si="3058"/>
        <v>39.1</v>
      </c>
      <c r="M2276" s="18">
        <f t="shared" si="3059"/>
        <v>39.1</v>
      </c>
      <c r="N2276" s="18">
        <f t="shared" si="3060"/>
        <v>39.1</v>
      </c>
      <c r="O2276" s="18">
        <f t="shared" si="3077"/>
        <v>0</v>
      </c>
      <c r="P2276" s="18">
        <f t="shared" si="3077"/>
        <v>0</v>
      </c>
      <c r="Q2276" s="18">
        <f t="shared" si="3077"/>
        <v>0</v>
      </c>
      <c r="R2276" s="18">
        <f t="shared" si="3043"/>
        <v>39.1</v>
      </c>
      <c r="S2276" s="18">
        <f t="shared" si="3044"/>
        <v>39.1</v>
      </c>
      <c r="T2276" s="18">
        <f t="shared" si="3045"/>
        <v>39.1</v>
      </c>
      <c r="U2276" s="18">
        <f t="shared" si="3078"/>
        <v>0</v>
      </c>
      <c r="V2276" s="18">
        <f t="shared" si="3046"/>
        <v>39.1</v>
      </c>
      <c r="W2276" s="18">
        <f t="shared" si="3047"/>
        <v>39.1</v>
      </c>
      <c r="X2276" s="18">
        <f t="shared" si="3048"/>
        <v>39.1</v>
      </c>
      <c r="Y2276" s="18">
        <f t="shared" si="3078"/>
        <v>0</v>
      </c>
      <c r="Z2276" s="18">
        <f t="shared" si="3078"/>
        <v>0</v>
      </c>
      <c r="AA2276" s="18">
        <f t="shared" si="3078"/>
        <v>0</v>
      </c>
      <c r="AB2276" s="18">
        <f t="shared" si="3055"/>
        <v>39.1</v>
      </c>
      <c r="AC2276" s="18">
        <f t="shared" si="3056"/>
        <v>39.1</v>
      </c>
      <c r="AD2276" s="18">
        <f t="shared" si="3057"/>
        <v>39.1</v>
      </c>
      <c r="AE2276" s="18">
        <f t="shared" si="3078"/>
        <v>0</v>
      </c>
      <c r="AF2276" s="31"/>
      <c r="AG2276" s="22"/>
      <c r="AH2276" s="2"/>
    </row>
    <row r="2277" spans="1:34" ht="31.5" x14ac:dyDescent="0.25">
      <c r="A2277" s="36" t="s">
        <v>952</v>
      </c>
      <c r="B2277" s="32">
        <v>120</v>
      </c>
      <c r="C2277" s="36"/>
      <c r="D2277" s="36"/>
      <c r="E2277" s="14" t="s">
        <v>585</v>
      </c>
      <c r="F2277" s="18">
        <f t="shared" si="3076"/>
        <v>39.1</v>
      </c>
      <c r="G2277" s="18">
        <f t="shared" si="3076"/>
        <v>39.1</v>
      </c>
      <c r="H2277" s="18">
        <f t="shared" si="3076"/>
        <v>39.1</v>
      </c>
      <c r="I2277" s="18">
        <f t="shared" si="3076"/>
        <v>0</v>
      </c>
      <c r="J2277" s="18">
        <f t="shared" si="3076"/>
        <v>0</v>
      </c>
      <c r="K2277" s="18">
        <f t="shared" si="3076"/>
        <v>0</v>
      </c>
      <c r="L2277" s="18">
        <f t="shared" si="3058"/>
        <v>39.1</v>
      </c>
      <c r="M2277" s="18">
        <f t="shared" si="3059"/>
        <v>39.1</v>
      </c>
      <c r="N2277" s="18">
        <f t="shared" si="3060"/>
        <v>39.1</v>
      </c>
      <c r="O2277" s="18">
        <f t="shared" si="3077"/>
        <v>0</v>
      </c>
      <c r="P2277" s="18">
        <f t="shared" si="3077"/>
        <v>0</v>
      </c>
      <c r="Q2277" s="18">
        <f t="shared" si="3077"/>
        <v>0</v>
      </c>
      <c r="R2277" s="18">
        <f t="shared" si="3043"/>
        <v>39.1</v>
      </c>
      <c r="S2277" s="18">
        <f t="shared" si="3044"/>
        <v>39.1</v>
      </c>
      <c r="T2277" s="18">
        <f t="shared" si="3045"/>
        <v>39.1</v>
      </c>
      <c r="U2277" s="18">
        <f t="shared" si="3078"/>
        <v>0</v>
      </c>
      <c r="V2277" s="18">
        <f t="shared" si="3046"/>
        <v>39.1</v>
      </c>
      <c r="W2277" s="18">
        <f t="shared" si="3047"/>
        <v>39.1</v>
      </c>
      <c r="X2277" s="18">
        <f t="shared" si="3048"/>
        <v>39.1</v>
      </c>
      <c r="Y2277" s="18">
        <f t="shared" si="3078"/>
        <v>0</v>
      </c>
      <c r="Z2277" s="18">
        <f t="shared" si="3078"/>
        <v>0</v>
      </c>
      <c r="AA2277" s="18">
        <f t="shared" si="3078"/>
        <v>0</v>
      </c>
      <c r="AB2277" s="18">
        <f t="shared" si="3055"/>
        <v>39.1</v>
      </c>
      <c r="AC2277" s="18">
        <f t="shared" si="3056"/>
        <v>39.1</v>
      </c>
      <c r="AD2277" s="18">
        <f t="shared" si="3057"/>
        <v>39.1</v>
      </c>
      <c r="AE2277" s="18">
        <f t="shared" si="3078"/>
        <v>0</v>
      </c>
      <c r="AF2277" s="31"/>
      <c r="AG2277" s="22"/>
      <c r="AH2277" s="2"/>
    </row>
    <row r="2278" spans="1:34" x14ac:dyDescent="0.25">
      <c r="A2278" s="36" t="s">
        <v>952</v>
      </c>
      <c r="B2278" s="32">
        <v>120</v>
      </c>
      <c r="C2278" s="36" t="s">
        <v>151</v>
      </c>
      <c r="D2278" s="36" t="s">
        <v>24</v>
      </c>
      <c r="E2278" s="14" t="s">
        <v>548</v>
      </c>
      <c r="F2278" s="18">
        <v>39.1</v>
      </c>
      <c r="G2278" s="18">
        <v>39.1</v>
      </c>
      <c r="H2278" s="18">
        <v>39.1</v>
      </c>
      <c r="I2278" s="18"/>
      <c r="J2278" s="18"/>
      <c r="K2278" s="18"/>
      <c r="L2278" s="18">
        <f t="shared" si="3058"/>
        <v>39.1</v>
      </c>
      <c r="M2278" s="18">
        <f t="shared" si="3059"/>
        <v>39.1</v>
      </c>
      <c r="N2278" s="18">
        <f t="shared" si="3060"/>
        <v>39.1</v>
      </c>
      <c r="O2278" s="18"/>
      <c r="P2278" s="18"/>
      <c r="Q2278" s="18"/>
      <c r="R2278" s="18">
        <f t="shared" si="3043"/>
        <v>39.1</v>
      </c>
      <c r="S2278" s="18">
        <f t="shared" si="3044"/>
        <v>39.1</v>
      </c>
      <c r="T2278" s="18">
        <f t="shared" si="3045"/>
        <v>39.1</v>
      </c>
      <c r="U2278" s="18"/>
      <c r="V2278" s="18">
        <f t="shared" si="3046"/>
        <v>39.1</v>
      </c>
      <c r="W2278" s="18">
        <f t="shared" si="3047"/>
        <v>39.1</v>
      </c>
      <c r="X2278" s="18">
        <f t="shared" si="3048"/>
        <v>39.1</v>
      </c>
      <c r="Y2278" s="18"/>
      <c r="Z2278" s="18"/>
      <c r="AA2278" s="18"/>
      <c r="AB2278" s="18">
        <f t="shared" si="3055"/>
        <v>39.1</v>
      </c>
      <c r="AC2278" s="18">
        <f t="shared" si="3056"/>
        <v>39.1</v>
      </c>
      <c r="AD2278" s="18">
        <f t="shared" si="3057"/>
        <v>39.1</v>
      </c>
      <c r="AE2278" s="18"/>
      <c r="AF2278" s="31"/>
      <c r="AG2278" s="22"/>
      <c r="AH2278" s="2"/>
    </row>
    <row r="2279" spans="1:34" ht="110.25" x14ac:dyDescent="0.25">
      <c r="A2279" s="36" t="s">
        <v>486</v>
      </c>
      <c r="B2279" s="32"/>
      <c r="C2279" s="36"/>
      <c r="D2279" s="36"/>
      <c r="E2279" s="14" t="s">
        <v>792</v>
      </c>
      <c r="F2279" s="18">
        <f t="shared" ref="F2279:K2279" si="3079">F2280+F2283</f>
        <v>323.89999999999998</v>
      </c>
      <c r="G2279" s="18">
        <f t="shared" si="3079"/>
        <v>323.89999999999998</v>
      </c>
      <c r="H2279" s="18">
        <f t="shared" si="3079"/>
        <v>323.89999999999998</v>
      </c>
      <c r="I2279" s="18">
        <f t="shared" si="3079"/>
        <v>0</v>
      </c>
      <c r="J2279" s="18">
        <f t="shared" si="3079"/>
        <v>0</v>
      </c>
      <c r="K2279" s="18">
        <f t="shared" si="3079"/>
        <v>0</v>
      </c>
      <c r="L2279" s="18">
        <f t="shared" si="3058"/>
        <v>323.89999999999998</v>
      </c>
      <c r="M2279" s="18">
        <f t="shared" si="3059"/>
        <v>323.89999999999998</v>
      </c>
      <c r="N2279" s="18">
        <f t="shared" si="3060"/>
        <v>323.89999999999998</v>
      </c>
      <c r="O2279" s="18">
        <f t="shared" ref="O2279:Q2279" si="3080">O2280+O2283</f>
        <v>0</v>
      </c>
      <c r="P2279" s="18">
        <f t="shared" si="3080"/>
        <v>0</v>
      </c>
      <c r="Q2279" s="18">
        <f t="shared" si="3080"/>
        <v>0</v>
      </c>
      <c r="R2279" s="18">
        <f t="shared" si="3043"/>
        <v>323.89999999999998</v>
      </c>
      <c r="S2279" s="18">
        <f t="shared" si="3044"/>
        <v>323.89999999999998</v>
      </c>
      <c r="T2279" s="18">
        <f t="shared" si="3045"/>
        <v>323.89999999999998</v>
      </c>
      <c r="U2279" s="18">
        <f t="shared" ref="U2279:AE2279" si="3081">U2280+U2283</f>
        <v>0</v>
      </c>
      <c r="V2279" s="18">
        <f t="shared" si="3046"/>
        <v>323.89999999999998</v>
      </c>
      <c r="W2279" s="18">
        <f t="shared" si="3047"/>
        <v>323.89999999999998</v>
      </c>
      <c r="X2279" s="18">
        <f t="shared" si="3048"/>
        <v>323.89999999999998</v>
      </c>
      <c r="Y2279" s="18">
        <f t="shared" ref="Y2279:AA2279" si="3082">Y2280+Y2283</f>
        <v>0</v>
      </c>
      <c r="Z2279" s="18">
        <f t="shared" si="3082"/>
        <v>0</v>
      </c>
      <c r="AA2279" s="18">
        <f t="shared" si="3082"/>
        <v>0</v>
      </c>
      <c r="AB2279" s="18">
        <f t="shared" si="3055"/>
        <v>323.89999999999998</v>
      </c>
      <c r="AC2279" s="18">
        <f t="shared" si="3056"/>
        <v>323.89999999999998</v>
      </c>
      <c r="AD2279" s="18">
        <f t="shared" si="3057"/>
        <v>323.89999999999998</v>
      </c>
      <c r="AE2279" s="18">
        <f t="shared" si="3081"/>
        <v>0</v>
      </c>
      <c r="AF2279" s="31"/>
      <c r="AG2279" s="22"/>
      <c r="AH2279" s="2"/>
    </row>
    <row r="2280" spans="1:34" ht="94.5" x14ac:dyDescent="0.25">
      <c r="A2280" s="36" t="s">
        <v>486</v>
      </c>
      <c r="B2280" s="32">
        <v>100</v>
      </c>
      <c r="C2280" s="36"/>
      <c r="D2280" s="36"/>
      <c r="E2280" s="14" t="s">
        <v>577</v>
      </c>
      <c r="F2280" s="18">
        <f t="shared" ref="F2280:K2281" si="3083">F2281</f>
        <v>310.2</v>
      </c>
      <c r="G2280" s="18">
        <f t="shared" si="3083"/>
        <v>310.2</v>
      </c>
      <c r="H2280" s="18">
        <f t="shared" si="3083"/>
        <v>310.2</v>
      </c>
      <c r="I2280" s="18">
        <f t="shared" si="3083"/>
        <v>0</v>
      </c>
      <c r="J2280" s="18">
        <f t="shared" si="3083"/>
        <v>0</v>
      </c>
      <c r="K2280" s="18">
        <f t="shared" si="3083"/>
        <v>0</v>
      </c>
      <c r="L2280" s="18">
        <f t="shared" si="3058"/>
        <v>310.2</v>
      </c>
      <c r="M2280" s="18">
        <f t="shared" si="3059"/>
        <v>310.2</v>
      </c>
      <c r="N2280" s="18">
        <f t="shared" si="3060"/>
        <v>310.2</v>
      </c>
      <c r="O2280" s="18">
        <f t="shared" ref="O2280:Q2281" si="3084">O2281</f>
        <v>0</v>
      </c>
      <c r="P2280" s="18">
        <f t="shared" si="3084"/>
        <v>0</v>
      </c>
      <c r="Q2280" s="18">
        <f t="shared" si="3084"/>
        <v>0</v>
      </c>
      <c r="R2280" s="18">
        <f t="shared" si="3043"/>
        <v>310.2</v>
      </c>
      <c r="S2280" s="18">
        <f t="shared" si="3044"/>
        <v>310.2</v>
      </c>
      <c r="T2280" s="18">
        <f t="shared" si="3045"/>
        <v>310.2</v>
      </c>
      <c r="U2280" s="18">
        <f t="shared" ref="U2280:AE2281" si="3085">U2281</f>
        <v>0</v>
      </c>
      <c r="V2280" s="18">
        <f t="shared" si="3046"/>
        <v>310.2</v>
      </c>
      <c r="W2280" s="18">
        <f t="shared" si="3047"/>
        <v>310.2</v>
      </c>
      <c r="X2280" s="18">
        <f t="shared" si="3048"/>
        <v>310.2</v>
      </c>
      <c r="Y2280" s="18">
        <f t="shared" si="3085"/>
        <v>0</v>
      </c>
      <c r="Z2280" s="18">
        <f t="shared" si="3085"/>
        <v>0</v>
      </c>
      <c r="AA2280" s="18">
        <f t="shared" si="3085"/>
        <v>0</v>
      </c>
      <c r="AB2280" s="18">
        <f t="shared" si="3055"/>
        <v>310.2</v>
      </c>
      <c r="AC2280" s="18">
        <f t="shared" si="3056"/>
        <v>310.2</v>
      </c>
      <c r="AD2280" s="18">
        <f t="shared" si="3057"/>
        <v>310.2</v>
      </c>
      <c r="AE2280" s="18">
        <f t="shared" si="3085"/>
        <v>0</v>
      </c>
      <c r="AF2280" s="31"/>
      <c r="AG2280" s="22"/>
      <c r="AH2280" s="2"/>
    </row>
    <row r="2281" spans="1:34" ht="31.5" x14ac:dyDescent="0.25">
      <c r="A2281" s="36" t="s">
        <v>486</v>
      </c>
      <c r="B2281" s="32">
        <v>120</v>
      </c>
      <c r="C2281" s="36"/>
      <c r="D2281" s="36"/>
      <c r="E2281" s="14" t="s">
        <v>585</v>
      </c>
      <c r="F2281" s="18">
        <f t="shared" si="3083"/>
        <v>310.2</v>
      </c>
      <c r="G2281" s="18">
        <f t="shared" si="3083"/>
        <v>310.2</v>
      </c>
      <c r="H2281" s="18">
        <f t="shared" si="3083"/>
        <v>310.2</v>
      </c>
      <c r="I2281" s="18">
        <f t="shared" si="3083"/>
        <v>0</v>
      </c>
      <c r="J2281" s="18">
        <f t="shared" si="3083"/>
        <v>0</v>
      </c>
      <c r="K2281" s="18">
        <f t="shared" si="3083"/>
        <v>0</v>
      </c>
      <c r="L2281" s="18">
        <f t="shared" si="3058"/>
        <v>310.2</v>
      </c>
      <c r="M2281" s="18">
        <f t="shared" si="3059"/>
        <v>310.2</v>
      </c>
      <c r="N2281" s="18">
        <f t="shared" si="3060"/>
        <v>310.2</v>
      </c>
      <c r="O2281" s="18">
        <f t="shared" si="3084"/>
        <v>0</v>
      </c>
      <c r="P2281" s="18">
        <f t="shared" si="3084"/>
        <v>0</v>
      </c>
      <c r="Q2281" s="18">
        <f t="shared" si="3084"/>
        <v>0</v>
      </c>
      <c r="R2281" s="18">
        <f t="shared" si="3043"/>
        <v>310.2</v>
      </c>
      <c r="S2281" s="18">
        <f t="shared" si="3044"/>
        <v>310.2</v>
      </c>
      <c r="T2281" s="18">
        <f t="shared" si="3045"/>
        <v>310.2</v>
      </c>
      <c r="U2281" s="18">
        <f t="shared" si="3085"/>
        <v>0</v>
      </c>
      <c r="V2281" s="18">
        <f t="shared" si="3046"/>
        <v>310.2</v>
      </c>
      <c r="W2281" s="18">
        <f t="shared" si="3047"/>
        <v>310.2</v>
      </c>
      <c r="X2281" s="18">
        <f t="shared" si="3048"/>
        <v>310.2</v>
      </c>
      <c r="Y2281" s="18">
        <f t="shared" si="3085"/>
        <v>0</v>
      </c>
      <c r="Z2281" s="18">
        <f t="shared" si="3085"/>
        <v>0</v>
      </c>
      <c r="AA2281" s="18">
        <f t="shared" si="3085"/>
        <v>0</v>
      </c>
      <c r="AB2281" s="18">
        <f t="shared" si="3055"/>
        <v>310.2</v>
      </c>
      <c r="AC2281" s="18">
        <f t="shared" si="3056"/>
        <v>310.2</v>
      </c>
      <c r="AD2281" s="18">
        <f t="shared" si="3057"/>
        <v>310.2</v>
      </c>
      <c r="AE2281" s="18">
        <f t="shared" si="3085"/>
        <v>0</v>
      </c>
      <c r="AF2281" s="31"/>
      <c r="AG2281" s="22"/>
      <c r="AH2281" s="2"/>
    </row>
    <row r="2282" spans="1:34" ht="31.5" x14ac:dyDescent="0.25">
      <c r="A2282" s="36" t="s">
        <v>486</v>
      </c>
      <c r="B2282" s="32">
        <v>120</v>
      </c>
      <c r="C2282" s="36" t="s">
        <v>142</v>
      </c>
      <c r="D2282" s="36" t="s">
        <v>200</v>
      </c>
      <c r="E2282" s="14" t="s">
        <v>556</v>
      </c>
      <c r="F2282" s="18">
        <v>310.2</v>
      </c>
      <c r="G2282" s="18">
        <v>310.2</v>
      </c>
      <c r="H2282" s="18">
        <v>310.2</v>
      </c>
      <c r="I2282" s="18"/>
      <c r="J2282" s="18"/>
      <c r="K2282" s="18"/>
      <c r="L2282" s="18">
        <f t="shared" si="3058"/>
        <v>310.2</v>
      </c>
      <c r="M2282" s="18">
        <f t="shared" si="3059"/>
        <v>310.2</v>
      </c>
      <c r="N2282" s="18">
        <f t="shared" si="3060"/>
        <v>310.2</v>
      </c>
      <c r="O2282" s="18"/>
      <c r="P2282" s="18"/>
      <c r="Q2282" s="18"/>
      <c r="R2282" s="18">
        <f t="shared" si="3043"/>
        <v>310.2</v>
      </c>
      <c r="S2282" s="18">
        <f t="shared" si="3044"/>
        <v>310.2</v>
      </c>
      <c r="T2282" s="18">
        <f t="shared" si="3045"/>
        <v>310.2</v>
      </c>
      <c r="U2282" s="18"/>
      <c r="V2282" s="18">
        <f t="shared" si="3046"/>
        <v>310.2</v>
      </c>
      <c r="W2282" s="18">
        <f t="shared" si="3047"/>
        <v>310.2</v>
      </c>
      <c r="X2282" s="18">
        <f t="shared" si="3048"/>
        <v>310.2</v>
      </c>
      <c r="Y2282" s="18"/>
      <c r="Z2282" s="18"/>
      <c r="AA2282" s="18"/>
      <c r="AB2282" s="18">
        <f t="shared" si="3055"/>
        <v>310.2</v>
      </c>
      <c r="AC2282" s="18">
        <f t="shared" si="3056"/>
        <v>310.2</v>
      </c>
      <c r="AD2282" s="18">
        <f t="shared" si="3057"/>
        <v>310.2</v>
      </c>
      <c r="AE2282" s="18"/>
      <c r="AF2282" s="31"/>
      <c r="AG2282" s="22"/>
      <c r="AH2282" s="2"/>
    </row>
    <row r="2283" spans="1:34" ht="47.25" x14ac:dyDescent="0.25">
      <c r="A2283" s="36" t="s">
        <v>486</v>
      </c>
      <c r="B2283" s="32">
        <v>200</v>
      </c>
      <c r="C2283" s="36"/>
      <c r="D2283" s="36"/>
      <c r="E2283" s="14" t="s">
        <v>578</v>
      </c>
      <c r="F2283" s="18">
        <f t="shared" ref="F2283:K2284" si="3086">F2284</f>
        <v>13.7</v>
      </c>
      <c r="G2283" s="18">
        <f t="shared" si="3086"/>
        <v>13.7</v>
      </c>
      <c r="H2283" s="18">
        <f t="shared" si="3086"/>
        <v>13.7</v>
      </c>
      <c r="I2283" s="18">
        <f t="shared" si="3086"/>
        <v>0</v>
      </c>
      <c r="J2283" s="18">
        <f t="shared" si="3086"/>
        <v>0</v>
      </c>
      <c r="K2283" s="18">
        <f t="shared" si="3086"/>
        <v>0</v>
      </c>
      <c r="L2283" s="18">
        <f t="shared" si="3058"/>
        <v>13.7</v>
      </c>
      <c r="M2283" s="18">
        <f t="shared" si="3059"/>
        <v>13.7</v>
      </c>
      <c r="N2283" s="18">
        <f t="shared" si="3060"/>
        <v>13.7</v>
      </c>
      <c r="O2283" s="18">
        <f t="shared" ref="O2283:Q2284" si="3087">O2284</f>
        <v>0</v>
      </c>
      <c r="P2283" s="18">
        <f t="shared" si="3087"/>
        <v>0</v>
      </c>
      <c r="Q2283" s="18">
        <f t="shared" si="3087"/>
        <v>0</v>
      </c>
      <c r="R2283" s="18">
        <f t="shared" si="3043"/>
        <v>13.7</v>
      </c>
      <c r="S2283" s="18">
        <f t="shared" si="3044"/>
        <v>13.7</v>
      </c>
      <c r="T2283" s="18">
        <f t="shared" si="3045"/>
        <v>13.7</v>
      </c>
      <c r="U2283" s="18">
        <f t="shared" ref="U2283:AE2284" si="3088">U2284</f>
        <v>0</v>
      </c>
      <c r="V2283" s="18">
        <f t="shared" si="3046"/>
        <v>13.7</v>
      </c>
      <c r="W2283" s="18">
        <f t="shared" si="3047"/>
        <v>13.7</v>
      </c>
      <c r="X2283" s="18">
        <f t="shared" si="3048"/>
        <v>13.7</v>
      </c>
      <c r="Y2283" s="18">
        <f t="shared" si="3088"/>
        <v>0</v>
      </c>
      <c r="Z2283" s="18">
        <f t="shared" si="3088"/>
        <v>0</v>
      </c>
      <c r="AA2283" s="18">
        <f t="shared" si="3088"/>
        <v>0</v>
      </c>
      <c r="AB2283" s="18">
        <f t="shared" si="3055"/>
        <v>13.7</v>
      </c>
      <c r="AC2283" s="18">
        <f t="shared" si="3056"/>
        <v>13.7</v>
      </c>
      <c r="AD2283" s="18">
        <f t="shared" si="3057"/>
        <v>13.7</v>
      </c>
      <c r="AE2283" s="18">
        <f t="shared" si="3088"/>
        <v>0</v>
      </c>
      <c r="AF2283" s="31"/>
      <c r="AG2283" s="22"/>
      <c r="AH2283" s="2"/>
    </row>
    <row r="2284" spans="1:34" ht="47.25" x14ac:dyDescent="0.25">
      <c r="A2284" s="36" t="s">
        <v>486</v>
      </c>
      <c r="B2284" s="32">
        <v>240</v>
      </c>
      <c r="C2284" s="36"/>
      <c r="D2284" s="36"/>
      <c r="E2284" s="14" t="s">
        <v>586</v>
      </c>
      <c r="F2284" s="18">
        <f t="shared" si="3086"/>
        <v>13.7</v>
      </c>
      <c r="G2284" s="18">
        <f t="shared" si="3086"/>
        <v>13.7</v>
      </c>
      <c r="H2284" s="18">
        <f t="shared" si="3086"/>
        <v>13.7</v>
      </c>
      <c r="I2284" s="18">
        <f t="shared" si="3086"/>
        <v>0</v>
      </c>
      <c r="J2284" s="18">
        <f t="shared" si="3086"/>
        <v>0</v>
      </c>
      <c r="K2284" s="18">
        <f t="shared" si="3086"/>
        <v>0</v>
      </c>
      <c r="L2284" s="18">
        <f t="shared" si="3058"/>
        <v>13.7</v>
      </c>
      <c r="M2284" s="18">
        <f t="shared" si="3059"/>
        <v>13.7</v>
      </c>
      <c r="N2284" s="18">
        <f t="shared" si="3060"/>
        <v>13.7</v>
      </c>
      <c r="O2284" s="18">
        <f t="shared" si="3087"/>
        <v>0</v>
      </c>
      <c r="P2284" s="18">
        <f t="shared" si="3087"/>
        <v>0</v>
      </c>
      <c r="Q2284" s="18">
        <f t="shared" si="3087"/>
        <v>0</v>
      </c>
      <c r="R2284" s="18">
        <f t="shared" si="3043"/>
        <v>13.7</v>
      </c>
      <c r="S2284" s="18">
        <f t="shared" si="3044"/>
        <v>13.7</v>
      </c>
      <c r="T2284" s="18">
        <f t="shared" si="3045"/>
        <v>13.7</v>
      </c>
      <c r="U2284" s="18">
        <f t="shared" si="3088"/>
        <v>0</v>
      </c>
      <c r="V2284" s="18">
        <f t="shared" si="3046"/>
        <v>13.7</v>
      </c>
      <c r="W2284" s="18">
        <f t="shared" si="3047"/>
        <v>13.7</v>
      </c>
      <c r="X2284" s="18">
        <f t="shared" si="3048"/>
        <v>13.7</v>
      </c>
      <c r="Y2284" s="18">
        <f t="shared" si="3088"/>
        <v>0</v>
      </c>
      <c r="Z2284" s="18">
        <f t="shared" si="3088"/>
        <v>0</v>
      </c>
      <c r="AA2284" s="18">
        <f t="shared" si="3088"/>
        <v>0</v>
      </c>
      <c r="AB2284" s="18">
        <f t="shared" si="3055"/>
        <v>13.7</v>
      </c>
      <c r="AC2284" s="18">
        <f t="shared" si="3056"/>
        <v>13.7</v>
      </c>
      <c r="AD2284" s="18">
        <f t="shared" si="3057"/>
        <v>13.7</v>
      </c>
      <c r="AE2284" s="18">
        <f t="shared" si="3088"/>
        <v>0</v>
      </c>
      <c r="AF2284" s="31"/>
      <c r="AG2284" s="22"/>
      <c r="AH2284" s="2"/>
    </row>
    <row r="2285" spans="1:34" ht="31.5" x14ac:dyDescent="0.25">
      <c r="A2285" s="36" t="s">
        <v>486</v>
      </c>
      <c r="B2285" s="32">
        <v>240</v>
      </c>
      <c r="C2285" s="36" t="s">
        <v>142</v>
      </c>
      <c r="D2285" s="36" t="s">
        <v>200</v>
      </c>
      <c r="E2285" s="14" t="s">
        <v>556</v>
      </c>
      <c r="F2285" s="18">
        <v>13.7</v>
      </c>
      <c r="G2285" s="18">
        <v>13.7</v>
      </c>
      <c r="H2285" s="18">
        <v>13.7</v>
      </c>
      <c r="I2285" s="18"/>
      <c r="J2285" s="18"/>
      <c r="K2285" s="18"/>
      <c r="L2285" s="18">
        <f t="shared" si="3058"/>
        <v>13.7</v>
      </c>
      <c r="M2285" s="18">
        <f t="shared" si="3059"/>
        <v>13.7</v>
      </c>
      <c r="N2285" s="18">
        <f t="shared" si="3060"/>
        <v>13.7</v>
      </c>
      <c r="O2285" s="18"/>
      <c r="P2285" s="18"/>
      <c r="Q2285" s="18"/>
      <c r="R2285" s="18">
        <f t="shared" si="3043"/>
        <v>13.7</v>
      </c>
      <c r="S2285" s="18">
        <f t="shared" si="3044"/>
        <v>13.7</v>
      </c>
      <c r="T2285" s="18">
        <f t="shared" si="3045"/>
        <v>13.7</v>
      </c>
      <c r="U2285" s="18"/>
      <c r="V2285" s="18">
        <f t="shared" si="3046"/>
        <v>13.7</v>
      </c>
      <c r="W2285" s="18">
        <f t="shared" si="3047"/>
        <v>13.7</v>
      </c>
      <c r="X2285" s="18">
        <f t="shared" si="3048"/>
        <v>13.7</v>
      </c>
      <c r="Y2285" s="18"/>
      <c r="Z2285" s="18"/>
      <c r="AA2285" s="18"/>
      <c r="AB2285" s="18">
        <f t="shared" si="3055"/>
        <v>13.7</v>
      </c>
      <c r="AC2285" s="18">
        <f t="shared" si="3056"/>
        <v>13.7</v>
      </c>
      <c r="AD2285" s="18">
        <f t="shared" si="3057"/>
        <v>13.7</v>
      </c>
      <c r="AE2285" s="18"/>
      <c r="AF2285" s="31"/>
      <c r="AG2285" s="22"/>
      <c r="AH2285" s="2"/>
    </row>
    <row r="2286" spans="1:34" ht="47.25" x14ac:dyDescent="0.25">
      <c r="A2286" s="36" t="s">
        <v>827</v>
      </c>
      <c r="B2286" s="32"/>
      <c r="C2286" s="36"/>
      <c r="D2286" s="36"/>
      <c r="E2286" s="14" t="s">
        <v>836</v>
      </c>
      <c r="F2286" s="18">
        <f t="shared" ref="F2286:K2288" si="3089">F2287</f>
        <v>10964.3</v>
      </c>
      <c r="G2286" s="18">
        <f t="shared" si="3089"/>
        <v>0</v>
      </c>
      <c r="H2286" s="18">
        <f t="shared" si="3089"/>
        <v>0</v>
      </c>
      <c r="I2286" s="18">
        <f t="shared" si="3089"/>
        <v>0</v>
      </c>
      <c r="J2286" s="18">
        <f t="shared" si="3089"/>
        <v>0</v>
      </c>
      <c r="K2286" s="18">
        <f t="shared" si="3089"/>
        <v>0</v>
      </c>
      <c r="L2286" s="18">
        <f t="shared" si="3058"/>
        <v>10964.3</v>
      </c>
      <c r="M2286" s="18">
        <f t="shared" si="3059"/>
        <v>0</v>
      </c>
      <c r="N2286" s="18">
        <f t="shared" si="3060"/>
        <v>0</v>
      </c>
      <c r="O2286" s="18">
        <f t="shared" ref="O2286:Q2288" si="3090">O2287</f>
        <v>8910.5519999999997</v>
      </c>
      <c r="P2286" s="18">
        <f t="shared" si="3090"/>
        <v>0</v>
      </c>
      <c r="Q2286" s="18">
        <f t="shared" si="3090"/>
        <v>0</v>
      </c>
      <c r="R2286" s="18">
        <f t="shared" si="3043"/>
        <v>19874.851999999999</v>
      </c>
      <c r="S2286" s="18">
        <f t="shared" si="3044"/>
        <v>0</v>
      </c>
      <c r="T2286" s="18">
        <f t="shared" si="3045"/>
        <v>0</v>
      </c>
      <c r="U2286" s="18">
        <f t="shared" ref="U2286:AE2288" si="3091">U2287</f>
        <v>0</v>
      </c>
      <c r="V2286" s="18">
        <f t="shared" si="3046"/>
        <v>19874.851999999999</v>
      </c>
      <c r="W2286" s="18">
        <f t="shared" si="3047"/>
        <v>0</v>
      </c>
      <c r="X2286" s="18">
        <f t="shared" si="3048"/>
        <v>0</v>
      </c>
      <c r="Y2286" s="18">
        <f t="shared" si="3091"/>
        <v>0</v>
      </c>
      <c r="Z2286" s="18">
        <f t="shared" si="3091"/>
        <v>0</v>
      </c>
      <c r="AA2286" s="18">
        <f t="shared" si="3091"/>
        <v>0</v>
      </c>
      <c r="AB2286" s="18">
        <f t="shared" si="3055"/>
        <v>19874.851999999999</v>
      </c>
      <c r="AC2286" s="18">
        <f t="shared" si="3056"/>
        <v>0</v>
      </c>
      <c r="AD2286" s="18">
        <f t="shared" si="3057"/>
        <v>0</v>
      </c>
      <c r="AE2286" s="18">
        <f t="shared" si="3091"/>
        <v>0</v>
      </c>
      <c r="AF2286" s="31"/>
      <c r="AG2286" s="22"/>
      <c r="AH2286" s="2"/>
    </row>
    <row r="2287" spans="1:34" ht="47.25" x14ac:dyDescent="0.25">
      <c r="A2287" s="36" t="s">
        <v>827</v>
      </c>
      <c r="B2287" s="32">
        <v>400</v>
      </c>
      <c r="C2287" s="36"/>
      <c r="D2287" s="36"/>
      <c r="E2287" s="14" t="s">
        <v>580</v>
      </c>
      <c r="F2287" s="18">
        <f t="shared" si="3089"/>
        <v>10964.3</v>
      </c>
      <c r="G2287" s="18">
        <f t="shared" si="3089"/>
        <v>0</v>
      </c>
      <c r="H2287" s="18">
        <f t="shared" si="3089"/>
        <v>0</v>
      </c>
      <c r="I2287" s="18">
        <f t="shared" si="3089"/>
        <v>0</v>
      </c>
      <c r="J2287" s="18">
        <f t="shared" si="3089"/>
        <v>0</v>
      </c>
      <c r="K2287" s="18">
        <f t="shared" si="3089"/>
        <v>0</v>
      </c>
      <c r="L2287" s="18">
        <f t="shared" si="3058"/>
        <v>10964.3</v>
      </c>
      <c r="M2287" s="18">
        <f t="shared" si="3059"/>
        <v>0</v>
      </c>
      <c r="N2287" s="18">
        <f t="shared" si="3060"/>
        <v>0</v>
      </c>
      <c r="O2287" s="18">
        <f t="shared" si="3090"/>
        <v>8910.5519999999997</v>
      </c>
      <c r="P2287" s="18">
        <f t="shared" si="3090"/>
        <v>0</v>
      </c>
      <c r="Q2287" s="18">
        <f t="shared" si="3090"/>
        <v>0</v>
      </c>
      <c r="R2287" s="18">
        <f t="shared" si="3043"/>
        <v>19874.851999999999</v>
      </c>
      <c r="S2287" s="18">
        <f t="shared" si="3044"/>
        <v>0</v>
      </c>
      <c r="T2287" s="18">
        <f t="shared" si="3045"/>
        <v>0</v>
      </c>
      <c r="U2287" s="18">
        <f t="shared" si="3091"/>
        <v>0</v>
      </c>
      <c r="V2287" s="18">
        <f t="shared" si="3046"/>
        <v>19874.851999999999</v>
      </c>
      <c r="W2287" s="18">
        <f t="shared" si="3047"/>
        <v>0</v>
      </c>
      <c r="X2287" s="18">
        <f t="shared" si="3048"/>
        <v>0</v>
      </c>
      <c r="Y2287" s="18">
        <f t="shared" si="3091"/>
        <v>0</v>
      </c>
      <c r="Z2287" s="18">
        <f t="shared" si="3091"/>
        <v>0</v>
      </c>
      <c r="AA2287" s="18">
        <f t="shared" si="3091"/>
        <v>0</v>
      </c>
      <c r="AB2287" s="18">
        <f t="shared" si="3055"/>
        <v>19874.851999999999</v>
      </c>
      <c r="AC2287" s="18">
        <f t="shared" si="3056"/>
        <v>0</v>
      </c>
      <c r="AD2287" s="18">
        <f t="shared" si="3057"/>
        <v>0</v>
      </c>
      <c r="AE2287" s="18">
        <f t="shared" si="3091"/>
        <v>0</v>
      </c>
      <c r="AF2287" s="31"/>
      <c r="AG2287" s="22"/>
      <c r="AH2287" s="2"/>
    </row>
    <row r="2288" spans="1:34" x14ac:dyDescent="0.25">
      <c r="A2288" s="36" t="s">
        <v>827</v>
      </c>
      <c r="B2288" s="32">
        <v>410</v>
      </c>
      <c r="C2288" s="36"/>
      <c r="D2288" s="36"/>
      <c r="E2288" s="14" t="s">
        <v>593</v>
      </c>
      <c r="F2288" s="18">
        <f t="shared" si="3089"/>
        <v>10964.3</v>
      </c>
      <c r="G2288" s="18">
        <f t="shared" si="3089"/>
        <v>0</v>
      </c>
      <c r="H2288" s="18">
        <f t="shared" si="3089"/>
        <v>0</v>
      </c>
      <c r="I2288" s="18">
        <f t="shared" si="3089"/>
        <v>0</v>
      </c>
      <c r="J2288" s="18">
        <f t="shared" si="3089"/>
        <v>0</v>
      </c>
      <c r="K2288" s="18">
        <f t="shared" si="3089"/>
        <v>0</v>
      </c>
      <c r="L2288" s="18">
        <f t="shared" si="3058"/>
        <v>10964.3</v>
      </c>
      <c r="M2288" s="18">
        <f t="shared" si="3059"/>
        <v>0</v>
      </c>
      <c r="N2288" s="18">
        <f t="shared" si="3060"/>
        <v>0</v>
      </c>
      <c r="O2288" s="18">
        <f t="shared" si="3090"/>
        <v>8910.5519999999997</v>
      </c>
      <c r="P2288" s="18">
        <f t="shared" si="3090"/>
        <v>0</v>
      </c>
      <c r="Q2288" s="18">
        <f t="shared" si="3090"/>
        <v>0</v>
      </c>
      <c r="R2288" s="18">
        <f t="shared" si="3043"/>
        <v>19874.851999999999</v>
      </c>
      <c r="S2288" s="18">
        <f t="shared" si="3044"/>
        <v>0</v>
      </c>
      <c r="T2288" s="18">
        <f t="shared" si="3045"/>
        <v>0</v>
      </c>
      <c r="U2288" s="18">
        <f t="shared" si="3091"/>
        <v>0</v>
      </c>
      <c r="V2288" s="18">
        <f t="shared" si="3046"/>
        <v>19874.851999999999</v>
      </c>
      <c r="W2288" s="18">
        <f t="shared" si="3047"/>
        <v>0</v>
      </c>
      <c r="X2288" s="18">
        <f t="shared" si="3048"/>
        <v>0</v>
      </c>
      <c r="Y2288" s="18">
        <f t="shared" si="3091"/>
        <v>0</v>
      </c>
      <c r="Z2288" s="18">
        <f t="shared" si="3091"/>
        <v>0</v>
      </c>
      <c r="AA2288" s="18">
        <f t="shared" si="3091"/>
        <v>0</v>
      </c>
      <c r="AB2288" s="18">
        <f t="shared" si="3055"/>
        <v>19874.851999999999</v>
      </c>
      <c r="AC2288" s="18">
        <f t="shared" si="3056"/>
        <v>0</v>
      </c>
      <c r="AD2288" s="18">
        <f t="shared" si="3057"/>
        <v>0</v>
      </c>
      <c r="AE2288" s="18">
        <f t="shared" si="3091"/>
        <v>0</v>
      </c>
      <c r="AF2288" s="31"/>
      <c r="AG2288" s="22"/>
      <c r="AH2288" s="2"/>
    </row>
    <row r="2289" spans="1:34" x14ac:dyDescent="0.25">
      <c r="A2289" s="36" t="s">
        <v>827</v>
      </c>
      <c r="B2289" s="32">
        <v>410</v>
      </c>
      <c r="C2289" s="36" t="s">
        <v>30</v>
      </c>
      <c r="D2289" s="36" t="s">
        <v>28</v>
      </c>
      <c r="E2289" s="14" t="s">
        <v>565</v>
      </c>
      <c r="F2289" s="18">
        <v>10964.3</v>
      </c>
      <c r="G2289" s="18">
        <v>0</v>
      </c>
      <c r="H2289" s="18">
        <v>0</v>
      </c>
      <c r="I2289" s="18">
        <f>-637.663+637.663</f>
        <v>0</v>
      </c>
      <c r="J2289" s="18"/>
      <c r="K2289" s="18"/>
      <c r="L2289" s="18">
        <f t="shared" si="3058"/>
        <v>10964.3</v>
      </c>
      <c r="M2289" s="18">
        <f t="shared" si="3059"/>
        <v>0</v>
      </c>
      <c r="N2289" s="18">
        <f t="shared" si="3060"/>
        <v>0</v>
      </c>
      <c r="O2289" s="18">
        <v>8910.5519999999997</v>
      </c>
      <c r="P2289" s="18"/>
      <c r="Q2289" s="18"/>
      <c r="R2289" s="18">
        <f t="shared" si="3043"/>
        <v>19874.851999999999</v>
      </c>
      <c r="S2289" s="18">
        <f t="shared" si="3044"/>
        <v>0</v>
      </c>
      <c r="T2289" s="18">
        <f t="shared" si="3045"/>
        <v>0</v>
      </c>
      <c r="U2289" s="18"/>
      <c r="V2289" s="18">
        <f t="shared" si="3046"/>
        <v>19874.851999999999</v>
      </c>
      <c r="W2289" s="18">
        <f t="shared" si="3047"/>
        <v>0</v>
      </c>
      <c r="X2289" s="18">
        <f t="shared" si="3048"/>
        <v>0</v>
      </c>
      <c r="Y2289" s="18"/>
      <c r="Z2289" s="18"/>
      <c r="AA2289" s="18"/>
      <c r="AB2289" s="18">
        <f t="shared" si="3055"/>
        <v>19874.851999999999</v>
      </c>
      <c r="AC2289" s="18">
        <f t="shared" si="3056"/>
        <v>0</v>
      </c>
      <c r="AD2289" s="18">
        <f t="shared" si="3057"/>
        <v>0</v>
      </c>
      <c r="AE2289" s="18"/>
      <c r="AF2289" s="31"/>
      <c r="AG2289" s="22" t="s">
        <v>1277</v>
      </c>
      <c r="AH2289" s="2"/>
    </row>
    <row r="2290" spans="1:34" ht="63" x14ac:dyDescent="0.25">
      <c r="A2290" s="36" t="s">
        <v>844</v>
      </c>
      <c r="B2290" s="32"/>
      <c r="C2290" s="36"/>
      <c r="D2290" s="36"/>
      <c r="E2290" s="14" t="s">
        <v>853</v>
      </c>
      <c r="F2290" s="18">
        <f t="shared" ref="F2290:K2292" si="3092">F2291</f>
        <v>401.1</v>
      </c>
      <c r="G2290" s="18">
        <f t="shared" si="3092"/>
        <v>422.4</v>
      </c>
      <c r="H2290" s="18">
        <f t="shared" si="3092"/>
        <v>0</v>
      </c>
      <c r="I2290" s="18">
        <f t="shared" si="3092"/>
        <v>0</v>
      </c>
      <c r="J2290" s="18">
        <f t="shared" si="3092"/>
        <v>0</v>
      </c>
      <c r="K2290" s="18">
        <f t="shared" si="3092"/>
        <v>0</v>
      </c>
      <c r="L2290" s="18">
        <f t="shared" si="3058"/>
        <v>401.1</v>
      </c>
      <c r="M2290" s="18">
        <f t="shared" si="3059"/>
        <v>422.4</v>
      </c>
      <c r="N2290" s="18">
        <f t="shared" si="3060"/>
        <v>0</v>
      </c>
      <c r="O2290" s="18">
        <f t="shared" ref="O2290:Q2292" si="3093">O2291</f>
        <v>385.1</v>
      </c>
      <c r="P2290" s="18">
        <f t="shared" si="3093"/>
        <v>153.19999999999999</v>
      </c>
      <c r="Q2290" s="18">
        <f t="shared" si="3093"/>
        <v>4679.8</v>
      </c>
      <c r="R2290" s="18">
        <f t="shared" si="3043"/>
        <v>786.2</v>
      </c>
      <c r="S2290" s="18">
        <f t="shared" si="3044"/>
        <v>575.59999999999991</v>
      </c>
      <c r="T2290" s="18">
        <f t="shared" si="3045"/>
        <v>4679.8</v>
      </c>
      <c r="U2290" s="18">
        <f t="shared" ref="U2290:AE2292" si="3094">U2291</f>
        <v>0</v>
      </c>
      <c r="V2290" s="18">
        <f t="shared" si="3046"/>
        <v>786.2</v>
      </c>
      <c r="W2290" s="18">
        <f t="shared" si="3047"/>
        <v>575.59999999999991</v>
      </c>
      <c r="X2290" s="18">
        <f t="shared" si="3048"/>
        <v>4679.8</v>
      </c>
      <c r="Y2290" s="18">
        <f t="shared" si="3094"/>
        <v>0</v>
      </c>
      <c r="Z2290" s="18">
        <f t="shared" si="3094"/>
        <v>0</v>
      </c>
      <c r="AA2290" s="18">
        <f t="shared" si="3094"/>
        <v>0</v>
      </c>
      <c r="AB2290" s="18">
        <f t="shared" si="3055"/>
        <v>786.2</v>
      </c>
      <c r="AC2290" s="18">
        <f t="shared" si="3056"/>
        <v>575.59999999999991</v>
      </c>
      <c r="AD2290" s="18">
        <f t="shared" si="3057"/>
        <v>4679.8</v>
      </c>
      <c r="AE2290" s="18">
        <f t="shared" si="3094"/>
        <v>0</v>
      </c>
      <c r="AF2290" s="31"/>
      <c r="AG2290" s="22"/>
      <c r="AH2290" s="2"/>
    </row>
    <row r="2291" spans="1:34" ht="47.25" x14ac:dyDescent="0.25">
      <c r="A2291" s="36" t="s">
        <v>844</v>
      </c>
      <c r="B2291" s="32">
        <v>200</v>
      </c>
      <c r="C2291" s="36"/>
      <c r="D2291" s="36"/>
      <c r="E2291" s="14" t="s">
        <v>578</v>
      </c>
      <c r="F2291" s="18">
        <f t="shared" si="3092"/>
        <v>401.1</v>
      </c>
      <c r="G2291" s="18">
        <f t="shared" si="3092"/>
        <v>422.4</v>
      </c>
      <c r="H2291" s="18">
        <f t="shared" si="3092"/>
        <v>0</v>
      </c>
      <c r="I2291" s="18">
        <f t="shared" si="3092"/>
        <v>0</v>
      </c>
      <c r="J2291" s="18">
        <f t="shared" si="3092"/>
        <v>0</v>
      </c>
      <c r="K2291" s="18">
        <f t="shared" si="3092"/>
        <v>0</v>
      </c>
      <c r="L2291" s="18">
        <f t="shared" si="3058"/>
        <v>401.1</v>
      </c>
      <c r="M2291" s="18">
        <f t="shared" si="3059"/>
        <v>422.4</v>
      </c>
      <c r="N2291" s="18">
        <f t="shared" si="3060"/>
        <v>0</v>
      </c>
      <c r="O2291" s="18">
        <f t="shared" si="3093"/>
        <v>385.1</v>
      </c>
      <c r="P2291" s="18">
        <f t="shared" si="3093"/>
        <v>153.19999999999999</v>
      </c>
      <c r="Q2291" s="18">
        <f t="shared" si="3093"/>
        <v>4679.8</v>
      </c>
      <c r="R2291" s="18">
        <f t="shared" si="3043"/>
        <v>786.2</v>
      </c>
      <c r="S2291" s="18">
        <f t="shared" si="3044"/>
        <v>575.59999999999991</v>
      </c>
      <c r="T2291" s="18">
        <f t="shared" si="3045"/>
        <v>4679.8</v>
      </c>
      <c r="U2291" s="18">
        <f t="shared" si="3094"/>
        <v>0</v>
      </c>
      <c r="V2291" s="18">
        <f t="shared" si="3046"/>
        <v>786.2</v>
      </c>
      <c r="W2291" s="18">
        <f t="shared" si="3047"/>
        <v>575.59999999999991</v>
      </c>
      <c r="X2291" s="18">
        <f t="shared" si="3048"/>
        <v>4679.8</v>
      </c>
      <c r="Y2291" s="18">
        <f t="shared" si="3094"/>
        <v>0</v>
      </c>
      <c r="Z2291" s="18">
        <f t="shared" si="3094"/>
        <v>0</v>
      </c>
      <c r="AA2291" s="18">
        <f t="shared" si="3094"/>
        <v>0</v>
      </c>
      <c r="AB2291" s="18">
        <f t="shared" si="3055"/>
        <v>786.2</v>
      </c>
      <c r="AC2291" s="18">
        <f t="shared" si="3056"/>
        <v>575.59999999999991</v>
      </c>
      <c r="AD2291" s="18">
        <f t="shared" si="3057"/>
        <v>4679.8</v>
      </c>
      <c r="AE2291" s="18">
        <f t="shared" si="3094"/>
        <v>0</v>
      </c>
      <c r="AF2291" s="31"/>
      <c r="AG2291" s="22"/>
      <c r="AH2291" s="2"/>
    </row>
    <row r="2292" spans="1:34" ht="47.25" x14ac:dyDescent="0.25">
      <c r="A2292" s="36" t="s">
        <v>844</v>
      </c>
      <c r="B2292" s="32">
        <v>240</v>
      </c>
      <c r="C2292" s="36"/>
      <c r="D2292" s="36"/>
      <c r="E2292" s="14" t="s">
        <v>586</v>
      </c>
      <c r="F2292" s="18">
        <f t="shared" si="3092"/>
        <v>401.1</v>
      </c>
      <c r="G2292" s="18">
        <f t="shared" si="3092"/>
        <v>422.4</v>
      </c>
      <c r="H2292" s="18">
        <f t="shared" si="3092"/>
        <v>0</v>
      </c>
      <c r="I2292" s="18">
        <f t="shared" si="3092"/>
        <v>0</v>
      </c>
      <c r="J2292" s="18">
        <f t="shared" si="3092"/>
        <v>0</v>
      </c>
      <c r="K2292" s="18">
        <f t="shared" si="3092"/>
        <v>0</v>
      </c>
      <c r="L2292" s="18">
        <f t="shared" si="3058"/>
        <v>401.1</v>
      </c>
      <c r="M2292" s="18">
        <f t="shared" si="3059"/>
        <v>422.4</v>
      </c>
      <c r="N2292" s="18">
        <f t="shared" si="3060"/>
        <v>0</v>
      </c>
      <c r="O2292" s="18">
        <f t="shared" si="3093"/>
        <v>385.1</v>
      </c>
      <c r="P2292" s="18">
        <f t="shared" si="3093"/>
        <v>153.19999999999999</v>
      </c>
      <c r="Q2292" s="18">
        <f t="shared" si="3093"/>
        <v>4679.8</v>
      </c>
      <c r="R2292" s="18">
        <f t="shared" si="3043"/>
        <v>786.2</v>
      </c>
      <c r="S2292" s="18">
        <f t="shared" si="3044"/>
        <v>575.59999999999991</v>
      </c>
      <c r="T2292" s="18">
        <f t="shared" si="3045"/>
        <v>4679.8</v>
      </c>
      <c r="U2292" s="18">
        <f t="shared" si="3094"/>
        <v>0</v>
      </c>
      <c r="V2292" s="18">
        <f t="shared" si="3046"/>
        <v>786.2</v>
      </c>
      <c r="W2292" s="18">
        <f t="shared" si="3047"/>
        <v>575.59999999999991</v>
      </c>
      <c r="X2292" s="18">
        <f t="shared" si="3048"/>
        <v>4679.8</v>
      </c>
      <c r="Y2292" s="18">
        <f t="shared" si="3094"/>
        <v>0</v>
      </c>
      <c r="Z2292" s="18">
        <f t="shared" si="3094"/>
        <v>0</v>
      </c>
      <c r="AA2292" s="18">
        <f t="shared" si="3094"/>
        <v>0</v>
      </c>
      <c r="AB2292" s="18">
        <f t="shared" si="3055"/>
        <v>786.2</v>
      </c>
      <c r="AC2292" s="18">
        <f t="shared" si="3056"/>
        <v>575.59999999999991</v>
      </c>
      <c r="AD2292" s="18">
        <f t="shared" si="3057"/>
        <v>4679.8</v>
      </c>
      <c r="AE2292" s="18">
        <f t="shared" si="3094"/>
        <v>0</v>
      </c>
      <c r="AF2292" s="31"/>
      <c r="AG2292" s="22"/>
      <c r="AH2292" s="2"/>
    </row>
    <row r="2293" spans="1:34" x14ac:dyDescent="0.25">
      <c r="A2293" s="36" t="s">
        <v>844</v>
      </c>
      <c r="B2293" s="32">
        <v>240</v>
      </c>
      <c r="C2293" s="36" t="s">
        <v>5</v>
      </c>
      <c r="D2293" s="36" t="s">
        <v>200</v>
      </c>
      <c r="E2293" s="14" t="s">
        <v>845</v>
      </c>
      <c r="F2293" s="18">
        <v>401.1</v>
      </c>
      <c r="G2293" s="18">
        <v>422.4</v>
      </c>
      <c r="H2293" s="18">
        <v>0</v>
      </c>
      <c r="I2293" s="18"/>
      <c r="J2293" s="18"/>
      <c r="K2293" s="18"/>
      <c r="L2293" s="18">
        <f t="shared" si="3058"/>
        <v>401.1</v>
      </c>
      <c r="M2293" s="18">
        <f t="shared" si="3059"/>
        <v>422.4</v>
      </c>
      <c r="N2293" s="18">
        <f t="shared" si="3060"/>
        <v>0</v>
      </c>
      <c r="O2293" s="18">
        <v>385.1</v>
      </c>
      <c r="P2293" s="18">
        <v>153.19999999999999</v>
      </c>
      <c r="Q2293" s="18">
        <v>4679.8</v>
      </c>
      <c r="R2293" s="18">
        <f t="shared" si="3043"/>
        <v>786.2</v>
      </c>
      <c r="S2293" s="18">
        <f t="shared" si="3044"/>
        <v>575.59999999999991</v>
      </c>
      <c r="T2293" s="18">
        <f t="shared" si="3045"/>
        <v>4679.8</v>
      </c>
      <c r="U2293" s="18"/>
      <c r="V2293" s="18">
        <f t="shared" si="3046"/>
        <v>786.2</v>
      </c>
      <c r="W2293" s="18">
        <f t="shared" si="3047"/>
        <v>575.59999999999991</v>
      </c>
      <c r="X2293" s="18">
        <f t="shared" si="3048"/>
        <v>4679.8</v>
      </c>
      <c r="Y2293" s="18"/>
      <c r="Z2293" s="18"/>
      <c r="AA2293" s="18"/>
      <c r="AB2293" s="18">
        <f t="shared" si="3055"/>
        <v>786.2</v>
      </c>
      <c r="AC2293" s="18">
        <f t="shared" si="3056"/>
        <v>575.59999999999991</v>
      </c>
      <c r="AD2293" s="18">
        <f t="shared" si="3057"/>
        <v>4679.8</v>
      </c>
      <c r="AE2293" s="18"/>
      <c r="AF2293" s="31"/>
      <c r="AG2293" s="22"/>
      <c r="AH2293" s="2"/>
    </row>
    <row r="2294" spans="1:34" ht="31.5" x14ac:dyDescent="0.25">
      <c r="A2294" s="36" t="s">
        <v>846</v>
      </c>
      <c r="B2294" s="32"/>
      <c r="C2294" s="36"/>
      <c r="D2294" s="36"/>
      <c r="E2294" s="14" t="s">
        <v>847</v>
      </c>
      <c r="F2294" s="18">
        <f t="shared" ref="F2294:K2294" si="3095">F2295+F2298+F2301</f>
        <v>52887.4</v>
      </c>
      <c r="G2294" s="18">
        <f t="shared" si="3095"/>
        <v>51587.600000000006</v>
      </c>
      <c r="H2294" s="18">
        <f t="shared" si="3095"/>
        <v>0</v>
      </c>
      <c r="I2294" s="18">
        <f t="shared" si="3095"/>
        <v>0</v>
      </c>
      <c r="J2294" s="18">
        <f t="shared" si="3095"/>
        <v>0</v>
      </c>
      <c r="K2294" s="18">
        <f t="shared" si="3095"/>
        <v>0</v>
      </c>
      <c r="L2294" s="18">
        <f t="shared" si="3058"/>
        <v>52887.4</v>
      </c>
      <c r="M2294" s="18">
        <f t="shared" si="3059"/>
        <v>51587.600000000006</v>
      </c>
      <c r="N2294" s="18">
        <f t="shared" si="3060"/>
        <v>0</v>
      </c>
      <c r="O2294" s="18">
        <f t="shared" ref="O2294:Q2294" si="3096">O2295+O2298+O2301</f>
        <v>0</v>
      </c>
      <c r="P2294" s="18">
        <f t="shared" si="3096"/>
        <v>0</v>
      </c>
      <c r="Q2294" s="18">
        <f t="shared" si="3096"/>
        <v>56746.400000000001</v>
      </c>
      <c r="R2294" s="18">
        <f t="shared" si="3043"/>
        <v>52887.4</v>
      </c>
      <c r="S2294" s="18">
        <f t="shared" si="3044"/>
        <v>51587.600000000006</v>
      </c>
      <c r="T2294" s="18">
        <f t="shared" si="3045"/>
        <v>56746.400000000001</v>
      </c>
      <c r="U2294" s="18">
        <f t="shared" ref="U2294:AE2294" si="3097">U2295+U2298+U2301</f>
        <v>0</v>
      </c>
      <c r="V2294" s="18">
        <f t="shared" si="3046"/>
        <v>52887.4</v>
      </c>
      <c r="W2294" s="18">
        <f t="shared" si="3047"/>
        <v>51587.600000000006</v>
      </c>
      <c r="X2294" s="18">
        <f t="shared" si="3048"/>
        <v>56746.400000000001</v>
      </c>
      <c r="Y2294" s="18">
        <f t="shared" ref="Y2294:AA2294" si="3098">Y2295+Y2298+Y2301</f>
        <v>0</v>
      </c>
      <c r="Z2294" s="18">
        <f t="shared" si="3098"/>
        <v>0</v>
      </c>
      <c r="AA2294" s="18">
        <f t="shared" si="3098"/>
        <v>0</v>
      </c>
      <c r="AB2294" s="18">
        <f t="shared" si="3055"/>
        <v>52887.4</v>
      </c>
      <c r="AC2294" s="18">
        <f t="shared" si="3056"/>
        <v>51587.600000000006</v>
      </c>
      <c r="AD2294" s="18">
        <f t="shared" si="3057"/>
        <v>56746.400000000001</v>
      </c>
      <c r="AE2294" s="18">
        <f t="shared" si="3097"/>
        <v>0</v>
      </c>
      <c r="AF2294" s="31"/>
      <c r="AG2294" s="22"/>
      <c r="AH2294" s="2"/>
    </row>
    <row r="2295" spans="1:34" ht="94.5" x14ac:dyDescent="0.25">
      <c r="A2295" s="36" t="s">
        <v>846</v>
      </c>
      <c r="B2295" s="32">
        <v>100</v>
      </c>
      <c r="C2295" s="36"/>
      <c r="D2295" s="36"/>
      <c r="E2295" s="14" t="s">
        <v>577</v>
      </c>
      <c r="F2295" s="18">
        <f t="shared" ref="F2295:K2296" si="3099">F2296</f>
        <v>34269.300000000003</v>
      </c>
      <c r="G2295" s="18">
        <f t="shared" si="3099"/>
        <v>34269.300000000003</v>
      </c>
      <c r="H2295" s="18">
        <f t="shared" si="3099"/>
        <v>0</v>
      </c>
      <c r="I2295" s="18">
        <f t="shared" si="3099"/>
        <v>0</v>
      </c>
      <c r="J2295" s="18">
        <f t="shared" si="3099"/>
        <v>0</v>
      </c>
      <c r="K2295" s="18">
        <f t="shared" si="3099"/>
        <v>0</v>
      </c>
      <c r="L2295" s="18">
        <f t="shared" si="3058"/>
        <v>34269.300000000003</v>
      </c>
      <c r="M2295" s="18">
        <f t="shared" si="3059"/>
        <v>34269.300000000003</v>
      </c>
      <c r="N2295" s="18">
        <f t="shared" si="3060"/>
        <v>0</v>
      </c>
      <c r="O2295" s="18">
        <f t="shared" ref="O2295:Q2296" si="3100">O2296</f>
        <v>0</v>
      </c>
      <c r="P2295" s="18">
        <f t="shared" si="3100"/>
        <v>0</v>
      </c>
      <c r="Q2295" s="18">
        <f t="shared" si="3100"/>
        <v>34269.300000000003</v>
      </c>
      <c r="R2295" s="18">
        <f t="shared" si="3043"/>
        <v>34269.300000000003</v>
      </c>
      <c r="S2295" s="18">
        <f t="shared" si="3044"/>
        <v>34269.300000000003</v>
      </c>
      <c r="T2295" s="18">
        <f t="shared" si="3045"/>
        <v>34269.300000000003</v>
      </c>
      <c r="U2295" s="18">
        <f t="shared" ref="U2295:AE2296" si="3101">U2296</f>
        <v>0</v>
      </c>
      <c r="V2295" s="18">
        <f t="shared" si="3046"/>
        <v>34269.300000000003</v>
      </c>
      <c r="W2295" s="18">
        <f t="shared" si="3047"/>
        <v>34269.300000000003</v>
      </c>
      <c r="X2295" s="18">
        <f t="shared" si="3048"/>
        <v>34269.300000000003</v>
      </c>
      <c r="Y2295" s="18">
        <f t="shared" si="3101"/>
        <v>0</v>
      </c>
      <c r="Z2295" s="18">
        <f t="shared" si="3101"/>
        <v>0</v>
      </c>
      <c r="AA2295" s="18">
        <f t="shared" si="3101"/>
        <v>0</v>
      </c>
      <c r="AB2295" s="18">
        <f t="shared" si="3055"/>
        <v>34269.300000000003</v>
      </c>
      <c r="AC2295" s="18">
        <f t="shared" si="3056"/>
        <v>34269.300000000003</v>
      </c>
      <c r="AD2295" s="18">
        <f t="shared" si="3057"/>
        <v>34269.300000000003</v>
      </c>
      <c r="AE2295" s="18">
        <f t="shared" si="3101"/>
        <v>0</v>
      </c>
      <c r="AF2295" s="31"/>
      <c r="AG2295" s="22"/>
      <c r="AH2295" s="2"/>
    </row>
    <row r="2296" spans="1:34" ht="31.5" x14ac:dyDescent="0.25">
      <c r="A2296" s="36" t="s">
        <v>846</v>
      </c>
      <c r="B2296" s="32">
        <v>120</v>
      </c>
      <c r="C2296" s="36"/>
      <c r="D2296" s="36"/>
      <c r="E2296" s="14" t="s">
        <v>585</v>
      </c>
      <c r="F2296" s="18">
        <f t="shared" si="3099"/>
        <v>34269.300000000003</v>
      </c>
      <c r="G2296" s="18">
        <f t="shared" si="3099"/>
        <v>34269.300000000003</v>
      </c>
      <c r="H2296" s="18">
        <f t="shared" si="3099"/>
        <v>0</v>
      </c>
      <c r="I2296" s="18">
        <f t="shared" si="3099"/>
        <v>0</v>
      </c>
      <c r="J2296" s="18">
        <f t="shared" si="3099"/>
        <v>0</v>
      </c>
      <c r="K2296" s="18">
        <f t="shared" si="3099"/>
        <v>0</v>
      </c>
      <c r="L2296" s="18">
        <f t="shared" si="3058"/>
        <v>34269.300000000003</v>
      </c>
      <c r="M2296" s="18">
        <f t="shared" si="3059"/>
        <v>34269.300000000003</v>
      </c>
      <c r="N2296" s="18">
        <f t="shared" si="3060"/>
        <v>0</v>
      </c>
      <c r="O2296" s="18">
        <f t="shared" si="3100"/>
        <v>0</v>
      </c>
      <c r="P2296" s="18">
        <f t="shared" si="3100"/>
        <v>0</v>
      </c>
      <c r="Q2296" s="18">
        <f t="shared" si="3100"/>
        <v>34269.300000000003</v>
      </c>
      <c r="R2296" s="18">
        <f t="shared" si="3043"/>
        <v>34269.300000000003</v>
      </c>
      <c r="S2296" s="18">
        <f t="shared" si="3044"/>
        <v>34269.300000000003</v>
      </c>
      <c r="T2296" s="18">
        <f t="shared" si="3045"/>
        <v>34269.300000000003</v>
      </c>
      <c r="U2296" s="18">
        <f t="shared" si="3101"/>
        <v>0</v>
      </c>
      <c r="V2296" s="18">
        <f t="shared" si="3046"/>
        <v>34269.300000000003</v>
      </c>
      <c r="W2296" s="18">
        <f t="shared" si="3047"/>
        <v>34269.300000000003</v>
      </c>
      <c r="X2296" s="18">
        <f t="shared" si="3048"/>
        <v>34269.300000000003</v>
      </c>
      <c r="Y2296" s="18">
        <f t="shared" si="3101"/>
        <v>0</v>
      </c>
      <c r="Z2296" s="18">
        <f t="shared" si="3101"/>
        <v>0</v>
      </c>
      <c r="AA2296" s="18">
        <f t="shared" si="3101"/>
        <v>0</v>
      </c>
      <c r="AB2296" s="18">
        <f t="shared" si="3055"/>
        <v>34269.300000000003</v>
      </c>
      <c r="AC2296" s="18">
        <f t="shared" si="3056"/>
        <v>34269.300000000003</v>
      </c>
      <c r="AD2296" s="18">
        <f t="shared" si="3057"/>
        <v>34269.300000000003</v>
      </c>
      <c r="AE2296" s="18">
        <f t="shared" si="3101"/>
        <v>0</v>
      </c>
      <c r="AF2296" s="31"/>
      <c r="AG2296" s="22"/>
      <c r="AH2296" s="2"/>
    </row>
    <row r="2297" spans="1:34" x14ac:dyDescent="0.25">
      <c r="A2297" s="36" t="s">
        <v>846</v>
      </c>
      <c r="B2297" s="32">
        <v>120</v>
      </c>
      <c r="C2297" s="36" t="s">
        <v>5</v>
      </c>
      <c r="D2297" s="36" t="s">
        <v>6</v>
      </c>
      <c r="E2297" s="14" t="s">
        <v>543</v>
      </c>
      <c r="F2297" s="18">
        <v>34269.300000000003</v>
      </c>
      <c r="G2297" s="18">
        <v>34269.300000000003</v>
      </c>
      <c r="H2297" s="18">
        <v>0</v>
      </c>
      <c r="I2297" s="18"/>
      <c r="J2297" s="18"/>
      <c r="K2297" s="18"/>
      <c r="L2297" s="18">
        <f t="shared" si="3058"/>
        <v>34269.300000000003</v>
      </c>
      <c r="M2297" s="18">
        <f t="shared" si="3059"/>
        <v>34269.300000000003</v>
      </c>
      <c r="N2297" s="18">
        <f t="shared" si="3060"/>
        <v>0</v>
      </c>
      <c r="O2297" s="18"/>
      <c r="P2297" s="18"/>
      <c r="Q2297" s="18">
        <v>34269.300000000003</v>
      </c>
      <c r="R2297" s="18">
        <f t="shared" si="3043"/>
        <v>34269.300000000003</v>
      </c>
      <c r="S2297" s="18">
        <f t="shared" si="3044"/>
        <v>34269.300000000003</v>
      </c>
      <c r="T2297" s="18">
        <f t="shared" si="3045"/>
        <v>34269.300000000003</v>
      </c>
      <c r="U2297" s="18"/>
      <c r="V2297" s="18">
        <f t="shared" si="3046"/>
        <v>34269.300000000003</v>
      </c>
      <c r="W2297" s="18">
        <f t="shared" si="3047"/>
        <v>34269.300000000003</v>
      </c>
      <c r="X2297" s="18">
        <f t="shared" si="3048"/>
        <v>34269.300000000003</v>
      </c>
      <c r="Y2297" s="18"/>
      <c r="Z2297" s="18"/>
      <c r="AA2297" s="18"/>
      <c r="AB2297" s="18">
        <f t="shared" si="3055"/>
        <v>34269.300000000003</v>
      </c>
      <c r="AC2297" s="18">
        <f t="shared" si="3056"/>
        <v>34269.300000000003</v>
      </c>
      <c r="AD2297" s="18">
        <f t="shared" si="3057"/>
        <v>34269.300000000003</v>
      </c>
      <c r="AE2297" s="18"/>
      <c r="AF2297" s="31"/>
      <c r="AG2297" s="22"/>
      <c r="AH2297" s="2"/>
    </row>
    <row r="2298" spans="1:34" ht="47.25" x14ac:dyDescent="0.25">
      <c r="A2298" s="36" t="s">
        <v>846</v>
      </c>
      <c r="B2298" s="32">
        <v>200</v>
      </c>
      <c r="C2298" s="36"/>
      <c r="D2298" s="36"/>
      <c r="E2298" s="14" t="s">
        <v>578</v>
      </c>
      <c r="F2298" s="18">
        <f t="shared" ref="F2298:K2299" si="3102">F2299</f>
        <v>18538.099999999999</v>
      </c>
      <c r="G2298" s="18">
        <f t="shared" si="3102"/>
        <v>17238.3</v>
      </c>
      <c r="H2298" s="18">
        <f t="shared" si="3102"/>
        <v>0</v>
      </c>
      <c r="I2298" s="18">
        <f t="shared" si="3102"/>
        <v>0</v>
      </c>
      <c r="J2298" s="18">
        <f t="shared" si="3102"/>
        <v>0</v>
      </c>
      <c r="K2298" s="18">
        <f t="shared" si="3102"/>
        <v>0</v>
      </c>
      <c r="L2298" s="18">
        <f t="shared" si="3058"/>
        <v>18538.099999999999</v>
      </c>
      <c r="M2298" s="18">
        <f t="shared" si="3059"/>
        <v>17238.3</v>
      </c>
      <c r="N2298" s="18">
        <f t="shared" si="3060"/>
        <v>0</v>
      </c>
      <c r="O2298" s="18">
        <f t="shared" ref="O2298:Q2299" si="3103">O2299</f>
        <v>0</v>
      </c>
      <c r="P2298" s="18">
        <f t="shared" si="3103"/>
        <v>0</v>
      </c>
      <c r="Q2298" s="18">
        <f t="shared" si="3103"/>
        <v>22397.1</v>
      </c>
      <c r="R2298" s="18">
        <f t="shared" si="3043"/>
        <v>18538.099999999999</v>
      </c>
      <c r="S2298" s="18">
        <f t="shared" si="3044"/>
        <v>17238.3</v>
      </c>
      <c r="T2298" s="18">
        <f t="shared" si="3045"/>
        <v>22397.1</v>
      </c>
      <c r="U2298" s="18">
        <f t="shared" ref="U2298:AE2299" si="3104">U2299</f>
        <v>0</v>
      </c>
      <c r="V2298" s="18">
        <f t="shared" si="3046"/>
        <v>18538.099999999999</v>
      </c>
      <c r="W2298" s="18">
        <f t="shared" si="3047"/>
        <v>17238.3</v>
      </c>
      <c r="X2298" s="18">
        <f t="shared" si="3048"/>
        <v>22397.1</v>
      </c>
      <c r="Y2298" s="18">
        <f t="shared" si="3104"/>
        <v>0</v>
      </c>
      <c r="Z2298" s="18">
        <f t="shared" si="3104"/>
        <v>0</v>
      </c>
      <c r="AA2298" s="18">
        <f t="shared" si="3104"/>
        <v>0</v>
      </c>
      <c r="AB2298" s="18">
        <f t="shared" si="3055"/>
        <v>18538.099999999999</v>
      </c>
      <c r="AC2298" s="18">
        <f t="shared" si="3056"/>
        <v>17238.3</v>
      </c>
      <c r="AD2298" s="18">
        <f t="shared" si="3057"/>
        <v>22397.1</v>
      </c>
      <c r="AE2298" s="18">
        <f t="shared" si="3104"/>
        <v>0</v>
      </c>
      <c r="AF2298" s="31"/>
      <c r="AG2298" s="22"/>
      <c r="AH2298" s="2"/>
    </row>
    <row r="2299" spans="1:34" ht="47.25" x14ac:dyDescent="0.25">
      <c r="A2299" s="36" t="s">
        <v>846</v>
      </c>
      <c r="B2299" s="32">
        <v>240</v>
      </c>
      <c r="C2299" s="36"/>
      <c r="D2299" s="36"/>
      <c r="E2299" s="14" t="s">
        <v>586</v>
      </c>
      <c r="F2299" s="18">
        <f t="shared" si="3102"/>
        <v>18538.099999999999</v>
      </c>
      <c r="G2299" s="18">
        <f t="shared" si="3102"/>
        <v>17238.3</v>
      </c>
      <c r="H2299" s="18">
        <f t="shared" si="3102"/>
        <v>0</v>
      </c>
      <c r="I2299" s="18">
        <f t="shared" si="3102"/>
        <v>0</v>
      </c>
      <c r="J2299" s="18">
        <f t="shared" si="3102"/>
        <v>0</v>
      </c>
      <c r="K2299" s="18">
        <f t="shared" si="3102"/>
        <v>0</v>
      </c>
      <c r="L2299" s="18">
        <f t="shared" si="3058"/>
        <v>18538.099999999999</v>
      </c>
      <c r="M2299" s="18">
        <f t="shared" si="3059"/>
        <v>17238.3</v>
      </c>
      <c r="N2299" s="18">
        <f t="shared" si="3060"/>
        <v>0</v>
      </c>
      <c r="O2299" s="18">
        <f t="shared" si="3103"/>
        <v>0</v>
      </c>
      <c r="P2299" s="18">
        <f t="shared" si="3103"/>
        <v>0</v>
      </c>
      <c r="Q2299" s="18">
        <f t="shared" si="3103"/>
        <v>22397.1</v>
      </c>
      <c r="R2299" s="18">
        <f t="shared" si="3043"/>
        <v>18538.099999999999</v>
      </c>
      <c r="S2299" s="18">
        <f t="shared" si="3044"/>
        <v>17238.3</v>
      </c>
      <c r="T2299" s="18">
        <f t="shared" si="3045"/>
        <v>22397.1</v>
      </c>
      <c r="U2299" s="18">
        <f t="shared" si="3104"/>
        <v>0</v>
      </c>
      <c r="V2299" s="18">
        <f t="shared" si="3046"/>
        <v>18538.099999999999</v>
      </c>
      <c r="W2299" s="18">
        <f t="shared" si="3047"/>
        <v>17238.3</v>
      </c>
      <c r="X2299" s="18">
        <f t="shared" si="3048"/>
        <v>22397.1</v>
      </c>
      <c r="Y2299" s="18">
        <f t="shared" si="3104"/>
        <v>0</v>
      </c>
      <c r="Z2299" s="18">
        <f t="shared" si="3104"/>
        <v>0</v>
      </c>
      <c r="AA2299" s="18">
        <f t="shared" si="3104"/>
        <v>0</v>
      </c>
      <c r="AB2299" s="18">
        <f t="shared" si="3055"/>
        <v>18538.099999999999</v>
      </c>
      <c r="AC2299" s="18">
        <f t="shared" si="3056"/>
        <v>17238.3</v>
      </c>
      <c r="AD2299" s="18">
        <f t="shared" si="3057"/>
        <v>22397.1</v>
      </c>
      <c r="AE2299" s="18">
        <f t="shared" si="3104"/>
        <v>0</v>
      </c>
      <c r="AF2299" s="31"/>
      <c r="AG2299" s="22"/>
      <c r="AH2299" s="2"/>
    </row>
    <row r="2300" spans="1:34" x14ac:dyDescent="0.25">
      <c r="A2300" s="36" t="s">
        <v>846</v>
      </c>
      <c r="B2300" s="32">
        <v>240</v>
      </c>
      <c r="C2300" s="36" t="s">
        <v>5</v>
      </c>
      <c r="D2300" s="36" t="s">
        <v>6</v>
      </c>
      <c r="E2300" s="14" t="s">
        <v>543</v>
      </c>
      <c r="F2300" s="18">
        <v>18538.099999999999</v>
      </c>
      <c r="G2300" s="18">
        <v>17238.3</v>
      </c>
      <c r="H2300" s="18">
        <v>0</v>
      </c>
      <c r="I2300" s="18"/>
      <c r="J2300" s="18"/>
      <c r="K2300" s="18"/>
      <c r="L2300" s="18">
        <f t="shared" si="3058"/>
        <v>18538.099999999999</v>
      </c>
      <c r="M2300" s="18">
        <f t="shared" si="3059"/>
        <v>17238.3</v>
      </c>
      <c r="N2300" s="18">
        <f t="shared" si="3060"/>
        <v>0</v>
      </c>
      <c r="O2300" s="18"/>
      <c r="P2300" s="18"/>
      <c r="Q2300" s="18">
        <v>22397.1</v>
      </c>
      <c r="R2300" s="18">
        <f t="shared" si="3043"/>
        <v>18538.099999999999</v>
      </c>
      <c r="S2300" s="18">
        <f t="shared" si="3044"/>
        <v>17238.3</v>
      </c>
      <c r="T2300" s="18">
        <f t="shared" si="3045"/>
        <v>22397.1</v>
      </c>
      <c r="U2300" s="18"/>
      <c r="V2300" s="18">
        <f t="shared" si="3046"/>
        <v>18538.099999999999</v>
      </c>
      <c r="W2300" s="18">
        <f t="shared" si="3047"/>
        <v>17238.3</v>
      </c>
      <c r="X2300" s="18">
        <f t="shared" si="3048"/>
        <v>22397.1</v>
      </c>
      <c r="Y2300" s="18"/>
      <c r="Z2300" s="18"/>
      <c r="AA2300" s="18"/>
      <c r="AB2300" s="18">
        <f t="shared" si="3055"/>
        <v>18538.099999999999</v>
      </c>
      <c r="AC2300" s="18">
        <f t="shared" si="3056"/>
        <v>17238.3</v>
      </c>
      <c r="AD2300" s="18">
        <f t="shared" si="3057"/>
        <v>22397.1</v>
      </c>
      <c r="AE2300" s="18"/>
      <c r="AF2300" s="31"/>
      <c r="AG2300" s="22"/>
      <c r="AH2300" s="2"/>
    </row>
    <row r="2301" spans="1:34" x14ac:dyDescent="0.25">
      <c r="A2301" s="36" t="s">
        <v>846</v>
      </c>
      <c r="B2301" s="32">
        <v>800</v>
      </c>
      <c r="C2301" s="36"/>
      <c r="D2301" s="36"/>
      <c r="E2301" s="14" t="s">
        <v>583</v>
      </c>
      <c r="F2301" s="18">
        <f t="shared" ref="F2301:K2302" si="3105">F2302</f>
        <v>80</v>
      </c>
      <c r="G2301" s="18">
        <f t="shared" si="3105"/>
        <v>80</v>
      </c>
      <c r="H2301" s="18">
        <f t="shared" si="3105"/>
        <v>0</v>
      </c>
      <c r="I2301" s="18">
        <f t="shared" si="3105"/>
        <v>0</v>
      </c>
      <c r="J2301" s="18">
        <f t="shared" si="3105"/>
        <v>0</v>
      </c>
      <c r="K2301" s="18">
        <f t="shared" si="3105"/>
        <v>0</v>
      </c>
      <c r="L2301" s="18">
        <f t="shared" si="3058"/>
        <v>80</v>
      </c>
      <c r="M2301" s="18">
        <f t="shared" si="3059"/>
        <v>80</v>
      </c>
      <c r="N2301" s="18">
        <f t="shared" si="3060"/>
        <v>0</v>
      </c>
      <c r="O2301" s="18">
        <f t="shared" ref="O2301:Q2302" si="3106">O2302</f>
        <v>0</v>
      </c>
      <c r="P2301" s="18">
        <f t="shared" si="3106"/>
        <v>0</v>
      </c>
      <c r="Q2301" s="18">
        <f t="shared" si="3106"/>
        <v>80</v>
      </c>
      <c r="R2301" s="18">
        <f t="shared" si="3043"/>
        <v>80</v>
      </c>
      <c r="S2301" s="18">
        <f t="shared" si="3044"/>
        <v>80</v>
      </c>
      <c r="T2301" s="18">
        <f t="shared" si="3045"/>
        <v>80</v>
      </c>
      <c r="U2301" s="18">
        <f t="shared" ref="U2301:AE2302" si="3107">U2302</f>
        <v>0</v>
      </c>
      <c r="V2301" s="18">
        <f t="shared" si="3046"/>
        <v>80</v>
      </c>
      <c r="W2301" s="18">
        <f t="shared" si="3047"/>
        <v>80</v>
      </c>
      <c r="X2301" s="18">
        <f t="shared" si="3048"/>
        <v>80</v>
      </c>
      <c r="Y2301" s="18">
        <f t="shared" si="3107"/>
        <v>0</v>
      </c>
      <c r="Z2301" s="18">
        <f t="shared" si="3107"/>
        <v>0</v>
      </c>
      <c r="AA2301" s="18">
        <f t="shared" si="3107"/>
        <v>0</v>
      </c>
      <c r="AB2301" s="18">
        <f t="shared" si="3055"/>
        <v>80</v>
      </c>
      <c r="AC2301" s="18">
        <f t="shared" si="3056"/>
        <v>80</v>
      </c>
      <c r="AD2301" s="18">
        <f t="shared" si="3057"/>
        <v>80</v>
      </c>
      <c r="AE2301" s="18">
        <f t="shared" si="3107"/>
        <v>0</v>
      </c>
      <c r="AF2301" s="31"/>
      <c r="AG2301" s="22"/>
      <c r="AH2301" s="2"/>
    </row>
    <row r="2302" spans="1:34" x14ac:dyDescent="0.25">
      <c r="A2302" s="36" t="s">
        <v>846</v>
      </c>
      <c r="B2302" s="32">
        <v>850</v>
      </c>
      <c r="C2302" s="36"/>
      <c r="D2302" s="36"/>
      <c r="E2302" s="14" t="s">
        <v>601</v>
      </c>
      <c r="F2302" s="18">
        <f t="shared" si="3105"/>
        <v>80</v>
      </c>
      <c r="G2302" s="18">
        <f t="shared" si="3105"/>
        <v>80</v>
      </c>
      <c r="H2302" s="18">
        <f t="shared" si="3105"/>
        <v>0</v>
      </c>
      <c r="I2302" s="18">
        <f t="shared" si="3105"/>
        <v>0</v>
      </c>
      <c r="J2302" s="18">
        <f t="shared" si="3105"/>
        <v>0</v>
      </c>
      <c r="K2302" s="18">
        <f t="shared" si="3105"/>
        <v>0</v>
      </c>
      <c r="L2302" s="18">
        <f t="shared" si="3058"/>
        <v>80</v>
      </c>
      <c r="M2302" s="18">
        <f t="shared" si="3059"/>
        <v>80</v>
      </c>
      <c r="N2302" s="18">
        <f t="shared" si="3060"/>
        <v>0</v>
      </c>
      <c r="O2302" s="18">
        <f t="shared" si="3106"/>
        <v>0</v>
      </c>
      <c r="P2302" s="18">
        <f t="shared" si="3106"/>
        <v>0</v>
      </c>
      <c r="Q2302" s="18">
        <f t="shared" si="3106"/>
        <v>80</v>
      </c>
      <c r="R2302" s="18">
        <f t="shared" si="3043"/>
        <v>80</v>
      </c>
      <c r="S2302" s="18">
        <f t="shared" si="3044"/>
        <v>80</v>
      </c>
      <c r="T2302" s="18">
        <f t="shared" si="3045"/>
        <v>80</v>
      </c>
      <c r="U2302" s="18">
        <f t="shared" si="3107"/>
        <v>0</v>
      </c>
      <c r="V2302" s="18">
        <f t="shared" si="3046"/>
        <v>80</v>
      </c>
      <c r="W2302" s="18">
        <f t="shared" si="3047"/>
        <v>80</v>
      </c>
      <c r="X2302" s="18">
        <f t="shared" si="3048"/>
        <v>80</v>
      </c>
      <c r="Y2302" s="18">
        <f t="shared" si="3107"/>
        <v>0</v>
      </c>
      <c r="Z2302" s="18">
        <f t="shared" si="3107"/>
        <v>0</v>
      </c>
      <c r="AA2302" s="18">
        <f t="shared" si="3107"/>
        <v>0</v>
      </c>
      <c r="AB2302" s="18">
        <f t="shared" si="3055"/>
        <v>80</v>
      </c>
      <c r="AC2302" s="18">
        <f t="shared" si="3056"/>
        <v>80</v>
      </c>
      <c r="AD2302" s="18">
        <f t="shared" si="3057"/>
        <v>80</v>
      </c>
      <c r="AE2302" s="18">
        <f t="shared" si="3107"/>
        <v>0</v>
      </c>
      <c r="AF2302" s="31"/>
      <c r="AG2302" s="22"/>
      <c r="AH2302" s="2"/>
    </row>
    <row r="2303" spans="1:34" x14ac:dyDescent="0.25">
      <c r="A2303" s="36" t="s">
        <v>846</v>
      </c>
      <c r="B2303" s="32">
        <v>850</v>
      </c>
      <c r="C2303" s="36" t="s">
        <v>5</v>
      </c>
      <c r="D2303" s="36" t="s">
        <v>6</v>
      </c>
      <c r="E2303" s="14" t="s">
        <v>543</v>
      </c>
      <c r="F2303" s="18">
        <v>80</v>
      </c>
      <c r="G2303" s="18">
        <v>80</v>
      </c>
      <c r="H2303" s="18">
        <v>0</v>
      </c>
      <c r="I2303" s="18"/>
      <c r="J2303" s="18"/>
      <c r="K2303" s="18"/>
      <c r="L2303" s="18">
        <f t="shared" si="3058"/>
        <v>80</v>
      </c>
      <c r="M2303" s="18">
        <f t="shared" si="3059"/>
        <v>80</v>
      </c>
      <c r="N2303" s="18">
        <f t="shared" si="3060"/>
        <v>0</v>
      </c>
      <c r="O2303" s="18"/>
      <c r="P2303" s="18"/>
      <c r="Q2303" s="18">
        <v>80</v>
      </c>
      <c r="R2303" s="18">
        <f t="shared" si="3043"/>
        <v>80</v>
      </c>
      <c r="S2303" s="18">
        <f t="shared" si="3044"/>
        <v>80</v>
      </c>
      <c r="T2303" s="18">
        <f t="shared" si="3045"/>
        <v>80</v>
      </c>
      <c r="U2303" s="18"/>
      <c r="V2303" s="18">
        <f t="shared" si="3046"/>
        <v>80</v>
      </c>
      <c r="W2303" s="18">
        <f t="shared" si="3047"/>
        <v>80</v>
      </c>
      <c r="X2303" s="18">
        <f t="shared" si="3048"/>
        <v>80</v>
      </c>
      <c r="Y2303" s="18"/>
      <c r="Z2303" s="18"/>
      <c r="AA2303" s="18"/>
      <c r="AB2303" s="18">
        <f t="shared" si="3055"/>
        <v>80</v>
      </c>
      <c r="AC2303" s="18">
        <f t="shared" si="3056"/>
        <v>80</v>
      </c>
      <c r="AD2303" s="18">
        <f t="shared" si="3057"/>
        <v>80</v>
      </c>
      <c r="AE2303" s="18"/>
      <c r="AF2303" s="31"/>
      <c r="AG2303" s="22"/>
      <c r="AH2303" s="2"/>
    </row>
    <row r="2304" spans="1:34" ht="47.25" x14ac:dyDescent="0.25">
      <c r="A2304" s="36" t="s">
        <v>487</v>
      </c>
      <c r="B2304" s="32"/>
      <c r="C2304" s="36"/>
      <c r="D2304" s="36"/>
      <c r="E2304" s="14" t="s">
        <v>808</v>
      </c>
      <c r="F2304" s="18">
        <f t="shared" ref="F2304:K2306" si="3108">F2305</f>
        <v>7803.3</v>
      </c>
      <c r="G2304" s="18">
        <f t="shared" si="3108"/>
        <v>8355.9</v>
      </c>
      <c r="H2304" s="18">
        <f t="shared" si="3108"/>
        <v>8908.6</v>
      </c>
      <c r="I2304" s="18">
        <f t="shared" si="3108"/>
        <v>-276.39999999999998</v>
      </c>
      <c r="J2304" s="18">
        <f t="shared" si="3108"/>
        <v>-276.39999999999998</v>
      </c>
      <c r="K2304" s="18">
        <f t="shared" si="3108"/>
        <v>-276.39999999999998</v>
      </c>
      <c r="L2304" s="18">
        <f t="shared" si="3058"/>
        <v>7526.9000000000005</v>
      </c>
      <c r="M2304" s="18">
        <f t="shared" si="3059"/>
        <v>8079.5</v>
      </c>
      <c r="N2304" s="18">
        <f t="shared" si="3060"/>
        <v>8632.2000000000007</v>
      </c>
      <c r="O2304" s="18">
        <f t="shared" ref="O2304:Q2306" si="3109">O2305</f>
        <v>0</v>
      </c>
      <c r="P2304" s="18">
        <f t="shared" si="3109"/>
        <v>0</v>
      </c>
      <c r="Q2304" s="18">
        <f t="shared" si="3109"/>
        <v>0</v>
      </c>
      <c r="R2304" s="18">
        <f t="shared" si="3043"/>
        <v>7526.9000000000005</v>
      </c>
      <c r="S2304" s="18">
        <f t="shared" si="3044"/>
        <v>8079.5</v>
      </c>
      <c r="T2304" s="18">
        <f t="shared" si="3045"/>
        <v>8632.2000000000007</v>
      </c>
      <c r="U2304" s="18">
        <f t="shared" ref="U2304:AE2306" si="3110">U2305</f>
        <v>0</v>
      </c>
      <c r="V2304" s="18">
        <f t="shared" si="3046"/>
        <v>7526.9000000000005</v>
      </c>
      <c r="W2304" s="18">
        <f t="shared" si="3047"/>
        <v>8079.5</v>
      </c>
      <c r="X2304" s="18">
        <f t="shared" si="3048"/>
        <v>8632.2000000000007</v>
      </c>
      <c r="Y2304" s="18">
        <f t="shared" si="3110"/>
        <v>0</v>
      </c>
      <c r="Z2304" s="18">
        <f t="shared" si="3110"/>
        <v>0</v>
      </c>
      <c r="AA2304" s="18">
        <f t="shared" si="3110"/>
        <v>0</v>
      </c>
      <c r="AB2304" s="18">
        <f t="shared" si="3055"/>
        <v>7526.9000000000005</v>
      </c>
      <c r="AC2304" s="18">
        <f t="shared" si="3056"/>
        <v>8079.5</v>
      </c>
      <c r="AD2304" s="18">
        <f t="shared" si="3057"/>
        <v>8632.2000000000007</v>
      </c>
      <c r="AE2304" s="18">
        <f t="shared" si="3110"/>
        <v>0</v>
      </c>
      <c r="AF2304" s="31"/>
      <c r="AG2304" s="22"/>
      <c r="AH2304" s="2"/>
    </row>
    <row r="2305" spans="1:34" ht="31.5" x14ac:dyDescent="0.25">
      <c r="A2305" s="36" t="s">
        <v>487</v>
      </c>
      <c r="B2305" s="32">
        <v>300</v>
      </c>
      <c r="C2305" s="36"/>
      <c r="D2305" s="36"/>
      <c r="E2305" s="14" t="s">
        <v>579</v>
      </c>
      <c r="F2305" s="18">
        <f t="shared" si="3108"/>
        <v>7803.3</v>
      </c>
      <c r="G2305" s="18">
        <f t="shared" si="3108"/>
        <v>8355.9</v>
      </c>
      <c r="H2305" s="18">
        <f t="shared" si="3108"/>
        <v>8908.6</v>
      </c>
      <c r="I2305" s="18">
        <f t="shared" si="3108"/>
        <v>-276.39999999999998</v>
      </c>
      <c r="J2305" s="18">
        <f t="shared" si="3108"/>
        <v>-276.39999999999998</v>
      </c>
      <c r="K2305" s="18">
        <f t="shared" si="3108"/>
        <v>-276.39999999999998</v>
      </c>
      <c r="L2305" s="18">
        <f t="shared" si="3058"/>
        <v>7526.9000000000005</v>
      </c>
      <c r="M2305" s="18">
        <f t="shared" si="3059"/>
        <v>8079.5</v>
      </c>
      <c r="N2305" s="18">
        <f t="shared" si="3060"/>
        <v>8632.2000000000007</v>
      </c>
      <c r="O2305" s="18">
        <f t="shared" si="3109"/>
        <v>0</v>
      </c>
      <c r="P2305" s="18">
        <f t="shared" si="3109"/>
        <v>0</v>
      </c>
      <c r="Q2305" s="18">
        <f t="shared" si="3109"/>
        <v>0</v>
      </c>
      <c r="R2305" s="18">
        <f t="shared" si="3043"/>
        <v>7526.9000000000005</v>
      </c>
      <c r="S2305" s="18">
        <f t="shared" si="3044"/>
        <v>8079.5</v>
      </c>
      <c r="T2305" s="18">
        <f t="shared" si="3045"/>
        <v>8632.2000000000007</v>
      </c>
      <c r="U2305" s="18">
        <f t="shared" si="3110"/>
        <v>0</v>
      </c>
      <c r="V2305" s="18">
        <f t="shared" si="3046"/>
        <v>7526.9000000000005</v>
      </c>
      <c r="W2305" s="18">
        <f t="shared" si="3047"/>
        <v>8079.5</v>
      </c>
      <c r="X2305" s="18">
        <f t="shared" si="3048"/>
        <v>8632.2000000000007</v>
      </c>
      <c r="Y2305" s="18">
        <f t="shared" si="3110"/>
        <v>0</v>
      </c>
      <c r="Z2305" s="18">
        <f t="shared" si="3110"/>
        <v>0</v>
      </c>
      <c r="AA2305" s="18">
        <f t="shared" si="3110"/>
        <v>0</v>
      </c>
      <c r="AB2305" s="18">
        <f t="shared" si="3055"/>
        <v>7526.9000000000005</v>
      </c>
      <c r="AC2305" s="18">
        <f t="shared" si="3056"/>
        <v>8079.5</v>
      </c>
      <c r="AD2305" s="18">
        <f t="shared" si="3057"/>
        <v>8632.2000000000007</v>
      </c>
      <c r="AE2305" s="18">
        <f t="shared" si="3110"/>
        <v>0</v>
      </c>
      <c r="AF2305" s="31"/>
      <c r="AG2305" s="22"/>
      <c r="AH2305" s="2"/>
    </row>
    <row r="2306" spans="1:34" ht="31.5" x14ac:dyDescent="0.25">
      <c r="A2306" s="36" t="s">
        <v>487</v>
      </c>
      <c r="B2306" s="32">
        <v>320</v>
      </c>
      <c r="C2306" s="36"/>
      <c r="D2306" s="36"/>
      <c r="E2306" s="14" t="s">
        <v>588</v>
      </c>
      <c r="F2306" s="18">
        <f t="shared" si="3108"/>
        <v>7803.3</v>
      </c>
      <c r="G2306" s="18">
        <f t="shared" si="3108"/>
        <v>8355.9</v>
      </c>
      <c r="H2306" s="18">
        <f t="shared" si="3108"/>
        <v>8908.6</v>
      </c>
      <c r="I2306" s="18">
        <f t="shared" si="3108"/>
        <v>-276.39999999999998</v>
      </c>
      <c r="J2306" s="18">
        <f t="shared" si="3108"/>
        <v>-276.39999999999998</v>
      </c>
      <c r="K2306" s="18">
        <f t="shared" si="3108"/>
        <v>-276.39999999999998</v>
      </c>
      <c r="L2306" s="18">
        <f t="shared" si="3058"/>
        <v>7526.9000000000005</v>
      </c>
      <c r="M2306" s="18">
        <f t="shared" si="3059"/>
        <v>8079.5</v>
      </c>
      <c r="N2306" s="18">
        <f t="shared" si="3060"/>
        <v>8632.2000000000007</v>
      </c>
      <c r="O2306" s="18">
        <f t="shared" si="3109"/>
        <v>0</v>
      </c>
      <c r="P2306" s="18">
        <f t="shared" si="3109"/>
        <v>0</v>
      </c>
      <c r="Q2306" s="18">
        <f t="shared" si="3109"/>
        <v>0</v>
      </c>
      <c r="R2306" s="18">
        <f t="shared" si="3043"/>
        <v>7526.9000000000005</v>
      </c>
      <c r="S2306" s="18">
        <f t="shared" si="3044"/>
        <v>8079.5</v>
      </c>
      <c r="T2306" s="18">
        <f t="shared" si="3045"/>
        <v>8632.2000000000007</v>
      </c>
      <c r="U2306" s="18">
        <f t="shared" si="3110"/>
        <v>0</v>
      </c>
      <c r="V2306" s="18">
        <f t="shared" si="3046"/>
        <v>7526.9000000000005</v>
      </c>
      <c r="W2306" s="18">
        <f t="shared" si="3047"/>
        <v>8079.5</v>
      </c>
      <c r="X2306" s="18">
        <f t="shared" si="3048"/>
        <v>8632.2000000000007</v>
      </c>
      <c r="Y2306" s="18">
        <f t="shared" si="3110"/>
        <v>0</v>
      </c>
      <c r="Z2306" s="18">
        <f t="shared" si="3110"/>
        <v>0</v>
      </c>
      <c r="AA2306" s="18">
        <f t="shared" si="3110"/>
        <v>0</v>
      </c>
      <c r="AB2306" s="18">
        <f t="shared" si="3055"/>
        <v>7526.9000000000005</v>
      </c>
      <c r="AC2306" s="18">
        <f t="shared" si="3056"/>
        <v>8079.5</v>
      </c>
      <c r="AD2306" s="18">
        <f t="shared" si="3057"/>
        <v>8632.2000000000007</v>
      </c>
      <c r="AE2306" s="18">
        <f t="shared" si="3110"/>
        <v>0</v>
      </c>
      <c r="AF2306" s="31"/>
      <c r="AG2306" s="22"/>
      <c r="AH2306" s="2"/>
    </row>
    <row r="2307" spans="1:34" x14ac:dyDescent="0.25">
      <c r="A2307" s="36" t="s">
        <v>487</v>
      </c>
      <c r="B2307" s="32">
        <v>320</v>
      </c>
      <c r="C2307" s="36" t="s">
        <v>61</v>
      </c>
      <c r="D2307" s="36" t="s">
        <v>20</v>
      </c>
      <c r="E2307" s="14" t="s">
        <v>567</v>
      </c>
      <c r="F2307" s="18">
        <v>7803.3</v>
      </c>
      <c r="G2307" s="18">
        <v>8355.9</v>
      </c>
      <c r="H2307" s="18">
        <v>8908.6</v>
      </c>
      <c r="I2307" s="23">
        <v>-276.39999999999998</v>
      </c>
      <c r="J2307" s="23">
        <v>-276.39999999999998</v>
      </c>
      <c r="K2307" s="23">
        <v>-276.39999999999998</v>
      </c>
      <c r="L2307" s="18">
        <f t="shared" si="3058"/>
        <v>7526.9000000000005</v>
      </c>
      <c r="M2307" s="18">
        <f t="shared" si="3059"/>
        <v>8079.5</v>
      </c>
      <c r="N2307" s="18">
        <f t="shared" si="3060"/>
        <v>8632.2000000000007</v>
      </c>
      <c r="O2307" s="18"/>
      <c r="P2307" s="18"/>
      <c r="Q2307" s="18"/>
      <c r="R2307" s="18">
        <f t="shared" si="3043"/>
        <v>7526.9000000000005</v>
      </c>
      <c r="S2307" s="18">
        <f t="shared" si="3044"/>
        <v>8079.5</v>
      </c>
      <c r="T2307" s="18">
        <f t="shared" si="3045"/>
        <v>8632.2000000000007</v>
      </c>
      <c r="U2307" s="18"/>
      <c r="V2307" s="18">
        <f t="shared" si="3046"/>
        <v>7526.9000000000005</v>
      </c>
      <c r="W2307" s="18">
        <f t="shared" si="3047"/>
        <v>8079.5</v>
      </c>
      <c r="X2307" s="18">
        <f t="shared" si="3048"/>
        <v>8632.2000000000007</v>
      </c>
      <c r="Y2307" s="18"/>
      <c r="Z2307" s="18"/>
      <c r="AA2307" s="18"/>
      <c r="AB2307" s="18">
        <f t="shared" si="3055"/>
        <v>7526.9000000000005</v>
      </c>
      <c r="AC2307" s="18">
        <f t="shared" si="3056"/>
        <v>8079.5</v>
      </c>
      <c r="AD2307" s="18">
        <f t="shared" si="3057"/>
        <v>8632.2000000000007</v>
      </c>
      <c r="AE2307" s="18"/>
      <c r="AF2307" s="31"/>
      <c r="AG2307" s="22" t="s">
        <v>1306</v>
      </c>
      <c r="AH2307" s="2"/>
    </row>
    <row r="2308" spans="1:34" ht="63" x14ac:dyDescent="0.25">
      <c r="A2308" s="36" t="s">
        <v>856</v>
      </c>
      <c r="B2308" s="32"/>
      <c r="C2308" s="36"/>
      <c r="D2308" s="36"/>
      <c r="E2308" s="14" t="s">
        <v>1263</v>
      </c>
      <c r="F2308" s="18">
        <f t="shared" ref="F2308:K2310" si="3111">F2309</f>
        <v>57.5</v>
      </c>
      <c r="G2308" s="18">
        <f t="shared" si="3111"/>
        <v>57.5</v>
      </c>
      <c r="H2308" s="18">
        <f t="shared" si="3111"/>
        <v>115</v>
      </c>
      <c r="I2308" s="18">
        <f t="shared" si="3111"/>
        <v>0</v>
      </c>
      <c r="J2308" s="18">
        <f t="shared" si="3111"/>
        <v>0</v>
      </c>
      <c r="K2308" s="18">
        <f t="shared" si="3111"/>
        <v>0</v>
      </c>
      <c r="L2308" s="18">
        <f t="shared" si="3058"/>
        <v>57.5</v>
      </c>
      <c r="M2308" s="18">
        <f t="shared" si="3059"/>
        <v>57.5</v>
      </c>
      <c r="N2308" s="18">
        <f t="shared" si="3060"/>
        <v>115</v>
      </c>
      <c r="O2308" s="18">
        <f t="shared" ref="O2308:Q2310" si="3112">O2309</f>
        <v>0</v>
      </c>
      <c r="P2308" s="18">
        <f t="shared" si="3112"/>
        <v>0</v>
      </c>
      <c r="Q2308" s="18">
        <f t="shared" si="3112"/>
        <v>0</v>
      </c>
      <c r="R2308" s="18">
        <f t="shared" si="3043"/>
        <v>57.5</v>
      </c>
      <c r="S2308" s="18">
        <f t="shared" si="3044"/>
        <v>57.5</v>
      </c>
      <c r="T2308" s="18">
        <f t="shared" si="3045"/>
        <v>115</v>
      </c>
      <c r="U2308" s="18">
        <f t="shared" ref="U2308:AE2310" si="3113">U2309</f>
        <v>0</v>
      </c>
      <c r="V2308" s="18">
        <f t="shared" si="3046"/>
        <v>57.5</v>
      </c>
      <c r="W2308" s="18">
        <f t="shared" si="3047"/>
        <v>57.5</v>
      </c>
      <c r="X2308" s="18">
        <f t="shared" si="3048"/>
        <v>115</v>
      </c>
      <c r="Y2308" s="18">
        <f t="shared" si="3113"/>
        <v>0</v>
      </c>
      <c r="Z2308" s="18">
        <f t="shared" si="3113"/>
        <v>0</v>
      </c>
      <c r="AA2308" s="18">
        <f t="shared" si="3113"/>
        <v>0</v>
      </c>
      <c r="AB2308" s="18">
        <f t="shared" si="3055"/>
        <v>57.5</v>
      </c>
      <c r="AC2308" s="18">
        <f t="shared" si="3056"/>
        <v>57.5</v>
      </c>
      <c r="AD2308" s="18">
        <f t="shared" si="3057"/>
        <v>115</v>
      </c>
      <c r="AE2308" s="18">
        <f t="shared" si="3113"/>
        <v>0</v>
      </c>
      <c r="AF2308" s="31"/>
      <c r="AG2308" s="22"/>
      <c r="AH2308" s="2"/>
    </row>
    <row r="2309" spans="1:34" ht="31.5" x14ac:dyDescent="0.25">
      <c r="A2309" s="36" t="s">
        <v>856</v>
      </c>
      <c r="B2309" s="32">
        <v>300</v>
      </c>
      <c r="C2309" s="36"/>
      <c r="D2309" s="36"/>
      <c r="E2309" s="14" t="s">
        <v>579</v>
      </c>
      <c r="F2309" s="18">
        <f t="shared" si="3111"/>
        <v>57.5</v>
      </c>
      <c r="G2309" s="18">
        <f t="shared" si="3111"/>
        <v>57.5</v>
      </c>
      <c r="H2309" s="18">
        <f t="shared" si="3111"/>
        <v>115</v>
      </c>
      <c r="I2309" s="18">
        <f t="shared" si="3111"/>
        <v>0</v>
      </c>
      <c r="J2309" s="18">
        <f t="shared" si="3111"/>
        <v>0</v>
      </c>
      <c r="K2309" s="18">
        <f t="shared" si="3111"/>
        <v>0</v>
      </c>
      <c r="L2309" s="18">
        <f t="shared" si="3058"/>
        <v>57.5</v>
      </c>
      <c r="M2309" s="18">
        <f t="shared" si="3059"/>
        <v>57.5</v>
      </c>
      <c r="N2309" s="18">
        <f t="shared" si="3060"/>
        <v>115</v>
      </c>
      <c r="O2309" s="18">
        <f t="shared" si="3112"/>
        <v>0</v>
      </c>
      <c r="P2309" s="18">
        <f t="shared" si="3112"/>
        <v>0</v>
      </c>
      <c r="Q2309" s="18">
        <f t="shared" si="3112"/>
        <v>0</v>
      </c>
      <c r="R2309" s="18">
        <f t="shared" si="3043"/>
        <v>57.5</v>
      </c>
      <c r="S2309" s="18">
        <f t="shared" si="3044"/>
        <v>57.5</v>
      </c>
      <c r="T2309" s="18">
        <f t="shared" si="3045"/>
        <v>115</v>
      </c>
      <c r="U2309" s="18">
        <f t="shared" si="3113"/>
        <v>0</v>
      </c>
      <c r="V2309" s="18">
        <f t="shared" si="3046"/>
        <v>57.5</v>
      </c>
      <c r="W2309" s="18">
        <f t="shared" si="3047"/>
        <v>57.5</v>
      </c>
      <c r="X2309" s="18">
        <f t="shared" si="3048"/>
        <v>115</v>
      </c>
      <c r="Y2309" s="18">
        <f t="shared" si="3113"/>
        <v>0</v>
      </c>
      <c r="Z2309" s="18">
        <f t="shared" si="3113"/>
        <v>0</v>
      </c>
      <c r="AA2309" s="18">
        <f t="shared" si="3113"/>
        <v>0</v>
      </c>
      <c r="AB2309" s="18">
        <f t="shared" si="3055"/>
        <v>57.5</v>
      </c>
      <c r="AC2309" s="18">
        <f t="shared" si="3056"/>
        <v>57.5</v>
      </c>
      <c r="AD2309" s="18">
        <f t="shared" si="3057"/>
        <v>115</v>
      </c>
      <c r="AE2309" s="18">
        <f t="shared" si="3113"/>
        <v>0</v>
      </c>
      <c r="AF2309" s="31"/>
      <c r="AG2309" s="22"/>
      <c r="AH2309" s="2"/>
    </row>
    <row r="2310" spans="1:34" x14ac:dyDescent="0.25">
      <c r="A2310" s="36" t="s">
        <v>856</v>
      </c>
      <c r="B2310" s="32">
        <v>360</v>
      </c>
      <c r="C2310" s="36"/>
      <c r="D2310" s="36"/>
      <c r="E2310" s="14" t="s">
        <v>592</v>
      </c>
      <c r="F2310" s="18">
        <f t="shared" si="3111"/>
        <v>57.5</v>
      </c>
      <c r="G2310" s="18">
        <f t="shared" si="3111"/>
        <v>57.5</v>
      </c>
      <c r="H2310" s="18">
        <f t="shared" si="3111"/>
        <v>115</v>
      </c>
      <c r="I2310" s="18">
        <f t="shared" si="3111"/>
        <v>0</v>
      </c>
      <c r="J2310" s="18">
        <f t="shared" si="3111"/>
        <v>0</v>
      </c>
      <c r="K2310" s="18">
        <f t="shared" si="3111"/>
        <v>0</v>
      </c>
      <c r="L2310" s="18">
        <f t="shared" si="3058"/>
        <v>57.5</v>
      </c>
      <c r="M2310" s="18">
        <f t="shared" si="3059"/>
        <v>57.5</v>
      </c>
      <c r="N2310" s="18">
        <f t="shared" si="3060"/>
        <v>115</v>
      </c>
      <c r="O2310" s="18">
        <f t="shared" si="3112"/>
        <v>0</v>
      </c>
      <c r="P2310" s="18">
        <f t="shared" si="3112"/>
        <v>0</v>
      </c>
      <c r="Q2310" s="18">
        <f t="shared" si="3112"/>
        <v>0</v>
      </c>
      <c r="R2310" s="18">
        <f t="shared" si="3043"/>
        <v>57.5</v>
      </c>
      <c r="S2310" s="18">
        <f t="shared" si="3044"/>
        <v>57.5</v>
      </c>
      <c r="T2310" s="18">
        <f t="shared" si="3045"/>
        <v>115</v>
      </c>
      <c r="U2310" s="18">
        <f t="shared" si="3113"/>
        <v>0</v>
      </c>
      <c r="V2310" s="18">
        <f t="shared" si="3046"/>
        <v>57.5</v>
      </c>
      <c r="W2310" s="18">
        <f t="shared" si="3047"/>
        <v>57.5</v>
      </c>
      <c r="X2310" s="18">
        <f t="shared" si="3048"/>
        <v>115</v>
      </c>
      <c r="Y2310" s="18">
        <f t="shared" si="3113"/>
        <v>0</v>
      </c>
      <c r="Z2310" s="18">
        <f t="shared" si="3113"/>
        <v>0</v>
      </c>
      <c r="AA2310" s="18">
        <f t="shared" si="3113"/>
        <v>0</v>
      </c>
      <c r="AB2310" s="18">
        <f t="shared" si="3055"/>
        <v>57.5</v>
      </c>
      <c r="AC2310" s="18">
        <f t="shared" si="3056"/>
        <v>57.5</v>
      </c>
      <c r="AD2310" s="18">
        <f t="shared" si="3057"/>
        <v>115</v>
      </c>
      <c r="AE2310" s="18">
        <f t="shared" si="3113"/>
        <v>0</v>
      </c>
      <c r="AF2310" s="31"/>
      <c r="AG2310" s="22"/>
      <c r="AH2310" s="2"/>
    </row>
    <row r="2311" spans="1:34" x14ac:dyDescent="0.25">
      <c r="A2311" s="36" t="s">
        <v>856</v>
      </c>
      <c r="B2311" s="32">
        <v>360</v>
      </c>
      <c r="C2311" s="36" t="s">
        <v>5</v>
      </c>
      <c r="D2311" s="36" t="s">
        <v>6</v>
      </c>
      <c r="E2311" s="14" t="s">
        <v>543</v>
      </c>
      <c r="F2311" s="18">
        <v>57.5</v>
      </c>
      <c r="G2311" s="18">
        <v>57.5</v>
      </c>
      <c r="H2311" s="18">
        <v>115</v>
      </c>
      <c r="I2311" s="18"/>
      <c r="J2311" s="18"/>
      <c r="K2311" s="18"/>
      <c r="L2311" s="18">
        <f t="shared" si="3058"/>
        <v>57.5</v>
      </c>
      <c r="M2311" s="18">
        <f t="shared" si="3059"/>
        <v>57.5</v>
      </c>
      <c r="N2311" s="18">
        <f t="shared" si="3060"/>
        <v>115</v>
      </c>
      <c r="O2311" s="18"/>
      <c r="P2311" s="18"/>
      <c r="Q2311" s="18"/>
      <c r="R2311" s="18">
        <f t="shared" si="3043"/>
        <v>57.5</v>
      </c>
      <c r="S2311" s="18">
        <f t="shared" si="3044"/>
        <v>57.5</v>
      </c>
      <c r="T2311" s="18">
        <f t="shared" si="3045"/>
        <v>115</v>
      </c>
      <c r="U2311" s="18"/>
      <c r="V2311" s="18">
        <f t="shared" si="3046"/>
        <v>57.5</v>
      </c>
      <c r="W2311" s="18">
        <f t="shared" si="3047"/>
        <v>57.5</v>
      </c>
      <c r="X2311" s="18">
        <f t="shared" si="3048"/>
        <v>115</v>
      </c>
      <c r="Y2311" s="18"/>
      <c r="Z2311" s="18"/>
      <c r="AA2311" s="18"/>
      <c r="AB2311" s="18">
        <f t="shared" si="3055"/>
        <v>57.5</v>
      </c>
      <c r="AC2311" s="18">
        <f t="shared" si="3056"/>
        <v>57.5</v>
      </c>
      <c r="AD2311" s="18">
        <f t="shared" si="3057"/>
        <v>115</v>
      </c>
      <c r="AE2311" s="18"/>
      <c r="AF2311" s="31"/>
      <c r="AG2311" s="22"/>
      <c r="AH2311" s="2"/>
    </row>
    <row r="2312" spans="1:34" ht="47.25" x14ac:dyDescent="0.25">
      <c r="A2312" s="36" t="s">
        <v>488</v>
      </c>
      <c r="B2312" s="32"/>
      <c r="C2312" s="36"/>
      <c r="D2312" s="36"/>
      <c r="E2312" s="14" t="s">
        <v>1264</v>
      </c>
      <c r="F2312" s="18">
        <f t="shared" ref="F2312:K2314" si="3114">F2313</f>
        <v>57.5</v>
      </c>
      <c r="G2312" s="18">
        <f t="shared" si="3114"/>
        <v>57.5</v>
      </c>
      <c r="H2312" s="18">
        <f t="shared" si="3114"/>
        <v>57.5</v>
      </c>
      <c r="I2312" s="18">
        <f t="shared" si="3114"/>
        <v>0</v>
      </c>
      <c r="J2312" s="18">
        <f t="shared" si="3114"/>
        <v>0</v>
      </c>
      <c r="K2312" s="18">
        <f t="shared" si="3114"/>
        <v>0</v>
      </c>
      <c r="L2312" s="18">
        <f t="shared" si="3058"/>
        <v>57.5</v>
      </c>
      <c r="M2312" s="18">
        <f t="shared" si="3059"/>
        <v>57.5</v>
      </c>
      <c r="N2312" s="18">
        <f t="shared" si="3060"/>
        <v>57.5</v>
      </c>
      <c r="O2312" s="18">
        <f t="shared" ref="O2312:Q2314" si="3115">O2313</f>
        <v>0</v>
      </c>
      <c r="P2312" s="18">
        <f t="shared" si="3115"/>
        <v>0</v>
      </c>
      <c r="Q2312" s="18">
        <f t="shared" si="3115"/>
        <v>0</v>
      </c>
      <c r="R2312" s="18">
        <f t="shared" si="3043"/>
        <v>57.5</v>
      </c>
      <c r="S2312" s="18">
        <f t="shared" si="3044"/>
        <v>57.5</v>
      </c>
      <c r="T2312" s="18">
        <f t="shared" si="3045"/>
        <v>57.5</v>
      </c>
      <c r="U2312" s="18">
        <f t="shared" ref="U2312:AE2314" si="3116">U2313</f>
        <v>0</v>
      </c>
      <c r="V2312" s="18">
        <f t="shared" si="3046"/>
        <v>57.5</v>
      </c>
      <c r="W2312" s="18">
        <f t="shared" si="3047"/>
        <v>57.5</v>
      </c>
      <c r="X2312" s="18">
        <f t="shared" si="3048"/>
        <v>57.5</v>
      </c>
      <c r="Y2312" s="18">
        <f t="shared" si="3116"/>
        <v>0</v>
      </c>
      <c r="Z2312" s="18">
        <f t="shared" si="3116"/>
        <v>0</v>
      </c>
      <c r="AA2312" s="18">
        <f t="shared" si="3116"/>
        <v>0</v>
      </c>
      <c r="AB2312" s="18">
        <f t="shared" si="3055"/>
        <v>57.5</v>
      </c>
      <c r="AC2312" s="18">
        <f t="shared" si="3056"/>
        <v>57.5</v>
      </c>
      <c r="AD2312" s="18">
        <f t="shared" si="3057"/>
        <v>57.5</v>
      </c>
      <c r="AE2312" s="18">
        <f t="shared" si="3116"/>
        <v>0</v>
      </c>
      <c r="AF2312" s="31"/>
      <c r="AG2312" s="22"/>
      <c r="AH2312" s="2"/>
    </row>
    <row r="2313" spans="1:34" ht="31.5" x14ac:dyDescent="0.25">
      <c r="A2313" s="36" t="s">
        <v>488</v>
      </c>
      <c r="B2313" s="32">
        <v>300</v>
      </c>
      <c r="C2313" s="36"/>
      <c r="D2313" s="36"/>
      <c r="E2313" s="14" t="s">
        <v>579</v>
      </c>
      <c r="F2313" s="18">
        <f t="shared" si="3114"/>
        <v>57.5</v>
      </c>
      <c r="G2313" s="18">
        <f t="shared" si="3114"/>
        <v>57.5</v>
      </c>
      <c r="H2313" s="18">
        <f t="shared" si="3114"/>
        <v>57.5</v>
      </c>
      <c r="I2313" s="18">
        <f t="shared" si="3114"/>
        <v>0</v>
      </c>
      <c r="J2313" s="18">
        <f t="shared" si="3114"/>
        <v>0</v>
      </c>
      <c r="K2313" s="18">
        <f t="shared" si="3114"/>
        <v>0</v>
      </c>
      <c r="L2313" s="18">
        <f t="shared" si="3058"/>
        <v>57.5</v>
      </c>
      <c r="M2313" s="18">
        <f t="shared" si="3059"/>
        <v>57.5</v>
      </c>
      <c r="N2313" s="18">
        <f t="shared" si="3060"/>
        <v>57.5</v>
      </c>
      <c r="O2313" s="18">
        <f t="shared" si="3115"/>
        <v>0</v>
      </c>
      <c r="P2313" s="18">
        <f t="shared" si="3115"/>
        <v>0</v>
      </c>
      <c r="Q2313" s="18">
        <f t="shared" si="3115"/>
        <v>0</v>
      </c>
      <c r="R2313" s="18">
        <f t="shared" si="3043"/>
        <v>57.5</v>
      </c>
      <c r="S2313" s="18">
        <f t="shared" si="3044"/>
        <v>57.5</v>
      </c>
      <c r="T2313" s="18">
        <f t="shared" si="3045"/>
        <v>57.5</v>
      </c>
      <c r="U2313" s="18">
        <f t="shared" si="3116"/>
        <v>0</v>
      </c>
      <c r="V2313" s="18">
        <f t="shared" si="3046"/>
        <v>57.5</v>
      </c>
      <c r="W2313" s="18">
        <f t="shared" si="3047"/>
        <v>57.5</v>
      </c>
      <c r="X2313" s="18">
        <f t="shared" si="3048"/>
        <v>57.5</v>
      </c>
      <c r="Y2313" s="18">
        <f t="shared" si="3116"/>
        <v>0</v>
      </c>
      <c r="Z2313" s="18">
        <f t="shared" si="3116"/>
        <v>0</v>
      </c>
      <c r="AA2313" s="18">
        <f t="shared" si="3116"/>
        <v>0</v>
      </c>
      <c r="AB2313" s="18">
        <f t="shared" si="3055"/>
        <v>57.5</v>
      </c>
      <c r="AC2313" s="18">
        <f t="shared" si="3056"/>
        <v>57.5</v>
      </c>
      <c r="AD2313" s="18">
        <f t="shared" si="3057"/>
        <v>57.5</v>
      </c>
      <c r="AE2313" s="18">
        <f t="shared" si="3116"/>
        <v>0</v>
      </c>
      <c r="AF2313" s="31"/>
      <c r="AG2313" s="22"/>
      <c r="AH2313" s="2"/>
    </row>
    <row r="2314" spans="1:34" x14ac:dyDescent="0.25">
      <c r="A2314" s="36" t="s">
        <v>488</v>
      </c>
      <c r="B2314" s="32">
        <v>360</v>
      </c>
      <c r="C2314" s="36"/>
      <c r="D2314" s="36"/>
      <c r="E2314" s="14" t="s">
        <v>592</v>
      </c>
      <c r="F2314" s="18">
        <f t="shared" si="3114"/>
        <v>57.5</v>
      </c>
      <c r="G2314" s="18">
        <f t="shared" si="3114"/>
        <v>57.5</v>
      </c>
      <c r="H2314" s="18">
        <f t="shared" si="3114"/>
        <v>57.5</v>
      </c>
      <c r="I2314" s="18">
        <f t="shared" si="3114"/>
        <v>0</v>
      </c>
      <c r="J2314" s="18">
        <f t="shared" si="3114"/>
        <v>0</v>
      </c>
      <c r="K2314" s="18">
        <f t="shared" si="3114"/>
        <v>0</v>
      </c>
      <c r="L2314" s="18">
        <f t="shared" si="3058"/>
        <v>57.5</v>
      </c>
      <c r="M2314" s="18">
        <f t="shared" si="3059"/>
        <v>57.5</v>
      </c>
      <c r="N2314" s="18">
        <f t="shared" si="3060"/>
        <v>57.5</v>
      </c>
      <c r="O2314" s="18">
        <f t="shared" si="3115"/>
        <v>0</v>
      </c>
      <c r="P2314" s="18">
        <f t="shared" si="3115"/>
        <v>0</v>
      </c>
      <c r="Q2314" s="18">
        <f t="shared" si="3115"/>
        <v>0</v>
      </c>
      <c r="R2314" s="18">
        <f t="shared" ref="R2314:R2377" si="3117">L2314+O2314</f>
        <v>57.5</v>
      </c>
      <c r="S2314" s="18">
        <f t="shared" ref="S2314:S2377" si="3118">M2314+P2314</f>
        <v>57.5</v>
      </c>
      <c r="T2314" s="18">
        <f t="shared" ref="T2314:T2377" si="3119">N2314+Q2314</f>
        <v>57.5</v>
      </c>
      <c r="U2314" s="18">
        <f t="shared" si="3116"/>
        <v>0</v>
      </c>
      <c r="V2314" s="18">
        <f t="shared" ref="V2314:V2377" si="3120">R2314+U2314</f>
        <v>57.5</v>
      </c>
      <c r="W2314" s="18">
        <f t="shared" ref="W2314:W2377" si="3121">S2314</f>
        <v>57.5</v>
      </c>
      <c r="X2314" s="18">
        <f t="shared" ref="X2314:X2377" si="3122">T2314</f>
        <v>57.5</v>
      </c>
      <c r="Y2314" s="18">
        <f t="shared" si="3116"/>
        <v>0</v>
      </c>
      <c r="Z2314" s="18">
        <f t="shared" si="3116"/>
        <v>0</v>
      </c>
      <c r="AA2314" s="18">
        <f t="shared" si="3116"/>
        <v>0</v>
      </c>
      <c r="AB2314" s="18">
        <f t="shared" si="3055"/>
        <v>57.5</v>
      </c>
      <c r="AC2314" s="18">
        <f t="shared" si="3056"/>
        <v>57.5</v>
      </c>
      <c r="AD2314" s="18">
        <f t="shared" si="3057"/>
        <v>57.5</v>
      </c>
      <c r="AE2314" s="18">
        <f t="shared" si="3116"/>
        <v>0</v>
      </c>
      <c r="AF2314" s="31"/>
      <c r="AG2314" s="22"/>
      <c r="AH2314" s="2"/>
    </row>
    <row r="2315" spans="1:34" x14ac:dyDescent="0.25">
      <c r="A2315" s="36" t="s">
        <v>488</v>
      </c>
      <c r="B2315" s="32">
        <v>360</v>
      </c>
      <c r="C2315" s="36" t="s">
        <v>5</v>
      </c>
      <c r="D2315" s="36" t="s">
        <v>6</v>
      </c>
      <c r="E2315" s="14" t="s">
        <v>543</v>
      </c>
      <c r="F2315" s="18">
        <v>57.5</v>
      </c>
      <c r="G2315" s="18">
        <v>57.5</v>
      </c>
      <c r="H2315" s="18">
        <v>57.5</v>
      </c>
      <c r="I2315" s="18"/>
      <c r="J2315" s="18"/>
      <c r="K2315" s="18"/>
      <c r="L2315" s="18">
        <f t="shared" si="3058"/>
        <v>57.5</v>
      </c>
      <c r="M2315" s="18">
        <f t="shared" si="3059"/>
        <v>57.5</v>
      </c>
      <c r="N2315" s="18">
        <f t="shared" si="3060"/>
        <v>57.5</v>
      </c>
      <c r="O2315" s="18"/>
      <c r="P2315" s="18"/>
      <c r="Q2315" s="18"/>
      <c r="R2315" s="18">
        <f t="shared" si="3117"/>
        <v>57.5</v>
      </c>
      <c r="S2315" s="18">
        <f t="shared" si="3118"/>
        <v>57.5</v>
      </c>
      <c r="T2315" s="18">
        <f t="shared" si="3119"/>
        <v>57.5</v>
      </c>
      <c r="U2315" s="18"/>
      <c r="V2315" s="18">
        <f t="shared" si="3120"/>
        <v>57.5</v>
      </c>
      <c r="W2315" s="18">
        <f t="shared" si="3121"/>
        <v>57.5</v>
      </c>
      <c r="X2315" s="18">
        <f t="shared" si="3122"/>
        <v>57.5</v>
      </c>
      <c r="Y2315" s="18"/>
      <c r="Z2315" s="18"/>
      <c r="AA2315" s="18"/>
      <c r="AB2315" s="18">
        <f t="shared" si="3055"/>
        <v>57.5</v>
      </c>
      <c r="AC2315" s="18">
        <f t="shared" si="3056"/>
        <v>57.5</v>
      </c>
      <c r="AD2315" s="18">
        <f t="shared" si="3057"/>
        <v>57.5</v>
      </c>
      <c r="AE2315" s="18"/>
      <c r="AF2315" s="31"/>
      <c r="AG2315" s="22"/>
      <c r="AH2315" s="2"/>
    </row>
    <row r="2316" spans="1:34" ht="47.25" x14ac:dyDescent="0.25">
      <c r="A2316" s="36" t="s">
        <v>489</v>
      </c>
      <c r="B2316" s="32"/>
      <c r="C2316" s="36"/>
      <c r="D2316" s="36"/>
      <c r="E2316" s="14" t="s">
        <v>809</v>
      </c>
      <c r="F2316" s="18">
        <f t="shared" ref="F2316:K2318" si="3123">F2317</f>
        <v>276</v>
      </c>
      <c r="G2316" s="18">
        <f t="shared" si="3123"/>
        <v>276</v>
      </c>
      <c r="H2316" s="18">
        <f t="shared" si="3123"/>
        <v>276</v>
      </c>
      <c r="I2316" s="18">
        <f t="shared" si="3123"/>
        <v>0</v>
      </c>
      <c r="J2316" s="18">
        <f t="shared" si="3123"/>
        <v>0</v>
      </c>
      <c r="K2316" s="18">
        <f t="shared" si="3123"/>
        <v>0</v>
      </c>
      <c r="L2316" s="18">
        <f t="shared" si="3058"/>
        <v>276</v>
      </c>
      <c r="M2316" s="18">
        <f t="shared" si="3059"/>
        <v>276</v>
      </c>
      <c r="N2316" s="18">
        <f t="shared" si="3060"/>
        <v>276</v>
      </c>
      <c r="O2316" s="18">
        <f t="shared" ref="O2316:Q2318" si="3124">O2317</f>
        <v>0</v>
      </c>
      <c r="P2316" s="18">
        <f t="shared" si="3124"/>
        <v>0</v>
      </c>
      <c r="Q2316" s="18">
        <f t="shared" si="3124"/>
        <v>0</v>
      </c>
      <c r="R2316" s="18">
        <f t="shared" si="3117"/>
        <v>276</v>
      </c>
      <c r="S2316" s="18">
        <f t="shared" si="3118"/>
        <v>276</v>
      </c>
      <c r="T2316" s="18">
        <f t="shared" si="3119"/>
        <v>276</v>
      </c>
      <c r="U2316" s="18">
        <f t="shared" ref="U2316:AE2318" si="3125">U2317</f>
        <v>0</v>
      </c>
      <c r="V2316" s="18">
        <f t="shared" si="3120"/>
        <v>276</v>
      </c>
      <c r="W2316" s="18">
        <f t="shared" si="3121"/>
        <v>276</v>
      </c>
      <c r="X2316" s="18">
        <f t="shared" si="3122"/>
        <v>276</v>
      </c>
      <c r="Y2316" s="18">
        <f t="shared" si="3125"/>
        <v>0</v>
      </c>
      <c r="Z2316" s="18">
        <f t="shared" si="3125"/>
        <v>0</v>
      </c>
      <c r="AA2316" s="18">
        <f t="shared" si="3125"/>
        <v>0</v>
      </c>
      <c r="AB2316" s="18">
        <f t="shared" si="3055"/>
        <v>276</v>
      </c>
      <c r="AC2316" s="18">
        <f t="shared" si="3056"/>
        <v>276</v>
      </c>
      <c r="AD2316" s="18">
        <f t="shared" si="3057"/>
        <v>276</v>
      </c>
      <c r="AE2316" s="18">
        <f t="shared" si="3125"/>
        <v>0</v>
      </c>
      <c r="AF2316" s="31"/>
      <c r="AG2316" s="22"/>
      <c r="AH2316" s="2"/>
    </row>
    <row r="2317" spans="1:34" ht="31.5" x14ac:dyDescent="0.25">
      <c r="A2317" s="36" t="s">
        <v>489</v>
      </c>
      <c r="B2317" s="32">
        <v>300</v>
      </c>
      <c r="C2317" s="36"/>
      <c r="D2317" s="36"/>
      <c r="E2317" s="14" t="s">
        <v>579</v>
      </c>
      <c r="F2317" s="18">
        <f t="shared" si="3123"/>
        <v>276</v>
      </c>
      <c r="G2317" s="18">
        <f t="shared" si="3123"/>
        <v>276</v>
      </c>
      <c r="H2317" s="18">
        <f t="shared" si="3123"/>
        <v>276</v>
      </c>
      <c r="I2317" s="18">
        <f t="shared" si="3123"/>
        <v>0</v>
      </c>
      <c r="J2317" s="18">
        <f t="shared" si="3123"/>
        <v>0</v>
      </c>
      <c r="K2317" s="18">
        <f t="shared" si="3123"/>
        <v>0</v>
      </c>
      <c r="L2317" s="18">
        <f t="shared" si="3058"/>
        <v>276</v>
      </c>
      <c r="M2317" s="18">
        <f t="shared" si="3059"/>
        <v>276</v>
      </c>
      <c r="N2317" s="18">
        <f t="shared" si="3060"/>
        <v>276</v>
      </c>
      <c r="O2317" s="18">
        <f t="shared" si="3124"/>
        <v>0</v>
      </c>
      <c r="P2317" s="18">
        <f t="shared" si="3124"/>
        <v>0</v>
      </c>
      <c r="Q2317" s="18">
        <f t="shared" si="3124"/>
        <v>0</v>
      </c>
      <c r="R2317" s="18">
        <f t="shared" si="3117"/>
        <v>276</v>
      </c>
      <c r="S2317" s="18">
        <f t="shared" si="3118"/>
        <v>276</v>
      </c>
      <c r="T2317" s="18">
        <f t="shared" si="3119"/>
        <v>276</v>
      </c>
      <c r="U2317" s="18">
        <f t="shared" si="3125"/>
        <v>0</v>
      </c>
      <c r="V2317" s="18">
        <f t="shared" si="3120"/>
        <v>276</v>
      </c>
      <c r="W2317" s="18">
        <f t="shared" si="3121"/>
        <v>276</v>
      </c>
      <c r="X2317" s="18">
        <f t="shared" si="3122"/>
        <v>276</v>
      </c>
      <c r="Y2317" s="18">
        <f t="shared" si="3125"/>
        <v>0</v>
      </c>
      <c r="Z2317" s="18">
        <f t="shared" si="3125"/>
        <v>0</v>
      </c>
      <c r="AA2317" s="18">
        <f t="shared" si="3125"/>
        <v>0</v>
      </c>
      <c r="AB2317" s="18">
        <f t="shared" si="3055"/>
        <v>276</v>
      </c>
      <c r="AC2317" s="18">
        <f t="shared" si="3056"/>
        <v>276</v>
      </c>
      <c r="AD2317" s="18">
        <f t="shared" si="3057"/>
        <v>276</v>
      </c>
      <c r="AE2317" s="18">
        <f t="shared" si="3125"/>
        <v>0</v>
      </c>
      <c r="AF2317" s="31"/>
      <c r="AG2317" s="22"/>
      <c r="AH2317" s="2"/>
    </row>
    <row r="2318" spans="1:34" x14ac:dyDescent="0.25">
      <c r="A2318" s="36" t="s">
        <v>489</v>
      </c>
      <c r="B2318" s="32">
        <v>360</v>
      </c>
      <c r="C2318" s="36"/>
      <c r="D2318" s="36"/>
      <c r="E2318" s="14" t="s">
        <v>592</v>
      </c>
      <c r="F2318" s="18">
        <f t="shared" si="3123"/>
        <v>276</v>
      </c>
      <c r="G2318" s="18">
        <f t="shared" si="3123"/>
        <v>276</v>
      </c>
      <c r="H2318" s="18">
        <f t="shared" si="3123"/>
        <v>276</v>
      </c>
      <c r="I2318" s="18">
        <f t="shared" si="3123"/>
        <v>0</v>
      </c>
      <c r="J2318" s="18">
        <f t="shared" si="3123"/>
        <v>0</v>
      </c>
      <c r="K2318" s="18">
        <f t="shared" si="3123"/>
        <v>0</v>
      </c>
      <c r="L2318" s="18">
        <f t="shared" si="3058"/>
        <v>276</v>
      </c>
      <c r="M2318" s="18">
        <f t="shared" si="3059"/>
        <v>276</v>
      </c>
      <c r="N2318" s="18">
        <f t="shared" si="3060"/>
        <v>276</v>
      </c>
      <c r="O2318" s="18">
        <f t="shared" si="3124"/>
        <v>0</v>
      </c>
      <c r="P2318" s="18">
        <f t="shared" si="3124"/>
        <v>0</v>
      </c>
      <c r="Q2318" s="18">
        <f t="shared" si="3124"/>
        <v>0</v>
      </c>
      <c r="R2318" s="18">
        <f t="shared" si="3117"/>
        <v>276</v>
      </c>
      <c r="S2318" s="18">
        <f t="shared" si="3118"/>
        <v>276</v>
      </c>
      <c r="T2318" s="18">
        <f t="shared" si="3119"/>
        <v>276</v>
      </c>
      <c r="U2318" s="18">
        <f t="shared" si="3125"/>
        <v>0</v>
      </c>
      <c r="V2318" s="18">
        <f t="shared" si="3120"/>
        <v>276</v>
      </c>
      <c r="W2318" s="18">
        <f t="shared" si="3121"/>
        <v>276</v>
      </c>
      <c r="X2318" s="18">
        <f t="shared" si="3122"/>
        <v>276</v>
      </c>
      <c r="Y2318" s="18">
        <f t="shared" si="3125"/>
        <v>0</v>
      </c>
      <c r="Z2318" s="18">
        <f t="shared" si="3125"/>
        <v>0</v>
      </c>
      <c r="AA2318" s="18">
        <f t="shared" si="3125"/>
        <v>0</v>
      </c>
      <c r="AB2318" s="18">
        <f t="shared" si="3055"/>
        <v>276</v>
      </c>
      <c r="AC2318" s="18">
        <f t="shared" si="3056"/>
        <v>276</v>
      </c>
      <c r="AD2318" s="18">
        <f t="shared" si="3057"/>
        <v>276</v>
      </c>
      <c r="AE2318" s="18">
        <f t="shared" si="3125"/>
        <v>0</v>
      </c>
      <c r="AF2318" s="31"/>
      <c r="AG2318" s="22"/>
      <c r="AH2318" s="2"/>
    </row>
    <row r="2319" spans="1:34" x14ac:dyDescent="0.25">
      <c r="A2319" s="36" t="s">
        <v>489</v>
      </c>
      <c r="B2319" s="32">
        <v>360</v>
      </c>
      <c r="C2319" s="36" t="s">
        <v>5</v>
      </c>
      <c r="D2319" s="36" t="s">
        <v>6</v>
      </c>
      <c r="E2319" s="14" t="s">
        <v>543</v>
      </c>
      <c r="F2319" s="18">
        <v>276</v>
      </c>
      <c r="G2319" s="18">
        <v>276</v>
      </c>
      <c r="H2319" s="18">
        <v>276</v>
      </c>
      <c r="I2319" s="18"/>
      <c r="J2319" s="18"/>
      <c r="K2319" s="18"/>
      <c r="L2319" s="18">
        <f t="shared" si="3058"/>
        <v>276</v>
      </c>
      <c r="M2319" s="18">
        <f t="shared" si="3059"/>
        <v>276</v>
      </c>
      <c r="N2319" s="18">
        <f t="shared" si="3060"/>
        <v>276</v>
      </c>
      <c r="O2319" s="18"/>
      <c r="P2319" s="18"/>
      <c r="Q2319" s="18"/>
      <c r="R2319" s="18">
        <f t="shared" si="3117"/>
        <v>276</v>
      </c>
      <c r="S2319" s="18">
        <f t="shared" si="3118"/>
        <v>276</v>
      </c>
      <c r="T2319" s="18">
        <f t="shared" si="3119"/>
        <v>276</v>
      </c>
      <c r="U2319" s="18"/>
      <c r="V2319" s="18">
        <f t="shared" si="3120"/>
        <v>276</v>
      </c>
      <c r="W2319" s="18">
        <f t="shared" si="3121"/>
        <v>276</v>
      </c>
      <c r="X2319" s="18">
        <f t="shared" si="3122"/>
        <v>276</v>
      </c>
      <c r="Y2319" s="18"/>
      <c r="Z2319" s="18"/>
      <c r="AA2319" s="18"/>
      <c r="AB2319" s="18">
        <f t="shared" si="3055"/>
        <v>276</v>
      </c>
      <c r="AC2319" s="18">
        <f t="shared" si="3056"/>
        <v>276</v>
      </c>
      <c r="AD2319" s="18">
        <f t="shared" si="3057"/>
        <v>276</v>
      </c>
      <c r="AE2319" s="18"/>
      <c r="AF2319" s="31"/>
      <c r="AG2319" s="22"/>
      <c r="AH2319" s="2"/>
    </row>
    <row r="2320" spans="1:34" ht="63" x14ac:dyDescent="0.25">
      <c r="A2320" s="36" t="s">
        <v>490</v>
      </c>
      <c r="B2320" s="32"/>
      <c r="C2320" s="36"/>
      <c r="D2320" s="36"/>
      <c r="E2320" s="14" t="s">
        <v>810</v>
      </c>
      <c r="F2320" s="18">
        <f t="shared" ref="F2320:K2320" si="3126">F2321+F2324</f>
        <v>111084.2</v>
      </c>
      <c r="G2320" s="18">
        <f t="shared" si="3126"/>
        <v>103851.7</v>
      </c>
      <c r="H2320" s="18">
        <f t="shared" si="3126"/>
        <v>105000</v>
      </c>
      <c r="I2320" s="18">
        <f t="shared" si="3126"/>
        <v>0</v>
      </c>
      <c r="J2320" s="18">
        <f t="shared" si="3126"/>
        <v>0</v>
      </c>
      <c r="K2320" s="18">
        <f t="shared" si="3126"/>
        <v>0</v>
      </c>
      <c r="L2320" s="18">
        <f t="shared" si="3058"/>
        <v>111084.2</v>
      </c>
      <c r="M2320" s="18">
        <f t="shared" si="3059"/>
        <v>103851.7</v>
      </c>
      <c r="N2320" s="18">
        <f t="shared" si="3060"/>
        <v>105000</v>
      </c>
      <c r="O2320" s="18">
        <f t="shared" ref="O2320:Q2320" si="3127">O2321+O2324</f>
        <v>0</v>
      </c>
      <c r="P2320" s="18">
        <f t="shared" si="3127"/>
        <v>0</v>
      </c>
      <c r="Q2320" s="18">
        <f t="shared" si="3127"/>
        <v>0</v>
      </c>
      <c r="R2320" s="18">
        <f t="shared" si="3117"/>
        <v>111084.2</v>
      </c>
      <c r="S2320" s="18">
        <f t="shared" si="3118"/>
        <v>103851.7</v>
      </c>
      <c r="T2320" s="18">
        <f t="shared" si="3119"/>
        <v>105000</v>
      </c>
      <c r="U2320" s="18">
        <f t="shared" ref="U2320:AE2320" si="3128">U2321+U2324</f>
        <v>0</v>
      </c>
      <c r="V2320" s="18">
        <f t="shared" si="3120"/>
        <v>111084.2</v>
      </c>
      <c r="W2320" s="18">
        <f t="shared" si="3121"/>
        <v>103851.7</v>
      </c>
      <c r="X2320" s="18">
        <f t="shared" si="3122"/>
        <v>105000</v>
      </c>
      <c r="Y2320" s="18">
        <f t="shared" ref="Y2320:AA2320" si="3129">Y2321+Y2324</f>
        <v>0</v>
      </c>
      <c r="Z2320" s="18">
        <f t="shared" si="3129"/>
        <v>0</v>
      </c>
      <c r="AA2320" s="18">
        <f t="shared" si="3129"/>
        <v>0</v>
      </c>
      <c r="AB2320" s="18">
        <f t="shared" ref="AB2320:AB2383" si="3130">V2320+Y2320</f>
        <v>111084.2</v>
      </c>
      <c r="AC2320" s="18">
        <f t="shared" ref="AC2320:AC2383" si="3131">W2320+Z2320</f>
        <v>103851.7</v>
      </c>
      <c r="AD2320" s="18">
        <f t="shared" ref="AD2320:AD2383" si="3132">X2320+AA2320</f>
        <v>105000</v>
      </c>
      <c r="AE2320" s="18">
        <f t="shared" si="3128"/>
        <v>0</v>
      </c>
      <c r="AF2320" s="31"/>
      <c r="AG2320" s="22"/>
      <c r="AH2320" s="2"/>
    </row>
    <row r="2321" spans="1:34" ht="47.25" x14ac:dyDescent="0.25">
      <c r="A2321" s="36" t="s">
        <v>490</v>
      </c>
      <c r="B2321" s="32">
        <v>200</v>
      </c>
      <c r="C2321" s="36"/>
      <c r="D2321" s="36"/>
      <c r="E2321" s="14" t="s">
        <v>578</v>
      </c>
      <c r="F2321" s="18">
        <f t="shared" ref="F2321:K2322" si="3133">F2322</f>
        <v>552.70000000000005</v>
      </c>
      <c r="G2321" s="18">
        <f t="shared" si="3133"/>
        <v>516.70000000000005</v>
      </c>
      <c r="H2321" s="18">
        <f t="shared" si="3133"/>
        <v>522.4</v>
      </c>
      <c r="I2321" s="18">
        <f t="shared" si="3133"/>
        <v>0</v>
      </c>
      <c r="J2321" s="18">
        <f t="shared" si="3133"/>
        <v>0</v>
      </c>
      <c r="K2321" s="18">
        <f t="shared" si="3133"/>
        <v>0</v>
      </c>
      <c r="L2321" s="18">
        <f t="shared" ref="L2321:L2384" si="3134">F2321+I2321</f>
        <v>552.70000000000005</v>
      </c>
      <c r="M2321" s="18">
        <f t="shared" ref="M2321:M2384" si="3135">G2321+J2321</f>
        <v>516.70000000000005</v>
      </c>
      <c r="N2321" s="18">
        <f t="shared" ref="N2321:N2384" si="3136">H2321+K2321</f>
        <v>522.4</v>
      </c>
      <c r="O2321" s="18">
        <f t="shared" ref="O2321:Q2322" si="3137">O2322</f>
        <v>0</v>
      </c>
      <c r="P2321" s="18">
        <f t="shared" si="3137"/>
        <v>0</v>
      </c>
      <c r="Q2321" s="18">
        <f t="shared" si="3137"/>
        <v>0</v>
      </c>
      <c r="R2321" s="18">
        <f t="shared" si="3117"/>
        <v>552.70000000000005</v>
      </c>
      <c r="S2321" s="18">
        <f t="shared" si="3118"/>
        <v>516.70000000000005</v>
      </c>
      <c r="T2321" s="18">
        <f t="shared" si="3119"/>
        <v>522.4</v>
      </c>
      <c r="U2321" s="18">
        <f t="shared" ref="U2321:AE2322" si="3138">U2322</f>
        <v>0</v>
      </c>
      <c r="V2321" s="18">
        <f t="shared" si="3120"/>
        <v>552.70000000000005</v>
      </c>
      <c r="W2321" s="18">
        <f t="shared" si="3121"/>
        <v>516.70000000000005</v>
      </c>
      <c r="X2321" s="18">
        <f t="shared" si="3122"/>
        <v>522.4</v>
      </c>
      <c r="Y2321" s="18">
        <f t="shared" si="3138"/>
        <v>0</v>
      </c>
      <c r="Z2321" s="18">
        <f t="shared" si="3138"/>
        <v>0</v>
      </c>
      <c r="AA2321" s="18">
        <f t="shared" si="3138"/>
        <v>0</v>
      </c>
      <c r="AB2321" s="18">
        <f t="shared" si="3130"/>
        <v>552.70000000000005</v>
      </c>
      <c r="AC2321" s="18">
        <f t="shared" si="3131"/>
        <v>516.70000000000005</v>
      </c>
      <c r="AD2321" s="18">
        <f t="shared" si="3132"/>
        <v>522.4</v>
      </c>
      <c r="AE2321" s="18">
        <f t="shared" si="3138"/>
        <v>0</v>
      </c>
      <c r="AF2321" s="31"/>
      <c r="AG2321" s="22"/>
      <c r="AH2321" s="2"/>
    </row>
    <row r="2322" spans="1:34" ht="47.25" x14ac:dyDescent="0.25">
      <c r="A2322" s="36" t="s">
        <v>490</v>
      </c>
      <c r="B2322" s="32">
        <v>240</v>
      </c>
      <c r="C2322" s="36"/>
      <c r="D2322" s="36"/>
      <c r="E2322" s="14" t="s">
        <v>586</v>
      </c>
      <c r="F2322" s="18">
        <f t="shared" si="3133"/>
        <v>552.70000000000005</v>
      </c>
      <c r="G2322" s="18">
        <f t="shared" si="3133"/>
        <v>516.70000000000005</v>
      </c>
      <c r="H2322" s="18">
        <f t="shared" si="3133"/>
        <v>522.4</v>
      </c>
      <c r="I2322" s="18">
        <f t="shared" si="3133"/>
        <v>0</v>
      </c>
      <c r="J2322" s="18">
        <f t="shared" si="3133"/>
        <v>0</v>
      </c>
      <c r="K2322" s="18">
        <f t="shared" si="3133"/>
        <v>0</v>
      </c>
      <c r="L2322" s="18">
        <f t="shared" si="3134"/>
        <v>552.70000000000005</v>
      </c>
      <c r="M2322" s="18">
        <f t="shared" si="3135"/>
        <v>516.70000000000005</v>
      </c>
      <c r="N2322" s="18">
        <f t="shared" si="3136"/>
        <v>522.4</v>
      </c>
      <c r="O2322" s="18">
        <f t="shared" si="3137"/>
        <v>0</v>
      </c>
      <c r="P2322" s="18">
        <f t="shared" si="3137"/>
        <v>0</v>
      </c>
      <c r="Q2322" s="18">
        <f t="shared" si="3137"/>
        <v>0</v>
      </c>
      <c r="R2322" s="18">
        <f t="shared" si="3117"/>
        <v>552.70000000000005</v>
      </c>
      <c r="S2322" s="18">
        <f t="shared" si="3118"/>
        <v>516.70000000000005</v>
      </c>
      <c r="T2322" s="18">
        <f t="shared" si="3119"/>
        <v>522.4</v>
      </c>
      <c r="U2322" s="18">
        <f t="shared" si="3138"/>
        <v>0</v>
      </c>
      <c r="V2322" s="18">
        <f t="shared" si="3120"/>
        <v>552.70000000000005</v>
      </c>
      <c r="W2322" s="18">
        <f t="shared" si="3121"/>
        <v>516.70000000000005</v>
      </c>
      <c r="X2322" s="18">
        <f t="shared" si="3122"/>
        <v>522.4</v>
      </c>
      <c r="Y2322" s="18">
        <f t="shared" si="3138"/>
        <v>0</v>
      </c>
      <c r="Z2322" s="18">
        <f t="shared" si="3138"/>
        <v>0</v>
      </c>
      <c r="AA2322" s="18">
        <f t="shared" si="3138"/>
        <v>0</v>
      </c>
      <c r="AB2322" s="18">
        <f t="shared" si="3130"/>
        <v>552.70000000000005</v>
      </c>
      <c r="AC2322" s="18">
        <f t="shared" si="3131"/>
        <v>516.70000000000005</v>
      </c>
      <c r="AD2322" s="18">
        <f t="shared" si="3132"/>
        <v>522.4</v>
      </c>
      <c r="AE2322" s="18">
        <f t="shared" si="3138"/>
        <v>0</v>
      </c>
      <c r="AF2322" s="31"/>
      <c r="AG2322" s="22"/>
      <c r="AH2322" s="2"/>
    </row>
    <row r="2323" spans="1:34" x14ac:dyDescent="0.25">
      <c r="A2323" s="36" t="s">
        <v>490</v>
      </c>
      <c r="B2323" s="32">
        <v>240</v>
      </c>
      <c r="C2323" s="36" t="s">
        <v>61</v>
      </c>
      <c r="D2323" s="36" t="s">
        <v>5</v>
      </c>
      <c r="E2323" s="14" t="s">
        <v>566</v>
      </c>
      <c r="F2323" s="18">
        <v>552.70000000000005</v>
      </c>
      <c r="G2323" s="18">
        <v>516.70000000000005</v>
      </c>
      <c r="H2323" s="18">
        <v>522.4</v>
      </c>
      <c r="I2323" s="18"/>
      <c r="J2323" s="18"/>
      <c r="K2323" s="18"/>
      <c r="L2323" s="18">
        <f t="shared" si="3134"/>
        <v>552.70000000000005</v>
      </c>
      <c r="M2323" s="18">
        <f t="shared" si="3135"/>
        <v>516.70000000000005</v>
      </c>
      <c r="N2323" s="18">
        <f t="shared" si="3136"/>
        <v>522.4</v>
      </c>
      <c r="O2323" s="18"/>
      <c r="P2323" s="18"/>
      <c r="Q2323" s="18"/>
      <c r="R2323" s="18">
        <f t="shared" si="3117"/>
        <v>552.70000000000005</v>
      </c>
      <c r="S2323" s="18">
        <f t="shared" si="3118"/>
        <v>516.70000000000005</v>
      </c>
      <c r="T2323" s="18">
        <f t="shared" si="3119"/>
        <v>522.4</v>
      </c>
      <c r="U2323" s="18"/>
      <c r="V2323" s="18">
        <f t="shared" si="3120"/>
        <v>552.70000000000005</v>
      </c>
      <c r="W2323" s="18">
        <f t="shared" si="3121"/>
        <v>516.70000000000005</v>
      </c>
      <c r="X2323" s="18">
        <f t="shared" si="3122"/>
        <v>522.4</v>
      </c>
      <c r="Y2323" s="18"/>
      <c r="Z2323" s="18"/>
      <c r="AA2323" s="18"/>
      <c r="AB2323" s="18">
        <f t="shared" si="3130"/>
        <v>552.70000000000005</v>
      </c>
      <c r="AC2323" s="18">
        <f t="shared" si="3131"/>
        <v>516.70000000000005</v>
      </c>
      <c r="AD2323" s="18">
        <f t="shared" si="3132"/>
        <v>522.4</v>
      </c>
      <c r="AE2323" s="18"/>
      <c r="AF2323" s="31"/>
      <c r="AG2323" s="22"/>
      <c r="AH2323" s="2"/>
    </row>
    <row r="2324" spans="1:34" ht="31.5" x14ac:dyDescent="0.25">
      <c r="A2324" s="36" t="s">
        <v>490</v>
      </c>
      <c r="B2324" s="32">
        <v>300</v>
      </c>
      <c r="C2324" s="36"/>
      <c r="D2324" s="36"/>
      <c r="E2324" s="14" t="s">
        <v>579</v>
      </c>
      <c r="F2324" s="18">
        <f t="shared" ref="F2324:K2325" si="3139">F2325</f>
        <v>110531.5</v>
      </c>
      <c r="G2324" s="18">
        <f t="shared" si="3139"/>
        <v>103335</v>
      </c>
      <c r="H2324" s="18">
        <f t="shared" si="3139"/>
        <v>104477.6</v>
      </c>
      <c r="I2324" s="18">
        <f t="shared" si="3139"/>
        <v>0</v>
      </c>
      <c r="J2324" s="18">
        <f t="shared" si="3139"/>
        <v>0</v>
      </c>
      <c r="K2324" s="18">
        <f t="shared" si="3139"/>
        <v>0</v>
      </c>
      <c r="L2324" s="18">
        <f t="shared" si="3134"/>
        <v>110531.5</v>
      </c>
      <c r="M2324" s="18">
        <f t="shared" si="3135"/>
        <v>103335</v>
      </c>
      <c r="N2324" s="18">
        <f t="shared" si="3136"/>
        <v>104477.6</v>
      </c>
      <c r="O2324" s="18">
        <f t="shared" ref="O2324:Q2325" si="3140">O2325</f>
        <v>0</v>
      </c>
      <c r="P2324" s="18">
        <f t="shared" si="3140"/>
        <v>0</v>
      </c>
      <c r="Q2324" s="18">
        <f t="shared" si="3140"/>
        <v>0</v>
      </c>
      <c r="R2324" s="18">
        <f t="shared" si="3117"/>
        <v>110531.5</v>
      </c>
      <c r="S2324" s="18">
        <f t="shared" si="3118"/>
        <v>103335</v>
      </c>
      <c r="T2324" s="18">
        <f t="shared" si="3119"/>
        <v>104477.6</v>
      </c>
      <c r="U2324" s="18">
        <f t="shared" ref="U2324:AE2325" si="3141">U2325</f>
        <v>0</v>
      </c>
      <c r="V2324" s="18">
        <f t="shared" si="3120"/>
        <v>110531.5</v>
      </c>
      <c r="W2324" s="18">
        <f t="shared" si="3121"/>
        <v>103335</v>
      </c>
      <c r="X2324" s="18">
        <f t="shared" si="3122"/>
        <v>104477.6</v>
      </c>
      <c r="Y2324" s="18">
        <f t="shared" si="3141"/>
        <v>0</v>
      </c>
      <c r="Z2324" s="18">
        <f t="shared" si="3141"/>
        <v>0</v>
      </c>
      <c r="AA2324" s="18">
        <f t="shared" si="3141"/>
        <v>0</v>
      </c>
      <c r="AB2324" s="18">
        <f t="shared" si="3130"/>
        <v>110531.5</v>
      </c>
      <c r="AC2324" s="18">
        <f t="shared" si="3131"/>
        <v>103335</v>
      </c>
      <c r="AD2324" s="18">
        <f t="shared" si="3132"/>
        <v>104477.6</v>
      </c>
      <c r="AE2324" s="18">
        <f t="shared" si="3141"/>
        <v>0</v>
      </c>
      <c r="AF2324" s="31"/>
      <c r="AG2324" s="22"/>
      <c r="AH2324" s="2"/>
    </row>
    <row r="2325" spans="1:34" ht="31.5" x14ac:dyDescent="0.25">
      <c r="A2325" s="36" t="s">
        <v>490</v>
      </c>
      <c r="B2325" s="32">
        <v>320</v>
      </c>
      <c r="C2325" s="36"/>
      <c r="D2325" s="36"/>
      <c r="E2325" s="14" t="s">
        <v>588</v>
      </c>
      <c r="F2325" s="18">
        <f t="shared" si="3139"/>
        <v>110531.5</v>
      </c>
      <c r="G2325" s="18">
        <f t="shared" si="3139"/>
        <v>103335</v>
      </c>
      <c r="H2325" s="18">
        <f t="shared" si="3139"/>
        <v>104477.6</v>
      </c>
      <c r="I2325" s="18">
        <f t="shared" si="3139"/>
        <v>0</v>
      </c>
      <c r="J2325" s="18">
        <f t="shared" si="3139"/>
        <v>0</v>
      </c>
      <c r="K2325" s="18">
        <f t="shared" si="3139"/>
        <v>0</v>
      </c>
      <c r="L2325" s="18">
        <f t="shared" si="3134"/>
        <v>110531.5</v>
      </c>
      <c r="M2325" s="18">
        <f t="shared" si="3135"/>
        <v>103335</v>
      </c>
      <c r="N2325" s="18">
        <f t="shared" si="3136"/>
        <v>104477.6</v>
      </c>
      <c r="O2325" s="18">
        <f t="shared" si="3140"/>
        <v>0</v>
      </c>
      <c r="P2325" s="18">
        <f t="shared" si="3140"/>
        <v>0</v>
      </c>
      <c r="Q2325" s="18">
        <f t="shared" si="3140"/>
        <v>0</v>
      </c>
      <c r="R2325" s="18">
        <f t="shared" si="3117"/>
        <v>110531.5</v>
      </c>
      <c r="S2325" s="18">
        <f t="shared" si="3118"/>
        <v>103335</v>
      </c>
      <c r="T2325" s="18">
        <f t="shared" si="3119"/>
        <v>104477.6</v>
      </c>
      <c r="U2325" s="18">
        <f t="shared" si="3141"/>
        <v>0</v>
      </c>
      <c r="V2325" s="18">
        <f t="shared" si="3120"/>
        <v>110531.5</v>
      </c>
      <c r="W2325" s="18">
        <f t="shared" si="3121"/>
        <v>103335</v>
      </c>
      <c r="X2325" s="18">
        <f t="shared" si="3122"/>
        <v>104477.6</v>
      </c>
      <c r="Y2325" s="18">
        <f t="shared" si="3141"/>
        <v>0</v>
      </c>
      <c r="Z2325" s="18">
        <f t="shared" si="3141"/>
        <v>0</v>
      </c>
      <c r="AA2325" s="18">
        <f t="shared" si="3141"/>
        <v>0</v>
      </c>
      <c r="AB2325" s="18">
        <f t="shared" si="3130"/>
        <v>110531.5</v>
      </c>
      <c r="AC2325" s="18">
        <f t="shared" si="3131"/>
        <v>103335</v>
      </c>
      <c r="AD2325" s="18">
        <f t="shared" si="3132"/>
        <v>104477.6</v>
      </c>
      <c r="AE2325" s="18">
        <f t="shared" si="3141"/>
        <v>0</v>
      </c>
      <c r="AF2325" s="31"/>
      <c r="AG2325" s="22"/>
      <c r="AH2325" s="2"/>
    </row>
    <row r="2326" spans="1:34" x14ac:dyDescent="0.25">
      <c r="A2326" s="36" t="s">
        <v>490</v>
      </c>
      <c r="B2326" s="32">
        <v>320</v>
      </c>
      <c r="C2326" s="36" t="s">
        <v>61</v>
      </c>
      <c r="D2326" s="36" t="s">
        <v>5</v>
      </c>
      <c r="E2326" s="14" t="s">
        <v>566</v>
      </c>
      <c r="F2326" s="18">
        <v>110531.5</v>
      </c>
      <c r="G2326" s="18">
        <v>103335</v>
      </c>
      <c r="H2326" s="18">
        <v>104477.6</v>
      </c>
      <c r="I2326" s="18"/>
      <c r="J2326" s="18"/>
      <c r="K2326" s="18"/>
      <c r="L2326" s="18">
        <f t="shared" si="3134"/>
        <v>110531.5</v>
      </c>
      <c r="M2326" s="18">
        <f t="shared" si="3135"/>
        <v>103335</v>
      </c>
      <c r="N2326" s="18">
        <f t="shared" si="3136"/>
        <v>104477.6</v>
      </c>
      <c r="O2326" s="18"/>
      <c r="P2326" s="18"/>
      <c r="Q2326" s="18"/>
      <c r="R2326" s="18">
        <f t="shared" si="3117"/>
        <v>110531.5</v>
      </c>
      <c r="S2326" s="18">
        <f t="shared" si="3118"/>
        <v>103335</v>
      </c>
      <c r="T2326" s="18">
        <f t="shared" si="3119"/>
        <v>104477.6</v>
      </c>
      <c r="U2326" s="18"/>
      <c r="V2326" s="18">
        <f t="shared" si="3120"/>
        <v>110531.5</v>
      </c>
      <c r="W2326" s="18">
        <f t="shared" si="3121"/>
        <v>103335</v>
      </c>
      <c r="X2326" s="18">
        <f t="shared" si="3122"/>
        <v>104477.6</v>
      </c>
      <c r="Y2326" s="18"/>
      <c r="Z2326" s="18"/>
      <c r="AA2326" s="18"/>
      <c r="AB2326" s="18">
        <f t="shared" si="3130"/>
        <v>110531.5</v>
      </c>
      <c r="AC2326" s="18">
        <f t="shared" si="3131"/>
        <v>103335</v>
      </c>
      <c r="AD2326" s="18">
        <f t="shared" si="3132"/>
        <v>104477.6</v>
      </c>
      <c r="AE2326" s="18"/>
      <c r="AF2326" s="31"/>
      <c r="AG2326" s="22"/>
      <c r="AH2326" s="2"/>
    </row>
    <row r="2327" spans="1:34" s="8" customFormat="1" ht="31.5" x14ac:dyDescent="0.25">
      <c r="A2327" s="7" t="s">
        <v>494</v>
      </c>
      <c r="B2327" s="13"/>
      <c r="C2327" s="7"/>
      <c r="D2327" s="7"/>
      <c r="E2327" s="33" t="s">
        <v>605</v>
      </c>
      <c r="F2327" s="11">
        <f t="shared" ref="F2327:K2327" si="3142">F2328+F2337</f>
        <v>159305.30000000002</v>
      </c>
      <c r="G2327" s="11">
        <f t="shared" si="3142"/>
        <v>147485</v>
      </c>
      <c r="H2327" s="11">
        <f t="shared" si="3142"/>
        <v>147462</v>
      </c>
      <c r="I2327" s="11">
        <f t="shared" si="3142"/>
        <v>-29</v>
      </c>
      <c r="J2327" s="11">
        <f t="shared" si="3142"/>
        <v>9</v>
      </c>
      <c r="K2327" s="11">
        <f t="shared" si="3142"/>
        <v>20</v>
      </c>
      <c r="L2327" s="11">
        <f t="shared" si="3134"/>
        <v>159276.30000000002</v>
      </c>
      <c r="M2327" s="11">
        <f t="shared" si="3135"/>
        <v>147494</v>
      </c>
      <c r="N2327" s="11">
        <f t="shared" si="3136"/>
        <v>147482</v>
      </c>
      <c r="O2327" s="11">
        <f t="shared" ref="O2327:Q2327" si="3143">O2328+O2337</f>
        <v>0</v>
      </c>
      <c r="P2327" s="11">
        <f t="shared" si="3143"/>
        <v>0</v>
      </c>
      <c r="Q2327" s="11">
        <f t="shared" si="3143"/>
        <v>0</v>
      </c>
      <c r="R2327" s="11">
        <f t="shared" si="3117"/>
        <v>159276.30000000002</v>
      </c>
      <c r="S2327" s="11">
        <f t="shared" si="3118"/>
        <v>147494</v>
      </c>
      <c r="T2327" s="11">
        <f t="shared" si="3119"/>
        <v>147482</v>
      </c>
      <c r="U2327" s="11">
        <f t="shared" ref="U2327:AE2327" si="3144">U2328+U2337</f>
        <v>0</v>
      </c>
      <c r="V2327" s="11">
        <f t="shared" si="3120"/>
        <v>159276.30000000002</v>
      </c>
      <c r="W2327" s="11">
        <f t="shared" si="3121"/>
        <v>147494</v>
      </c>
      <c r="X2327" s="11">
        <f t="shared" si="3122"/>
        <v>147482</v>
      </c>
      <c r="Y2327" s="11">
        <f t="shared" ref="Y2327:AA2327" si="3145">Y2328+Y2337</f>
        <v>0</v>
      </c>
      <c r="Z2327" s="11">
        <f t="shared" si="3145"/>
        <v>0</v>
      </c>
      <c r="AA2327" s="11">
        <f t="shared" si="3145"/>
        <v>0</v>
      </c>
      <c r="AB2327" s="11">
        <f t="shared" si="3130"/>
        <v>159276.30000000002</v>
      </c>
      <c r="AC2327" s="11">
        <f t="shared" si="3131"/>
        <v>147494</v>
      </c>
      <c r="AD2327" s="11">
        <f t="shared" si="3132"/>
        <v>147482</v>
      </c>
      <c r="AE2327" s="11">
        <f t="shared" si="3144"/>
        <v>0</v>
      </c>
      <c r="AF2327" s="21"/>
      <c r="AG2327" s="24"/>
    </row>
    <row r="2328" spans="1:34" s="10" customFormat="1" ht="31.5" x14ac:dyDescent="0.25">
      <c r="A2328" s="9" t="s">
        <v>495</v>
      </c>
      <c r="B2328" s="16"/>
      <c r="C2328" s="9"/>
      <c r="D2328" s="9"/>
      <c r="E2328" s="15" t="s">
        <v>615</v>
      </c>
      <c r="F2328" s="17">
        <f t="shared" ref="F2328:K2328" si="3146">F2329+F2333</f>
        <v>53539.600000000006</v>
      </c>
      <c r="G2328" s="17">
        <f t="shared" si="3146"/>
        <v>49508.4</v>
      </c>
      <c r="H2328" s="17">
        <f t="shared" si="3146"/>
        <v>49508.4</v>
      </c>
      <c r="I2328" s="17">
        <f t="shared" si="3146"/>
        <v>0</v>
      </c>
      <c r="J2328" s="17">
        <f t="shared" si="3146"/>
        <v>0</v>
      </c>
      <c r="K2328" s="17">
        <f t="shared" si="3146"/>
        <v>0</v>
      </c>
      <c r="L2328" s="17">
        <f t="shared" si="3134"/>
        <v>53539.600000000006</v>
      </c>
      <c r="M2328" s="17">
        <f t="shared" si="3135"/>
        <v>49508.4</v>
      </c>
      <c r="N2328" s="17">
        <f t="shared" si="3136"/>
        <v>49508.4</v>
      </c>
      <c r="O2328" s="17">
        <f t="shared" ref="O2328:Q2328" si="3147">O2329+O2333</f>
        <v>0</v>
      </c>
      <c r="P2328" s="17">
        <f t="shared" si="3147"/>
        <v>0</v>
      </c>
      <c r="Q2328" s="17">
        <f t="shared" si="3147"/>
        <v>0</v>
      </c>
      <c r="R2328" s="17">
        <f t="shared" si="3117"/>
        <v>53539.600000000006</v>
      </c>
      <c r="S2328" s="17">
        <f t="shared" si="3118"/>
        <v>49508.4</v>
      </c>
      <c r="T2328" s="17">
        <f t="shared" si="3119"/>
        <v>49508.4</v>
      </c>
      <c r="U2328" s="17">
        <f t="shared" ref="U2328:AE2328" si="3148">U2329+U2333</f>
        <v>0</v>
      </c>
      <c r="V2328" s="17">
        <f t="shared" si="3120"/>
        <v>53539.600000000006</v>
      </c>
      <c r="W2328" s="17">
        <f t="shared" si="3121"/>
        <v>49508.4</v>
      </c>
      <c r="X2328" s="17">
        <f t="shared" si="3122"/>
        <v>49508.4</v>
      </c>
      <c r="Y2328" s="17">
        <f t="shared" ref="Y2328:AA2328" si="3149">Y2329+Y2333</f>
        <v>0</v>
      </c>
      <c r="Z2328" s="17">
        <f t="shared" si="3149"/>
        <v>0</v>
      </c>
      <c r="AA2328" s="17">
        <f t="shared" si="3149"/>
        <v>0</v>
      </c>
      <c r="AB2328" s="17">
        <f t="shared" si="3130"/>
        <v>53539.600000000006</v>
      </c>
      <c r="AC2328" s="17">
        <f t="shared" si="3131"/>
        <v>49508.4</v>
      </c>
      <c r="AD2328" s="17">
        <f t="shared" si="3132"/>
        <v>49508.4</v>
      </c>
      <c r="AE2328" s="17">
        <f t="shared" si="3148"/>
        <v>0</v>
      </c>
      <c r="AF2328" s="30"/>
      <c r="AG2328" s="25"/>
    </row>
    <row r="2329" spans="1:34" ht="31.5" x14ac:dyDescent="0.25">
      <c r="A2329" s="36" t="s">
        <v>492</v>
      </c>
      <c r="B2329" s="32"/>
      <c r="C2329" s="36"/>
      <c r="D2329" s="36"/>
      <c r="E2329" s="14" t="s">
        <v>628</v>
      </c>
      <c r="F2329" s="18">
        <f t="shared" ref="F2329:K2331" si="3150">F2330</f>
        <v>49186.700000000004</v>
      </c>
      <c r="G2329" s="18">
        <f t="shared" si="3150"/>
        <v>45484</v>
      </c>
      <c r="H2329" s="18">
        <f t="shared" si="3150"/>
        <v>45484</v>
      </c>
      <c r="I2329" s="18">
        <f t="shared" si="3150"/>
        <v>0</v>
      </c>
      <c r="J2329" s="18">
        <f t="shared" si="3150"/>
        <v>0</v>
      </c>
      <c r="K2329" s="18">
        <f t="shared" si="3150"/>
        <v>0</v>
      </c>
      <c r="L2329" s="18">
        <f t="shared" si="3134"/>
        <v>49186.700000000004</v>
      </c>
      <c r="M2329" s="18">
        <f t="shared" si="3135"/>
        <v>45484</v>
      </c>
      <c r="N2329" s="18">
        <f t="shared" si="3136"/>
        <v>45484</v>
      </c>
      <c r="O2329" s="18">
        <f t="shared" ref="O2329:Q2331" si="3151">O2330</f>
        <v>0</v>
      </c>
      <c r="P2329" s="18">
        <f t="shared" si="3151"/>
        <v>0</v>
      </c>
      <c r="Q2329" s="18">
        <f t="shared" si="3151"/>
        <v>0</v>
      </c>
      <c r="R2329" s="18">
        <f t="shared" si="3117"/>
        <v>49186.700000000004</v>
      </c>
      <c r="S2329" s="18">
        <f t="shared" si="3118"/>
        <v>45484</v>
      </c>
      <c r="T2329" s="18">
        <f t="shared" si="3119"/>
        <v>45484</v>
      </c>
      <c r="U2329" s="18">
        <f t="shared" ref="U2329:AE2331" si="3152">U2330</f>
        <v>0</v>
      </c>
      <c r="V2329" s="18">
        <f t="shared" si="3120"/>
        <v>49186.700000000004</v>
      </c>
      <c r="W2329" s="18">
        <f t="shared" si="3121"/>
        <v>45484</v>
      </c>
      <c r="X2329" s="18">
        <f t="shared" si="3122"/>
        <v>45484</v>
      </c>
      <c r="Y2329" s="18">
        <f t="shared" si="3152"/>
        <v>0</v>
      </c>
      <c r="Z2329" s="18">
        <f t="shared" si="3152"/>
        <v>0</v>
      </c>
      <c r="AA2329" s="18">
        <f t="shared" si="3152"/>
        <v>0</v>
      </c>
      <c r="AB2329" s="18">
        <f t="shared" si="3130"/>
        <v>49186.700000000004</v>
      </c>
      <c r="AC2329" s="18">
        <f t="shared" si="3131"/>
        <v>45484</v>
      </c>
      <c r="AD2329" s="18">
        <f t="shared" si="3132"/>
        <v>45484</v>
      </c>
      <c r="AE2329" s="18">
        <f t="shared" si="3152"/>
        <v>0</v>
      </c>
      <c r="AF2329" s="31"/>
      <c r="AG2329" s="22"/>
      <c r="AH2329" s="2"/>
    </row>
    <row r="2330" spans="1:34" ht="94.5" x14ac:dyDescent="0.25">
      <c r="A2330" s="36" t="s">
        <v>492</v>
      </c>
      <c r="B2330" s="32">
        <v>100</v>
      </c>
      <c r="C2330" s="36"/>
      <c r="D2330" s="36"/>
      <c r="E2330" s="14" t="s">
        <v>577</v>
      </c>
      <c r="F2330" s="18">
        <f t="shared" si="3150"/>
        <v>49186.700000000004</v>
      </c>
      <c r="G2330" s="18">
        <f t="shared" si="3150"/>
        <v>45484</v>
      </c>
      <c r="H2330" s="18">
        <f t="shared" si="3150"/>
        <v>45484</v>
      </c>
      <c r="I2330" s="18">
        <f t="shared" si="3150"/>
        <v>0</v>
      </c>
      <c r="J2330" s="18">
        <f t="shared" si="3150"/>
        <v>0</v>
      </c>
      <c r="K2330" s="18">
        <f t="shared" si="3150"/>
        <v>0</v>
      </c>
      <c r="L2330" s="18">
        <f t="shared" si="3134"/>
        <v>49186.700000000004</v>
      </c>
      <c r="M2330" s="18">
        <f t="shared" si="3135"/>
        <v>45484</v>
      </c>
      <c r="N2330" s="18">
        <f t="shared" si="3136"/>
        <v>45484</v>
      </c>
      <c r="O2330" s="18">
        <f t="shared" si="3151"/>
        <v>0</v>
      </c>
      <c r="P2330" s="18">
        <f t="shared" si="3151"/>
        <v>0</v>
      </c>
      <c r="Q2330" s="18">
        <f t="shared" si="3151"/>
        <v>0</v>
      </c>
      <c r="R2330" s="18">
        <f t="shared" si="3117"/>
        <v>49186.700000000004</v>
      </c>
      <c r="S2330" s="18">
        <f t="shared" si="3118"/>
        <v>45484</v>
      </c>
      <c r="T2330" s="18">
        <f t="shared" si="3119"/>
        <v>45484</v>
      </c>
      <c r="U2330" s="18">
        <f t="shared" si="3152"/>
        <v>0</v>
      </c>
      <c r="V2330" s="18">
        <f t="shared" si="3120"/>
        <v>49186.700000000004</v>
      </c>
      <c r="W2330" s="18">
        <f t="shared" si="3121"/>
        <v>45484</v>
      </c>
      <c r="X2330" s="18">
        <f t="shared" si="3122"/>
        <v>45484</v>
      </c>
      <c r="Y2330" s="18">
        <f t="shared" si="3152"/>
        <v>0</v>
      </c>
      <c r="Z2330" s="18">
        <f t="shared" si="3152"/>
        <v>0</v>
      </c>
      <c r="AA2330" s="18">
        <f t="shared" si="3152"/>
        <v>0</v>
      </c>
      <c r="AB2330" s="18">
        <f t="shared" si="3130"/>
        <v>49186.700000000004</v>
      </c>
      <c r="AC2330" s="18">
        <f t="shared" si="3131"/>
        <v>45484</v>
      </c>
      <c r="AD2330" s="18">
        <f t="shared" si="3132"/>
        <v>45484</v>
      </c>
      <c r="AE2330" s="18">
        <f t="shared" si="3152"/>
        <v>0</v>
      </c>
      <c r="AF2330" s="31"/>
      <c r="AG2330" s="22"/>
      <c r="AH2330" s="2"/>
    </row>
    <row r="2331" spans="1:34" ht="31.5" x14ac:dyDescent="0.25">
      <c r="A2331" s="36" t="s">
        <v>492</v>
      </c>
      <c r="B2331" s="32">
        <v>120</v>
      </c>
      <c r="C2331" s="36"/>
      <c r="D2331" s="36"/>
      <c r="E2331" s="14" t="s">
        <v>585</v>
      </c>
      <c r="F2331" s="18">
        <f t="shared" si="3150"/>
        <v>49186.700000000004</v>
      </c>
      <c r="G2331" s="18">
        <f t="shared" si="3150"/>
        <v>45484</v>
      </c>
      <c r="H2331" s="18">
        <f t="shared" si="3150"/>
        <v>45484</v>
      </c>
      <c r="I2331" s="18">
        <f t="shared" si="3150"/>
        <v>0</v>
      </c>
      <c r="J2331" s="18">
        <f t="shared" si="3150"/>
        <v>0</v>
      </c>
      <c r="K2331" s="18">
        <f t="shared" si="3150"/>
        <v>0</v>
      </c>
      <c r="L2331" s="18">
        <f t="shared" si="3134"/>
        <v>49186.700000000004</v>
      </c>
      <c r="M2331" s="18">
        <f t="shared" si="3135"/>
        <v>45484</v>
      </c>
      <c r="N2331" s="18">
        <f t="shared" si="3136"/>
        <v>45484</v>
      </c>
      <c r="O2331" s="18">
        <f t="shared" si="3151"/>
        <v>0</v>
      </c>
      <c r="P2331" s="18">
        <f t="shared" si="3151"/>
        <v>0</v>
      </c>
      <c r="Q2331" s="18">
        <f t="shared" si="3151"/>
        <v>0</v>
      </c>
      <c r="R2331" s="18">
        <f t="shared" si="3117"/>
        <v>49186.700000000004</v>
      </c>
      <c r="S2331" s="18">
        <f t="shared" si="3118"/>
        <v>45484</v>
      </c>
      <c r="T2331" s="18">
        <f t="shared" si="3119"/>
        <v>45484</v>
      </c>
      <c r="U2331" s="18">
        <f t="shared" si="3152"/>
        <v>0</v>
      </c>
      <c r="V2331" s="18">
        <f t="shared" si="3120"/>
        <v>49186.700000000004</v>
      </c>
      <c r="W2331" s="18">
        <f t="shared" si="3121"/>
        <v>45484</v>
      </c>
      <c r="X2331" s="18">
        <f t="shared" si="3122"/>
        <v>45484</v>
      </c>
      <c r="Y2331" s="18">
        <f t="shared" si="3152"/>
        <v>0</v>
      </c>
      <c r="Z2331" s="18">
        <f t="shared" si="3152"/>
        <v>0</v>
      </c>
      <c r="AA2331" s="18">
        <f t="shared" si="3152"/>
        <v>0</v>
      </c>
      <c r="AB2331" s="18">
        <f t="shared" si="3130"/>
        <v>49186.700000000004</v>
      </c>
      <c r="AC2331" s="18">
        <f t="shared" si="3131"/>
        <v>45484</v>
      </c>
      <c r="AD2331" s="18">
        <f t="shared" si="3132"/>
        <v>45484</v>
      </c>
      <c r="AE2331" s="18">
        <f t="shared" si="3152"/>
        <v>0</v>
      </c>
      <c r="AF2331" s="31"/>
      <c r="AG2331" s="22"/>
      <c r="AH2331" s="2"/>
    </row>
    <row r="2332" spans="1:34" ht="63" x14ac:dyDescent="0.25">
      <c r="A2332" s="36" t="s">
        <v>492</v>
      </c>
      <c r="B2332" s="32">
        <v>120</v>
      </c>
      <c r="C2332" s="36" t="s">
        <v>5</v>
      </c>
      <c r="D2332" s="36" t="s">
        <v>20</v>
      </c>
      <c r="E2332" s="14" t="s">
        <v>538</v>
      </c>
      <c r="F2332" s="18">
        <v>49186.700000000004</v>
      </c>
      <c r="G2332" s="18">
        <v>45484</v>
      </c>
      <c r="H2332" s="18">
        <v>45484</v>
      </c>
      <c r="I2332" s="18"/>
      <c r="J2332" s="18"/>
      <c r="K2332" s="18"/>
      <c r="L2332" s="18">
        <f t="shared" si="3134"/>
        <v>49186.700000000004</v>
      </c>
      <c r="M2332" s="18">
        <f t="shared" si="3135"/>
        <v>45484</v>
      </c>
      <c r="N2332" s="18">
        <f t="shared" si="3136"/>
        <v>45484</v>
      </c>
      <c r="O2332" s="18"/>
      <c r="P2332" s="18"/>
      <c r="Q2332" s="18"/>
      <c r="R2332" s="18">
        <f t="shared" si="3117"/>
        <v>49186.700000000004</v>
      </c>
      <c r="S2332" s="18">
        <f t="shared" si="3118"/>
        <v>45484</v>
      </c>
      <c r="T2332" s="18">
        <f t="shared" si="3119"/>
        <v>45484</v>
      </c>
      <c r="U2332" s="18"/>
      <c r="V2332" s="18">
        <f t="shared" si="3120"/>
        <v>49186.700000000004</v>
      </c>
      <c r="W2332" s="18">
        <f t="shared" si="3121"/>
        <v>45484</v>
      </c>
      <c r="X2332" s="18">
        <f t="shared" si="3122"/>
        <v>45484</v>
      </c>
      <c r="Y2332" s="18"/>
      <c r="Z2332" s="18"/>
      <c r="AA2332" s="18"/>
      <c r="AB2332" s="18">
        <f t="shared" si="3130"/>
        <v>49186.700000000004</v>
      </c>
      <c r="AC2332" s="18">
        <f t="shared" si="3131"/>
        <v>45484</v>
      </c>
      <c r="AD2332" s="18">
        <f t="shared" si="3132"/>
        <v>45484</v>
      </c>
      <c r="AE2332" s="18"/>
      <c r="AF2332" s="31"/>
      <c r="AG2332" s="22"/>
      <c r="AH2332" s="2"/>
    </row>
    <row r="2333" spans="1:34" ht="31.5" x14ac:dyDescent="0.25">
      <c r="A2333" s="36" t="s">
        <v>493</v>
      </c>
      <c r="B2333" s="32"/>
      <c r="C2333" s="36"/>
      <c r="D2333" s="36"/>
      <c r="E2333" s="14" t="s">
        <v>629</v>
      </c>
      <c r="F2333" s="18">
        <f t="shared" ref="F2333:K2335" si="3153">F2334</f>
        <v>4352.8999999999996</v>
      </c>
      <c r="G2333" s="18">
        <f t="shared" si="3153"/>
        <v>4024.3999999999996</v>
      </c>
      <c r="H2333" s="18">
        <f t="shared" si="3153"/>
        <v>4024.3999999999996</v>
      </c>
      <c r="I2333" s="18">
        <f t="shared" si="3153"/>
        <v>0</v>
      </c>
      <c r="J2333" s="18">
        <f t="shared" si="3153"/>
        <v>0</v>
      </c>
      <c r="K2333" s="18">
        <f t="shared" si="3153"/>
        <v>0</v>
      </c>
      <c r="L2333" s="18">
        <f t="shared" si="3134"/>
        <v>4352.8999999999996</v>
      </c>
      <c r="M2333" s="18">
        <f t="shared" si="3135"/>
        <v>4024.3999999999996</v>
      </c>
      <c r="N2333" s="18">
        <f t="shared" si="3136"/>
        <v>4024.3999999999996</v>
      </c>
      <c r="O2333" s="18">
        <f t="shared" ref="O2333:Q2335" si="3154">O2334</f>
        <v>0</v>
      </c>
      <c r="P2333" s="18">
        <f t="shared" si="3154"/>
        <v>0</v>
      </c>
      <c r="Q2333" s="18">
        <f t="shared" si="3154"/>
        <v>0</v>
      </c>
      <c r="R2333" s="18">
        <f t="shared" si="3117"/>
        <v>4352.8999999999996</v>
      </c>
      <c r="S2333" s="18">
        <f t="shared" si="3118"/>
        <v>4024.3999999999996</v>
      </c>
      <c r="T2333" s="18">
        <f t="shared" si="3119"/>
        <v>4024.3999999999996</v>
      </c>
      <c r="U2333" s="18">
        <f t="shared" ref="U2333:AE2335" si="3155">U2334</f>
        <v>0</v>
      </c>
      <c r="V2333" s="18">
        <f t="shared" si="3120"/>
        <v>4352.8999999999996</v>
      </c>
      <c r="W2333" s="18">
        <f t="shared" si="3121"/>
        <v>4024.3999999999996</v>
      </c>
      <c r="X2333" s="18">
        <f t="shared" si="3122"/>
        <v>4024.3999999999996</v>
      </c>
      <c r="Y2333" s="18">
        <f t="shared" si="3155"/>
        <v>0</v>
      </c>
      <c r="Z2333" s="18">
        <f t="shared" si="3155"/>
        <v>0</v>
      </c>
      <c r="AA2333" s="18">
        <f t="shared" si="3155"/>
        <v>0</v>
      </c>
      <c r="AB2333" s="18">
        <f t="shared" si="3130"/>
        <v>4352.8999999999996</v>
      </c>
      <c r="AC2333" s="18">
        <f t="shared" si="3131"/>
        <v>4024.3999999999996</v>
      </c>
      <c r="AD2333" s="18">
        <f t="shared" si="3132"/>
        <v>4024.3999999999996</v>
      </c>
      <c r="AE2333" s="18">
        <f t="shared" si="3155"/>
        <v>0</v>
      </c>
      <c r="AF2333" s="31"/>
      <c r="AG2333" s="22"/>
      <c r="AH2333" s="2"/>
    </row>
    <row r="2334" spans="1:34" ht="94.5" x14ac:dyDescent="0.25">
      <c r="A2334" s="36" t="s">
        <v>493</v>
      </c>
      <c r="B2334" s="32">
        <v>100</v>
      </c>
      <c r="C2334" s="36"/>
      <c r="D2334" s="36"/>
      <c r="E2334" s="14" t="s">
        <v>577</v>
      </c>
      <c r="F2334" s="18">
        <f t="shared" si="3153"/>
        <v>4352.8999999999996</v>
      </c>
      <c r="G2334" s="18">
        <f t="shared" si="3153"/>
        <v>4024.3999999999996</v>
      </c>
      <c r="H2334" s="18">
        <f t="shared" si="3153"/>
        <v>4024.3999999999996</v>
      </c>
      <c r="I2334" s="18">
        <f t="shared" si="3153"/>
        <v>0</v>
      </c>
      <c r="J2334" s="18">
        <f t="shared" si="3153"/>
        <v>0</v>
      </c>
      <c r="K2334" s="18">
        <f t="shared" si="3153"/>
        <v>0</v>
      </c>
      <c r="L2334" s="18">
        <f t="shared" si="3134"/>
        <v>4352.8999999999996</v>
      </c>
      <c r="M2334" s="18">
        <f t="shared" si="3135"/>
        <v>4024.3999999999996</v>
      </c>
      <c r="N2334" s="18">
        <f t="shared" si="3136"/>
        <v>4024.3999999999996</v>
      </c>
      <c r="O2334" s="18">
        <f t="shared" si="3154"/>
        <v>0</v>
      </c>
      <c r="P2334" s="18">
        <f t="shared" si="3154"/>
        <v>0</v>
      </c>
      <c r="Q2334" s="18">
        <f t="shared" si="3154"/>
        <v>0</v>
      </c>
      <c r="R2334" s="18">
        <f t="shared" si="3117"/>
        <v>4352.8999999999996</v>
      </c>
      <c r="S2334" s="18">
        <f t="shared" si="3118"/>
        <v>4024.3999999999996</v>
      </c>
      <c r="T2334" s="18">
        <f t="shared" si="3119"/>
        <v>4024.3999999999996</v>
      </c>
      <c r="U2334" s="18">
        <f t="shared" si="3155"/>
        <v>0</v>
      </c>
      <c r="V2334" s="18">
        <f t="shared" si="3120"/>
        <v>4352.8999999999996</v>
      </c>
      <c r="W2334" s="18">
        <f t="shared" si="3121"/>
        <v>4024.3999999999996</v>
      </c>
      <c r="X2334" s="18">
        <f t="shared" si="3122"/>
        <v>4024.3999999999996</v>
      </c>
      <c r="Y2334" s="18">
        <f t="shared" si="3155"/>
        <v>0</v>
      </c>
      <c r="Z2334" s="18">
        <f t="shared" si="3155"/>
        <v>0</v>
      </c>
      <c r="AA2334" s="18">
        <f t="shared" si="3155"/>
        <v>0</v>
      </c>
      <c r="AB2334" s="18">
        <f t="shared" si="3130"/>
        <v>4352.8999999999996</v>
      </c>
      <c r="AC2334" s="18">
        <f t="shared" si="3131"/>
        <v>4024.3999999999996</v>
      </c>
      <c r="AD2334" s="18">
        <f t="shared" si="3132"/>
        <v>4024.3999999999996</v>
      </c>
      <c r="AE2334" s="18">
        <f t="shared" si="3155"/>
        <v>0</v>
      </c>
      <c r="AF2334" s="31"/>
      <c r="AG2334" s="22"/>
      <c r="AH2334" s="2"/>
    </row>
    <row r="2335" spans="1:34" ht="31.5" x14ac:dyDescent="0.25">
      <c r="A2335" s="36" t="s">
        <v>493</v>
      </c>
      <c r="B2335" s="32">
        <v>120</v>
      </c>
      <c r="C2335" s="36"/>
      <c r="D2335" s="36"/>
      <c r="E2335" s="14" t="s">
        <v>585</v>
      </c>
      <c r="F2335" s="18">
        <f t="shared" si="3153"/>
        <v>4352.8999999999996</v>
      </c>
      <c r="G2335" s="18">
        <f t="shared" si="3153"/>
        <v>4024.3999999999996</v>
      </c>
      <c r="H2335" s="18">
        <f t="shared" si="3153"/>
        <v>4024.3999999999996</v>
      </c>
      <c r="I2335" s="18">
        <f t="shared" si="3153"/>
        <v>0</v>
      </c>
      <c r="J2335" s="18">
        <f t="shared" si="3153"/>
        <v>0</v>
      </c>
      <c r="K2335" s="18">
        <f t="shared" si="3153"/>
        <v>0</v>
      </c>
      <c r="L2335" s="18">
        <f t="shared" si="3134"/>
        <v>4352.8999999999996</v>
      </c>
      <c r="M2335" s="18">
        <f t="shared" si="3135"/>
        <v>4024.3999999999996</v>
      </c>
      <c r="N2335" s="18">
        <f t="shared" si="3136"/>
        <v>4024.3999999999996</v>
      </c>
      <c r="O2335" s="18">
        <f t="shared" si="3154"/>
        <v>0</v>
      </c>
      <c r="P2335" s="18">
        <f t="shared" si="3154"/>
        <v>0</v>
      </c>
      <c r="Q2335" s="18">
        <f t="shared" si="3154"/>
        <v>0</v>
      </c>
      <c r="R2335" s="18">
        <f t="shared" si="3117"/>
        <v>4352.8999999999996</v>
      </c>
      <c r="S2335" s="18">
        <f t="shared" si="3118"/>
        <v>4024.3999999999996</v>
      </c>
      <c r="T2335" s="18">
        <f t="shared" si="3119"/>
        <v>4024.3999999999996</v>
      </c>
      <c r="U2335" s="18">
        <f t="shared" si="3155"/>
        <v>0</v>
      </c>
      <c r="V2335" s="18">
        <f t="shared" si="3120"/>
        <v>4352.8999999999996</v>
      </c>
      <c r="W2335" s="18">
        <f t="shared" si="3121"/>
        <v>4024.3999999999996</v>
      </c>
      <c r="X2335" s="18">
        <f t="shared" si="3122"/>
        <v>4024.3999999999996</v>
      </c>
      <c r="Y2335" s="18">
        <f t="shared" si="3155"/>
        <v>0</v>
      </c>
      <c r="Z2335" s="18">
        <f t="shared" si="3155"/>
        <v>0</v>
      </c>
      <c r="AA2335" s="18">
        <f t="shared" si="3155"/>
        <v>0</v>
      </c>
      <c r="AB2335" s="18">
        <f t="shared" si="3130"/>
        <v>4352.8999999999996</v>
      </c>
      <c r="AC2335" s="18">
        <f t="shared" si="3131"/>
        <v>4024.3999999999996</v>
      </c>
      <c r="AD2335" s="18">
        <f t="shared" si="3132"/>
        <v>4024.3999999999996</v>
      </c>
      <c r="AE2335" s="18">
        <f t="shared" si="3155"/>
        <v>0</v>
      </c>
      <c r="AF2335" s="31"/>
      <c r="AG2335" s="22"/>
      <c r="AH2335" s="2"/>
    </row>
    <row r="2336" spans="1:34" ht="63" x14ac:dyDescent="0.25">
      <c r="A2336" s="36" t="s">
        <v>493</v>
      </c>
      <c r="B2336" s="32">
        <v>120</v>
      </c>
      <c r="C2336" s="36" t="s">
        <v>5</v>
      </c>
      <c r="D2336" s="36" t="s">
        <v>20</v>
      </c>
      <c r="E2336" s="14" t="s">
        <v>538</v>
      </c>
      <c r="F2336" s="18">
        <v>4352.8999999999996</v>
      </c>
      <c r="G2336" s="18">
        <v>4024.3999999999996</v>
      </c>
      <c r="H2336" s="18">
        <v>4024.3999999999996</v>
      </c>
      <c r="I2336" s="18"/>
      <c r="J2336" s="18"/>
      <c r="K2336" s="18"/>
      <c r="L2336" s="18">
        <f t="shared" si="3134"/>
        <v>4352.8999999999996</v>
      </c>
      <c r="M2336" s="18">
        <f t="shared" si="3135"/>
        <v>4024.3999999999996</v>
      </c>
      <c r="N2336" s="18">
        <f t="shared" si="3136"/>
        <v>4024.3999999999996</v>
      </c>
      <c r="O2336" s="18"/>
      <c r="P2336" s="18"/>
      <c r="Q2336" s="18"/>
      <c r="R2336" s="18">
        <f t="shared" si="3117"/>
        <v>4352.8999999999996</v>
      </c>
      <c r="S2336" s="18">
        <f t="shared" si="3118"/>
        <v>4024.3999999999996</v>
      </c>
      <c r="T2336" s="18">
        <f t="shared" si="3119"/>
        <v>4024.3999999999996</v>
      </c>
      <c r="U2336" s="18"/>
      <c r="V2336" s="18">
        <f t="shared" si="3120"/>
        <v>4352.8999999999996</v>
      </c>
      <c r="W2336" s="18">
        <f t="shared" si="3121"/>
        <v>4024.3999999999996</v>
      </c>
      <c r="X2336" s="18">
        <f t="shared" si="3122"/>
        <v>4024.3999999999996</v>
      </c>
      <c r="Y2336" s="18"/>
      <c r="Z2336" s="18"/>
      <c r="AA2336" s="18"/>
      <c r="AB2336" s="18">
        <f t="shared" si="3130"/>
        <v>4352.8999999999996</v>
      </c>
      <c r="AC2336" s="18">
        <f t="shared" si="3131"/>
        <v>4024.3999999999996</v>
      </c>
      <c r="AD2336" s="18">
        <f t="shared" si="3132"/>
        <v>4024.3999999999996</v>
      </c>
      <c r="AE2336" s="18"/>
      <c r="AF2336" s="31"/>
      <c r="AG2336" s="22"/>
      <c r="AH2336" s="2"/>
    </row>
    <row r="2337" spans="1:34" s="10" customFormat="1" x14ac:dyDescent="0.25">
      <c r="A2337" s="9" t="s">
        <v>498</v>
      </c>
      <c r="B2337" s="16"/>
      <c r="C2337" s="9"/>
      <c r="D2337" s="9"/>
      <c r="E2337" s="15" t="s">
        <v>616</v>
      </c>
      <c r="F2337" s="17">
        <f t="shared" ref="F2337:K2337" si="3156">F2338+F2342</f>
        <v>105765.70000000001</v>
      </c>
      <c r="G2337" s="17">
        <f t="shared" si="3156"/>
        <v>97976.6</v>
      </c>
      <c r="H2337" s="17">
        <f t="shared" si="3156"/>
        <v>97953.600000000006</v>
      </c>
      <c r="I2337" s="17">
        <f t="shared" si="3156"/>
        <v>-29</v>
      </c>
      <c r="J2337" s="17">
        <f t="shared" si="3156"/>
        <v>9</v>
      </c>
      <c r="K2337" s="17">
        <f t="shared" si="3156"/>
        <v>20</v>
      </c>
      <c r="L2337" s="17">
        <f t="shared" si="3134"/>
        <v>105736.70000000001</v>
      </c>
      <c r="M2337" s="17">
        <f t="shared" si="3135"/>
        <v>97985.600000000006</v>
      </c>
      <c r="N2337" s="17">
        <f t="shared" si="3136"/>
        <v>97973.6</v>
      </c>
      <c r="O2337" s="17">
        <f t="shared" ref="O2337:Q2337" si="3157">O2338+O2342</f>
        <v>0</v>
      </c>
      <c r="P2337" s="17">
        <f t="shared" si="3157"/>
        <v>0</v>
      </c>
      <c r="Q2337" s="17">
        <f t="shared" si="3157"/>
        <v>0</v>
      </c>
      <c r="R2337" s="17">
        <f t="shared" si="3117"/>
        <v>105736.70000000001</v>
      </c>
      <c r="S2337" s="17">
        <f t="shared" si="3118"/>
        <v>97985.600000000006</v>
      </c>
      <c r="T2337" s="17">
        <f t="shared" si="3119"/>
        <v>97973.6</v>
      </c>
      <c r="U2337" s="17">
        <f t="shared" ref="U2337:AE2337" si="3158">U2338+U2342</f>
        <v>0</v>
      </c>
      <c r="V2337" s="17">
        <f t="shared" si="3120"/>
        <v>105736.70000000001</v>
      </c>
      <c r="W2337" s="17">
        <f t="shared" si="3121"/>
        <v>97985.600000000006</v>
      </c>
      <c r="X2337" s="17">
        <f t="shared" si="3122"/>
        <v>97973.6</v>
      </c>
      <c r="Y2337" s="17">
        <f t="shared" ref="Y2337:AA2337" si="3159">Y2338+Y2342</f>
        <v>0</v>
      </c>
      <c r="Z2337" s="17">
        <f t="shared" si="3159"/>
        <v>0</v>
      </c>
      <c r="AA2337" s="17">
        <f t="shared" si="3159"/>
        <v>0</v>
      </c>
      <c r="AB2337" s="17">
        <f t="shared" si="3130"/>
        <v>105736.70000000001</v>
      </c>
      <c r="AC2337" s="17">
        <f t="shared" si="3131"/>
        <v>97985.600000000006</v>
      </c>
      <c r="AD2337" s="17">
        <f t="shared" si="3132"/>
        <v>97973.6</v>
      </c>
      <c r="AE2337" s="17">
        <f t="shared" si="3158"/>
        <v>0</v>
      </c>
      <c r="AF2337" s="30"/>
      <c r="AG2337" s="25"/>
    </row>
    <row r="2338" spans="1:34" ht="31.5" x14ac:dyDescent="0.25">
      <c r="A2338" s="36" t="s">
        <v>496</v>
      </c>
      <c r="B2338" s="32"/>
      <c r="C2338" s="36"/>
      <c r="D2338" s="36"/>
      <c r="E2338" s="14" t="s">
        <v>628</v>
      </c>
      <c r="F2338" s="18">
        <f t="shared" ref="F2338:K2340" si="3160">F2339</f>
        <v>75233.600000000006</v>
      </c>
      <c r="G2338" s="18">
        <f t="shared" si="3160"/>
        <v>67510.7</v>
      </c>
      <c r="H2338" s="18">
        <f t="shared" si="3160"/>
        <v>67510.7</v>
      </c>
      <c r="I2338" s="18">
        <f t="shared" si="3160"/>
        <v>0</v>
      </c>
      <c r="J2338" s="18">
        <f t="shared" si="3160"/>
        <v>0</v>
      </c>
      <c r="K2338" s="18">
        <f t="shared" si="3160"/>
        <v>0</v>
      </c>
      <c r="L2338" s="18">
        <f t="shared" si="3134"/>
        <v>75233.600000000006</v>
      </c>
      <c r="M2338" s="18">
        <f t="shared" si="3135"/>
        <v>67510.7</v>
      </c>
      <c r="N2338" s="18">
        <f t="shared" si="3136"/>
        <v>67510.7</v>
      </c>
      <c r="O2338" s="18">
        <f t="shared" ref="O2338:Q2340" si="3161">O2339</f>
        <v>0</v>
      </c>
      <c r="P2338" s="18">
        <f t="shared" si="3161"/>
        <v>0</v>
      </c>
      <c r="Q2338" s="18">
        <f t="shared" si="3161"/>
        <v>0</v>
      </c>
      <c r="R2338" s="18">
        <f t="shared" si="3117"/>
        <v>75233.600000000006</v>
      </c>
      <c r="S2338" s="18">
        <f t="shared" si="3118"/>
        <v>67510.7</v>
      </c>
      <c r="T2338" s="18">
        <f t="shared" si="3119"/>
        <v>67510.7</v>
      </c>
      <c r="U2338" s="18">
        <f t="shared" ref="U2338:AE2340" si="3162">U2339</f>
        <v>0</v>
      </c>
      <c r="V2338" s="18">
        <f t="shared" si="3120"/>
        <v>75233.600000000006</v>
      </c>
      <c r="W2338" s="18">
        <f t="shared" si="3121"/>
        <v>67510.7</v>
      </c>
      <c r="X2338" s="18">
        <f t="shared" si="3122"/>
        <v>67510.7</v>
      </c>
      <c r="Y2338" s="18">
        <f t="shared" si="3162"/>
        <v>0</v>
      </c>
      <c r="Z2338" s="18">
        <f t="shared" si="3162"/>
        <v>0</v>
      </c>
      <c r="AA2338" s="18">
        <f t="shared" si="3162"/>
        <v>0</v>
      </c>
      <c r="AB2338" s="18">
        <f t="shared" si="3130"/>
        <v>75233.600000000006</v>
      </c>
      <c r="AC2338" s="18">
        <f t="shared" si="3131"/>
        <v>67510.7</v>
      </c>
      <c r="AD2338" s="18">
        <f t="shared" si="3132"/>
        <v>67510.7</v>
      </c>
      <c r="AE2338" s="18">
        <f t="shared" si="3162"/>
        <v>0</v>
      </c>
      <c r="AF2338" s="31"/>
      <c r="AG2338" s="22"/>
      <c r="AH2338" s="2"/>
    </row>
    <row r="2339" spans="1:34" ht="94.5" x14ac:dyDescent="0.25">
      <c r="A2339" s="36" t="s">
        <v>496</v>
      </c>
      <c r="B2339" s="32">
        <v>100</v>
      </c>
      <c r="C2339" s="36"/>
      <c r="D2339" s="36"/>
      <c r="E2339" s="14" t="s">
        <v>577</v>
      </c>
      <c r="F2339" s="18">
        <f t="shared" si="3160"/>
        <v>75233.600000000006</v>
      </c>
      <c r="G2339" s="18">
        <f t="shared" si="3160"/>
        <v>67510.7</v>
      </c>
      <c r="H2339" s="18">
        <f t="shared" si="3160"/>
        <v>67510.7</v>
      </c>
      <c r="I2339" s="18">
        <f t="shared" si="3160"/>
        <v>0</v>
      </c>
      <c r="J2339" s="18">
        <f t="shared" si="3160"/>
        <v>0</v>
      </c>
      <c r="K2339" s="18">
        <f t="shared" si="3160"/>
        <v>0</v>
      </c>
      <c r="L2339" s="18">
        <f t="shared" si="3134"/>
        <v>75233.600000000006</v>
      </c>
      <c r="M2339" s="18">
        <f t="shared" si="3135"/>
        <v>67510.7</v>
      </c>
      <c r="N2339" s="18">
        <f t="shared" si="3136"/>
        <v>67510.7</v>
      </c>
      <c r="O2339" s="18">
        <f t="shared" si="3161"/>
        <v>0</v>
      </c>
      <c r="P2339" s="18">
        <f t="shared" si="3161"/>
        <v>0</v>
      </c>
      <c r="Q2339" s="18">
        <f t="shared" si="3161"/>
        <v>0</v>
      </c>
      <c r="R2339" s="18">
        <f t="shared" si="3117"/>
        <v>75233.600000000006</v>
      </c>
      <c r="S2339" s="18">
        <f t="shared" si="3118"/>
        <v>67510.7</v>
      </c>
      <c r="T2339" s="18">
        <f t="shared" si="3119"/>
        <v>67510.7</v>
      </c>
      <c r="U2339" s="18">
        <f t="shared" si="3162"/>
        <v>0</v>
      </c>
      <c r="V2339" s="18">
        <f t="shared" si="3120"/>
        <v>75233.600000000006</v>
      </c>
      <c r="W2339" s="18">
        <f t="shared" si="3121"/>
        <v>67510.7</v>
      </c>
      <c r="X2339" s="18">
        <f t="shared" si="3122"/>
        <v>67510.7</v>
      </c>
      <c r="Y2339" s="18">
        <f t="shared" si="3162"/>
        <v>0</v>
      </c>
      <c r="Z2339" s="18">
        <f t="shared" si="3162"/>
        <v>0</v>
      </c>
      <c r="AA2339" s="18">
        <f t="shared" si="3162"/>
        <v>0</v>
      </c>
      <c r="AB2339" s="18">
        <f t="shared" si="3130"/>
        <v>75233.600000000006</v>
      </c>
      <c r="AC2339" s="18">
        <f t="shared" si="3131"/>
        <v>67510.7</v>
      </c>
      <c r="AD2339" s="18">
        <f t="shared" si="3132"/>
        <v>67510.7</v>
      </c>
      <c r="AE2339" s="18">
        <f t="shared" si="3162"/>
        <v>0</v>
      </c>
      <c r="AF2339" s="31"/>
      <c r="AG2339" s="22"/>
      <c r="AH2339" s="2"/>
    </row>
    <row r="2340" spans="1:34" ht="31.5" x14ac:dyDescent="0.25">
      <c r="A2340" s="36" t="s">
        <v>496</v>
      </c>
      <c r="B2340" s="32">
        <v>120</v>
      </c>
      <c r="C2340" s="36"/>
      <c r="D2340" s="36"/>
      <c r="E2340" s="14" t="s">
        <v>585</v>
      </c>
      <c r="F2340" s="18">
        <f t="shared" si="3160"/>
        <v>75233.600000000006</v>
      </c>
      <c r="G2340" s="18">
        <f t="shared" si="3160"/>
        <v>67510.7</v>
      </c>
      <c r="H2340" s="18">
        <f t="shared" si="3160"/>
        <v>67510.7</v>
      </c>
      <c r="I2340" s="18">
        <f t="shared" si="3160"/>
        <v>0</v>
      </c>
      <c r="J2340" s="18">
        <f t="shared" si="3160"/>
        <v>0</v>
      </c>
      <c r="K2340" s="18">
        <f t="shared" si="3160"/>
        <v>0</v>
      </c>
      <c r="L2340" s="18">
        <f t="shared" si="3134"/>
        <v>75233.600000000006</v>
      </c>
      <c r="M2340" s="18">
        <f t="shared" si="3135"/>
        <v>67510.7</v>
      </c>
      <c r="N2340" s="18">
        <f t="shared" si="3136"/>
        <v>67510.7</v>
      </c>
      <c r="O2340" s="18">
        <f t="shared" si="3161"/>
        <v>0</v>
      </c>
      <c r="P2340" s="18">
        <f t="shared" si="3161"/>
        <v>0</v>
      </c>
      <c r="Q2340" s="18">
        <f t="shared" si="3161"/>
        <v>0</v>
      </c>
      <c r="R2340" s="18">
        <f t="shared" si="3117"/>
        <v>75233.600000000006</v>
      </c>
      <c r="S2340" s="18">
        <f t="shared" si="3118"/>
        <v>67510.7</v>
      </c>
      <c r="T2340" s="18">
        <f t="shared" si="3119"/>
        <v>67510.7</v>
      </c>
      <c r="U2340" s="18">
        <f t="shared" si="3162"/>
        <v>0</v>
      </c>
      <c r="V2340" s="18">
        <f t="shared" si="3120"/>
        <v>75233.600000000006</v>
      </c>
      <c r="W2340" s="18">
        <f t="shared" si="3121"/>
        <v>67510.7</v>
      </c>
      <c r="X2340" s="18">
        <f t="shared" si="3122"/>
        <v>67510.7</v>
      </c>
      <c r="Y2340" s="18">
        <f t="shared" si="3162"/>
        <v>0</v>
      </c>
      <c r="Z2340" s="18">
        <f t="shared" si="3162"/>
        <v>0</v>
      </c>
      <c r="AA2340" s="18">
        <f t="shared" si="3162"/>
        <v>0</v>
      </c>
      <c r="AB2340" s="18">
        <f t="shared" si="3130"/>
        <v>75233.600000000006</v>
      </c>
      <c r="AC2340" s="18">
        <f t="shared" si="3131"/>
        <v>67510.7</v>
      </c>
      <c r="AD2340" s="18">
        <f t="shared" si="3132"/>
        <v>67510.7</v>
      </c>
      <c r="AE2340" s="18">
        <f t="shared" si="3162"/>
        <v>0</v>
      </c>
      <c r="AF2340" s="31"/>
      <c r="AG2340" s="22"/>
      <c r="AH2340" s="2"/>
    </row>
    <row r="2341" spans="1:34" ht="63" x14ac:dyDescent="0.25">
      <c r="A2341" s="36" t="s">
        <v>496</v>
      </c>
      <c r="B2341" s="32">
        <v>120</v>
      </c>
      <c r="C2341" s="36" t="s">
        <v>5</v>
      </c>
      <c r="D2341" s="36" t="s">
        <v>20</v>
      </c>
      <c r="E2341" s="14" t="s">
        <v>538</v>
      </c>
      <c r="F2341" s="18">
        <v>75233.600000000006</v>
      </c>
      <c r="G2341" s="18">
        <v>67510.7</v>
      </c>
      <c r="H2341" s="18">
        <v>67510.7</v>
      </c>
      <c r="I2341" s="18"/>
      <c r="J2341" s="18"/>
      <c r="K2341" s="18"/>
      <c r="L2341" s="18">
        <f t="shared" si="3134"/>
        <v>75233.600000000006</v>
      </c>
      <c r="M2341" s="18">
        <f t="shared" si="3135"/>
        <v>67510.7</v>
      </c>
      <c r="N2341" s="18">
        <f t="shared" si="3136"/>
        <v>67510.7</v>
      </c>
      <c r="O2341" s="18"/>
      <c r="P2341" s="18"/>
      <c r="Q2341" s="18"/>
      <c r="R2341" s="18">
        <f t="shared" si="3117"/>
        <v>75233.600000000006</v>
      </c>
      <c r="S2341" s="18">
        <f t="shared" si="3118"/>
        <v>67510.7</v>
      </c>
      <c r="T2341" s="18">
        <f t="shared" si="3119"/>
        <v>67510.7</v>
      </c>
      <c r="U2341" s="18"/>
      <c r="V2341" s="18">
        <f t="shared" si="3120"/>
        <v>75233.600000000006</v>
      </c>
      <c r="W2341" s="18">
        <f t="shared" si="3121"/>
        <v>67510.7</v>
      </c>
      <c r="X2341" s="18">
        <f t="shared" si="3122"/>
        <v>67510.7</v>
      </c>
      <c r="Y2341" s="18"/>
      <c r="Z2341" s="18"/>
      <c r="AA2341" s="18"/>
      <c r="AB2341" s="18">
        <f t="shared" si="3130"/>
        <v>75233.600000000006</v>
      </c>
      <c r="AC2341" s="18">
        <f t="shared" si="3131"/>
        <v>67510.7</v>
      </c>
      <c r="AD2341" s="18">
        <f t="shared" si="3132"/>
        <v>67510.7</v>
      </c>
      <c r="AE2341" s="18"/>
      <c r="AF2341" s="31"/>
      <c r="AG2341" s="22"/>
      <c r="AH2341" s="2"/>
    </row>
    <row r="2342" spans="1:34" ht="31.5" x14ac:dyDescent="0.25">
      <c r="A2342" s="36" t="s">
        <v>497</v>
      </c>
      <c r="B2342" s="32"/>
      <c r="C2342" s="36"/>
      <c r="D2342" s="36"/>
      <c r="E2342" s="14" t="s">
        <v>629</v>
      </c>
      <c r="F2342" s="18">
        <f>F2343+F2346</f>
        <v>30532.1</v>
      </c>
      <c r="G2342" s="18">
        <f t="shared" ref="G2342:AE2342" si="3163">G2343+G2346</f>
        <v>30465.9</v>
      </c>
      <c r="H2342" s="18">
        <f t="shared" si="3163"/>
        <v>30442.9</v>
      </c>
      <c r="I2342" s="18">
        <f t="shared" ref="I2342:K2342" si="3164">I2343+I2346</f>
        <v>-29</v>
      </c>
      <c r="J2342" s="18">
        <f t="shared" si="3164"/>
        <v>9</v>
      </c>
      <c r="K2342" s="18">
        <f t="shared" si="3164"/>
        <v>20</v>
      </c>
      <c r="L2342" s="18">
        <f t="shared" si="3134"/>
        <v>30503.1</v>
      </c>
      <c r="M2342" s="18">
        <f t="shared" si="3135"/>
        <v>30474.9</v>
      </c>
      <c r="N2342" s="18">
        <f t="shared" si="3136"/>
        <v>30462.9</v>
      </c>
      <c r="O2342" s="18">
        <f t="shared" ref="O2342:Q2342" si="3165">O2343+O2346</f>
        <v>0</v>
      </c>
      <c r="P2342" s="18">
        <f t="shared" si="3165"/>
        <v>0</v>
      </c>
      <c r="Q2342" s="18">
        <f t="shared" si="3165"/>
        <v>0</v>
      </c>
      <c r="R2342" s="18">
        <f t="shared" si="3117"/>
        <v>30503.1</v>
      </c>
      <c r="S2342" s="18">
        <f t="shared" si="3118"/>
        <v>30474.9</v>
      </c>
      <c r="T2342" s="18">
        <f t="shared" si="3119"/>
        <v>30462.9</v>
      </c>
      <c r="U2342" s="18">
        <f t="shared" ref="U2342" si="3166">U2343+U2346</f>
        <v>0</v>
      </c>
      <c r="V2342" s="18">
        <f t="shared" si="3120"/>
        <v>30503.1</v>
      </c>
      <c r="W2342" s="18">
        <f t="shared" si="3121"/>
        <v>30474.9</v>
      </c>
      <c r="X2342" s="18">
        <f t="shared" si="3122"/>
        <v>30462.9</v>
      </c>
      <c r="Y2342" s="18">
        <f t="shared" ref="Y2342:AA2342" si="3167">Y2343+Y2346</f>
        <v>0</v>
      </c>
      <c r="Z2342" s="18">
        <f t="shared" si="3167"/>
        <v>0</v>
      </c>
      <c r="AA2342" s="18">
        <f t="shared" si="3167"/>
        <v>0</v>
      </c>
      <c r="AB2342" s="18">
        <f t="shared" si="3130"/>
        <v>30503.1</v>
      </c>
      <c r="AC2342" s="18">
        <f t="shared" si="3131"/>
        <v>30474.9</v>
      </c>
      <c r="AD2342" s="18">
        <f t="shared" si="3132"/>
        <v>30462.9</v>
      </c>
      <c r="AE2342" s="18">
        <f t="shared" si="3163"/>
        <v>0</v>
      </c>
      <c r="AF2342" s="31"/>
      <c r="AG2342" s="22"/>
      <c r="AH2342" s="2"/>
    </row>
    <row r="2343" spans="1:34" ht="94.5" x14ac:dyDescent="0.25">
      <c r="A2343" s="36" t="s">
        <v>497</v>
      </c>
      <c r="B2343" s="32">
        <v>100</v>
      </c>
      <c r="C2343" s="36"/>
      <c r="D2343" s="36"/>
      <c r="E2343" s="14" t="s">
        <v>577</v>
      </c>
      <c r="F2343" s="18">
        <f t="shared" ref="F2343:K2344" si="3168">F2344</f>
        <v>600</v>
      </c>
      <c r="G2343" s="18">
        <f t="shared" si="3168"/>
        <v>600</v>
      </c>
      <c r="H2343" s="18">
        <f t="shared" si="3168"/>
        <v>600</v>
      </c>
      <c r="I2343" s="18">
        <f t="shared" si="3168"/>
        <v>0</v>
      </c>
      <c r="J2343" s="18">
        <f t="shared" si="3168"/>
        <v>0</v>
      </c>
      <c r="K2343" s="18">
        <f t="shared" si="3168"/>
        <v>0</v>
      </c>
      <c r="L2343" s="18">
        <f t="shared" si="3134"/>
        <v>600</v>
      </c>
      <c r="M2343" s="18">
        <f t="shared" si="3135"/>
        <v>600</v>
      </c>
      <c r="N2343" s="18">
        <f t="shared" si="3136"/>
        <v>600</v>
      </c>
      <c r="O2343" s="18">
        <f t="shared" ref="O2343:Q2344" si="3169">O2344</f>
        <v>0</v>
      </c>
      <c r="P2343" s="18">
        <f t="shared" si="3169"/>
        <v>0</v>
      </c>
      <c r="Q2343" s="18">
        <f t="shared" si="3169"/>
        <v>0</v>
      </c>
      <c r="R2343" s="18">
        <f t="shared" si="3117"/>
        <v>600</v>
      </c>
      <c r="S2343" s="18">
        <f t="shared" si="3118"/>
        <v>600</v>
      </c>
      <c r="T2343" s="18">
        <f t="shared" si="3119"/>
        <v>600</v>
      </c>
      <c r="U2343" s="18">
        <f t="shared" ref="U2343:AE2344" si="3170">U2344</f>
        <v>0</v>
      </c>
      <c r="V2343" s="18">
        <f t="shared" si="3120"/>
        <v>600</v>
      </c>
      <c r="W2343" s="18">
        <f t="shared" si="3121"/>
        <v>600</v>
      </c>
      <c r="X2343" s="18">
        <f t="shared" si="3122"/>
        <v>600</v>
      </c>
      <c r="Y2343" s="18">
        <f t="shared" si="3170"/>
        <v>0</v>
      </c>
      <c r="Z2343" s="18">
        <f t="shared" si="3170"/>
        <v>0</v>
      </c>
      <c r="AA2343" s="18">
        <f t="shared" si="3170"/>
        <v>0</v>
      </c>
      <c r="AB2343" s="18">
        <f t="shared" si="3130"/>
        <v>600</v>
      </c>
      <c r="AC2343" s="18">
        <f t="shared" si="3131"/>
        <v>600</v>
      </c>
      <c r="AD2343" s="18">
        <f t="shared" si="3132"/>
        <v>600</v>
      </c>
      <c r="AE2343" s="18">
        <f t="shared" si="3170"/>
        <v>0</v>
      </c>
      <c r="AF2343" s="31"/>
      <c r="AG2343" s="22"/>
      <c r="AH2343" s="2"/>
    </row>
    <row r="2344" spans="1:34" ht="31.5" x14ac:dyDescent="0.25">
      <c r="A2344" s="36" t="s">
        <v>497</v>
      </c>
      <c r="B2344" s="32">
        <v>120</v>
      </c>
      <c r="C2344" s="36"/>
      <c r="D2344" s="36"/>
      <c r="E2344" s="14" t="s">
        <v>585</v>
      </c>
      <c r="F2344" s="18">
        <f t="shared" si="3168"/>
        <v>600</v>
      </c>
      <c r="G2344" s="18">
        <f t="shared" si="3168"/>
        <v>600</v>
      </c>
      <c r="H2344" s="18">
        <f t="shared" si="3168"/>
        <v>600</v>
      </c>
      <c r="I2344" s="18">
        <f t="shared" si="3168"/>
        <v>0</v>
      </c>
      <c r="J2344" s="18">
        <f t="shared" si="3168"/>
        <v>0</v>
      </c>
      <c r="K2344" s="18">
        <f t="shared" si="3168"/>
        <v>0</v>
      </c>
      <c r="L2344" s="18">
        <f t="shared" si="3134"/>
        <v>600</v>
      </c>
      <c r="M2344" s="18">
        <f t="shared" si="3135"/>
        <v>600</v>
      </c>
      <c r="N2344" s="18">
        <f t="shared" si="3136"/>
        <v>600</v>
      </c>
      <c r="O2344" s="18">
        <f t="shared" si="3169"/>
        <v>0</v>
      </c>
      <c r="P2344" s="18">
        <f t="shared" si="3169"/>
        <v>0</v>
      </c>
      <c r="Q2344" s="18">
        <f t="shared" si="3169"/>
        <v>0</v>
      </c>
      <c r="R2344" s="18">
        <f t="shared" si="3117"/>
        <v>600</v>
      </c>
      <c r="S2344" s="18">
        <f t="shared" si="3118"/>
        <v>600</v>
      </c>
      <c r="T2344" s="18">
        <f t="shared" si="3119"/>
        <v>600</v>
      </c>
      <c r="U2344" s="18">
        <f t="shared" si="3170"/>
        <v>0</v>
      </c>
      <c r="V2344" s="18">
        <f t="shared" si="3120"/>
        <v>600</v>
      </c>
      <c r="W2344" s="18">
        <f t="shared" si="3121"/>
        <v>600</v>
      </c>
      <c r="X2344" s="18">
        <f t="shared" si="3122"/>
        <v>600</v>
      </c>
      <c r="Y2344" s="18">
        <f t="shared" si="3170"/>
        <v>0</v>
      </c>
      <c r="Z2344" s="18">
        <f t="shared" si="3170"/>
        <v>0</v>
      </c>
      <c r="AA2344" s="18">
        <f t="shared" si="3170"/>
        <v>0</v>
      </c>
      <c r="AB2344" s="18">
        <f t="shared" si="3130"/>
        <v>600</v>
      </c>
      <c r="AC2344" s="18">
        <f t="shared" si="3131"/>
        <v>600</v>
      </c>
      <c r="AD2344" s="18">
        <f t="shared" si="3132"/>
        <v>600</v>
      </c>
      <c r="AE2344" s="18">
        <f t="shared" si="3170"/>
        <v>0</v>
      </c>
      <c r="AF2344" s="31"/>
      <c r="AG2344" s="22"/>
      <c r="AH2344" s="2"/>
    </row>
    <row r="2345" spans="1:34" ht="63" x14ac:dyDescent="0.25">
      <c r="A2345" s="36" t="s">
        <v>497</v>
      </c>
      <c r="B2345" s="32">
        <v>120</v>
      </c>
      <c r="C2345" s="36" t="s">
        <v>5</v>
      </c>
      <c r="D2345" s="36" t="s">
        <v>20</v>
      </c>
      <c r="E2345" s="14" t="s">
        <v>538</v>
      </c>
      <c r="F2345" s="18">
        <v>600</v>
      </c>
      <c r="G2345" s="18">
        <v>600</v>
      </c>
      <c r="H2345" s="18">
        <v>600</v>
      </c>
      <c r="I2345" s="18"/>
      <c r="J2345" s="18"/>
      <c r="K2345" s="18"/>
      <c r="L2345" s="18">
        <f t="shared" si="3134"/>
        <v>600</v>
      </c>
      <c r="M2345" s="18">
        <f t="shared" si="3135"/>
        <v>600</v>
      </c>
      <c r="N2345" s="18">
        <f t="shared" si="3136"/>
        <v>600</v>
      </c>
      <c r="O2345" s="18"/>
      <c r="P2345" s="18"/>
      <c r="Q2345" s="18"/>
      <c r="R2345" s="18">
        <f t="shared" si="3117"/>
        <v>600</v>
      </c>
      <c r="S2345" s="18">
        <f t="shared" si="3118"/>
        <v>600</v>
      </c>
      <c r="T2345" s="18">
        <f t="shared" si="3119"/>
        <v>600</v>
      </c>
      <c r="U2345" s="18"/>
      <c r="V2345" s="18">
        <f t="shared" si="3120"/>
        <v>600</v>
      </c>
      <c r="W2345" s="18">
        <f t="shared" si="3121"/>
        <v>600</v>
      </c>
      <c r="X2345" s="18">
        <f t="shared" si="3122"/>
        <v>600</v>
      </c>
      <c r="Y2345" s="18"/>
      <c r="Z2345" s="18"/>
      <c r="AA2345" s="18"/>
      <c r="AB2345" s="18">
        <f t="shared" si="3130"/>
        <v>600</v>
      </c>
      <c r="AC2345" s="18">
        <f t="shared" si="3131"/>
        <v>600</v>
      </c>
      <c r="AD2345" s="18">
        <f t="shared" si="3132"/>
        <v>600</v>
      </c>
      <c r="AE2345" s="18"/>
      <c r="AF2345" s="31"/>
      <c r="AG2345" s="22"/>
      <c r="AH2345" s="2"/>
    </row>
    <row r="2346" spans="1:34" ht="47.25" x14ac:dyDescent="0.25">
      <c r="A2346" s="36" t="s">
        <v>497</v>
      </c>
      <c r="B2346" s="32">
        <v>200</v>
      </c>
      <c r="C2346" s="36"/>
      <c r="D2346" s="36"/>
      <c r="E2346" s="14" t="s">
        <v>578</v>
      </c>
      <c r="F2346" s="18">
        <f t="shared" ref="F2346:K2347" si="3171">F2347</f>
        <v>29932.1</v>
      </c>
      <c r="G2346" s="18">
        <f t="shared" si="3171"/>
        <v>29865.9</v>
      </c>
      <c r="H2346" s="18">
        <f t="shared" si="3171"/>
        <v>29842.9</v>
      </c>
      <c r="I2346" s="18">
        <f t="shared" si="3171"/>
        <v>-29</v>
      </c>
      <c r="J2346" s="18">
        <f t="shared" si="3171"/>
        <v>9</v>
      </c>
      <c r="K2346" s="18">
        <f t="shared" si="3171"/>
        <v>20</v>
      </c>
      <c r="L2346" s="18">
        <f t="shared" si="3134"/>
        <v>29903.1</v>
      </c>
      <c r="M2346" s="18">
        <f t="shared" si="3135"/>
        <v>29874.9</v>
      </c>
      <c r="N2346" s="18">
        <f t="shared" si="3136"/>
        <v>29862.9</v>
      </c>
      <c r="O2346" s="18">
        <f t="shared" ref="O2346:Q2347" si="3172">O2347</f>
        <v>0</v>
      </c>
      <c r="P2346" s="18">
        <f t="shared" si="3172"/>
        <v>0</v>
      </c>
      <c r="Q2346" s="18">
        <f t="shared" si="3172"/>
        <v>0</v>
      </c>
      <c r="R2346" s="18">
        <f t="shared" si="3117"/>
        <v>29903.1</v>
      </c>
      <c r="S2346" s="18">
        <f t="shared" si="3118"/>
        <v>29874.9</v>
      </c>
      <c r="T2346" s="18">
        <f t="shared" si="3119"/>
        <v>29862.9</v>
      </c>
      <c r="U2346" s="18">
        <f t="shared" ref="U2346:AE2347" si="3173">U2347</f>
        <v>0</v>
      </c>
      <c r="V2346" s="18">
        <f t="shared" si="3120"/>
        <v>29903.1</v>
      </c>
      <c r="W2346" s="18">
        <f t="shared" si="3121"/>
        <v>29874.9</v>
      </c>
      <c r="X2346" s="18">
        <f t="shared" si="3122"/>
        <v>29862.9</v>
      </c>
      <c r="Y2346" s="18">
        <f t="shared" si="3173"/>
        <v>0</v>
      </c>
      <c r="Z2346" s="18">
        <f t="shared" si="3173"/>
        <v>0</v>
      </c>
      <c r="AA2346" s="18">
        <f t="shared" si="3173"/>
        <v>0</v>
      </c>
      <c r="AB2346" s="18">
        <f t="shared" si="3130"/>
        <v>29903.1</v>
      </c>
      <c r="AC2346" s="18">
        <f t="shared" si="3131"/>
        <v>29874.9</v>
      </c>
      <c r="AD2346" s="18">
        <f t="shared" si="3132"/>
        <v>29862.9</v>
      </c>
      <c r="AE2346" s="18">
        <f t="shared" si="3173"/>
        <v>0</v>
      </c>
      <c r="AF2346" s="31"/>
      <c r="AG2346" s="22"/>
      <c r="AH2346" s="2"/>
    </row>
    <row r="2347" spans="1:34" ht="47.25" x14ac:dyDescent="0.25">
      <c r="A2347" s="36" t="s">
        <v>497</v>
      </c>
      <c r="B2347" s="32">
        <v>240</v>
      </c>
      <c r="C2347" s="36"/>
      <c r="D2347" s="36"/>
      <c r="E2347" s="14" t="s">
        <v>586</v>
      </c>
      <c r="F2347" s="18">
        <f t="shared" si="3171"/>
        <v>29932.1</v>
      </c>
      <c r="G2347" s="18">
        <f t="shared" si="3171"/>
        <v>29865.9</v>
      </c>
      <c r="H2347" s="18">
        <f t="shared" si="3171"/>
        <v>29842.9</v>
      </c>
      <c r="I2347" s="18">
        <f t="shared" si="3171"/>
        <v>-29</v>
      </c>
      <c r="J2347" s="18">
        <f t="shared" si="3171"/>
        <v>9</v>
      </c>
      <c r="K2347" s="18">
        <f t="shared" si="3171"/>
        <v>20</v>
      </c>
      <c r="L2347" s="18">
        <f t="shared" si="3134"/>
        <v>29903.1</v>
      </c>
      <c r="M2347" s="18">
        <f t="shared" si="3135"/>
        <v>29874.9</v>
      </c>
      <c r="N2347" s="18">
        <f t="shared" si="3136"/>
        <v>29862.9</v>
      </c>
      <c r="O2347" s="18">
        <f t="shared" si="3172"/>
        <v>0</v>
      </c>
      <c r="P2347" s="18">
        <f t="shared" si="3172"/>
        <v>0</v>
      </c>
      <c r="Q2347" s="18">
        <f t="shared" si="3172"/>
        <v>0</v>
      </c>
      <c r="R2347" s="18">
        <f t="shared" si="3117"/>
        <v>29903.1</v>
      </c>
      <c r="S2347" s="18">
        <f t="shared" si="3118"/>
        <v>29874.9</v>
      </c>
      <c r="T2347" s="18">
        <f t="shared" si="3119"/>
        <v>29862.9</v>
      </c>
      <c r="U2347" s="18">
        <f t="shared" si="3173"/>
        <v>0</v>
      </c>
      <c r="V2347" s="18">
        <f t="shared" si="3120"/>
        <v>29903.1</v>
      </c>
      <c r="W2347" s="18">
        <f t="shared" si="3121"/>
        <v>29874.9</v>
      </c>
      <c r="X2347" s="18">
        <f t="shared" si="3122"/>
        <v>29862.9</v>
      </c>
      <c r="Y2347" s="18">
        <f t="shared" si="3173"/>
        <v>0</v>
      </c>
      <c r="Z2347" s="18">
        <f t="shared" si="3173"/>
        <v>0</v>
      </c>
      <c r="AA2347" s="18">
        <f t="shared" si="3173"/>
        <v>0</v>
      </c>
      <c r="AB2347" s="18">
        <f t="shared" si="3130"/>
        <v>29903.1</v>
      </c>
      <c r="AC2347" s="18">
        <f t="shared" si="3131"/>
        <v>29874.9</v>
      </c>
      <c r="AD2347" s="18">
        <f t="shared" si="3132"/>
        <v>29862.9</v>
      </c>
      <c r="AE2347" s="18">
        <f t="shared" si="3173"/>
        <v>0</v>
      </c>
      <c r="AF2347" s="31"/>
      <c r="AG2347" s="22"/>
      <c r="AH2347" s="2"/>
    </row>
    <row r="2348" spans="1:34" ht="63" x14ac:dyDescent="0.25">
      <c r="A2348" s="36" t="s">
        <v>497</v>
      </c>
      <c r="B2348" s="32">
        <v>240</v>
      </c>
      <c r="C2348" s="36" t="s">
        <v>5</v>
      </c>
      <c r="D2348" s="36" t="s">
        <v>20</v>
      </c>
      <c r="E2348" s="14" t="s">
        <v>538</v>
      </c>
      <c r="F2348" s="18">
        <v>29932.1</v>
      </c>
      <c r="G2348" s="18">
        <v>29865.9</v>
      </c>
      <c r="H2348" s="18">
        <v>29842.9</v>
      </c>
      <c r="I2348" s="23">
        <v>-29</v>
      </c>
      <c r="J2348" s="23">
        <v>9</v>
      </c>
      <c r="K2348" s="23">
        <v>20</v>
      </c>
      <c r="L2348" s="18">
        <f t="shared" si="3134"/>
        <v>29903.1</v>
      </c>
      <c r="M2348" s="18">
        <f t="shared" si="3135"/>
        <v>29874.9</v>
      </c>
      <c r="N2348" s="18">
        <f t="shared" si="3136"/>
        <v>29862.9</v>
      </c>
      <c r="O2348" s="18"/>
      <c r="P2348" s="18"/>
      <c r="Q2348" s="18"/>
      <c r="R2348" s="18">
        <f t="shared" si="3117"/>
        <v>29903.1</v>
      </c>
      <c r="S2348" s="18">
        <f t="shared" si="3118"/>
        <v>29874.9</v>
      </c>
      <c r="T2348" s="18">
        <f t="shared" si="3119"/>
        <v>29862.9</v>
      </c>
      <c r="U2348" s="18"/>
      <c r="V2348" s="18">
        <f t="shared" si="3120"/>
        <v>29903.1</v>
      </c>
      <c r="W2348" s="18">
        <f t="shared" si="3121"/>
        <v>29874.9</v>
      </c>
      <c r="X2348" s="18">
        <f t="shared" si="3122"/>
        <v>29862.9</v>
      </c>
      <c r="Y2348" s="18"/>
      <c r="Z2348" s="18"/>
      <c r="AA2348" s="18"/>
      <c r="AB2348" s="18">
        <f t="shared" si="3130"/>
        <v>29903.1</v>
      </c>
      <c r="AC2348" s="18">
        <f t="shared" si="3131"/>
        <v>29874.9</v>
      </c>
      <c r="AD2348" s="18">
        <f t="shared" si="3132"/>
        <v>29862.9</v>
      </c>
      <c r="AE2348" s="18"/>
      <c r="AF2348" s="31"/>
      <c r="AG2348" s="22" t="s">
        <v>1285</v>
      </c>
      <c r="AH2348" s="2"/>
    </row>
    <row r="2349" spans="1:34" s="8" customFormat="1" ht="47.25" x14ac:dyDescent="0.25">
      <c r="A2349" s="7" t="s">
        <v>500</v>
      </c>
      <c r="B2349" s="13"/>
      <c r="C2349" s="7"/>
      <c r="D2349" s="7"/>
      <c r="E2349" s="33" t="s">
        <v>606</v>
      </c>
      <c r="F2349" s="11">
        <f t="shared" ref="F2349:K2349" si="3174">F2350+F2355</f>
        <v>44237.8</v>
      </c>
      <c r="G2349" s="11">
        <f t="shared" si="3174"/>
        <v>40497.300000000003</v>
      </c>
      <c r="H2349" s="11">
        <f t="shared" si="3174"/>
        <v>40497.300000000003</v>
      </c>
      <c r="I2349" s="11">
        <f t="shared" si="3174"/>
        <v>0</v>
      </c>
      <c r="J2349" s="11">
        <f t="shared" si="3174"/>
        <v>0</v>
      </c>
      <c r="K2349" s="11">
        <f t="shared" si="3174"/>
        <v>0</v>
      </c>
      <c r="L2349" s="11">
        <f t="shared" si="3134"/>
        <v>44237.8</v>
      </c>
      <c r="M2349" s="11">
        <f t="shared" si="3135"/>
        <v>40497.300000000003</v>
      </c>
      <c r="N2349" s="11">
        <f t="shared" si="3136"/>
        <v>40497.300000000003</v>
      </c>
      <c r="O2349" s="11">
        <f t="shared" ref="O2349:Q2349" si="3175">O2350+O2355</f>
        <v>0</v>
      </c>
      <c r="P2349" s="11">
        <f t="shared" si="3175"/>
        <v>0</v>
      </c>
      <c r="Q2349" s="11">
        <f t="shared" si="3175"/>
        <v>0</v>
      </c>
      <c r="R2349" s="11">
        <f t="shared" si="3117"/>
        <v>44237.8</v>
      </c>
      <c r="S2349" s="11">
        <f t="shared" si="3118"/>
        <v>40497.300000000003</v>
      </c>
      <c r="T2349" s="11">
        <f t="shared" si="3119"/>
        <v>40497.300000000003</v>
      </c>
      <c r="U2349" s="11">
        <f t="shared" ref="U2349:AE2349" si="3176">U2350+U2355</f>
        <v>0</v>
      </c>
      <c r="V2349" s="11">
        <f t="shared" si="3120"/>
        <v>44237.8</v>
      </c>
      <c r="W2349" s="11">
        <f t="shared" si="3121"/>
        <v>40497.300000000003</v>
      </c>
      <c r="X2349" s="11">
        <f t="shared" si="3122"/>
        <v>40497.300000000003</v>
      </c>
      <c r="Y2349" s="11">
        <f t="shared" ref="Y2349:AA2349" si="3177">Y2350+Y2355</f>
        <v>0</v>
      </c>
      <c r="Z2349" s="11">
        <f t="shared" si="3177"/>
        <v>0</v>
      </c>
      <c r="AA2349" s="11">
        <f t="shared" si="3177"/>
        <v>0</v>
      </c>
      <c r="AB2349" s="11">
        <f t="shared" si="3130"/>
        <v>44237.8</v>
      </c>
      <c r="AC2349" s="11">
        <f t="shared" si="3131"/>
        <v>40497.300000000003</v>
      </c>
      <c r="AD2349" s="11">
        <f t="shared" si="3132"/>
        <v>40497.300000000003</v>
      </c>
      <c r="AE2349" s="11">
        <f t="shared" si="3176"/>
        <v>0</v>
      </c>
      <c r="AF2349" s="21"/>
      <c r="AG2349" s="24"/>
    </row>
    <row r="2350" spans="1:34" s="10" customFormat="1" ht="31.5" x14ac:dyDescent="0.25">
      <c r="A2350" s="9" t="s">
        <v>501</v>
      </c>
      <c r="B2350" s="16"/>
      <c r="C2350" s="9"/>
      <c r="D2350" s="9"/>
      <c r="E2350" s="15" t="s">
        <v>617</v>
      </c>
      <c r="F2350" s="17">
        <f t="shared" ref="F2350:K2353" si="3178">F2351</f>
        <v>4529.3</v>
      </c>
      <c r="G2350" s="17">
        <f t="shared" si="3178"/>
        <v>4187.7</v>
      </c>
      <c r="H2350" s="17">
        <f t="shared" si="3178"/>
        <v>4187.7</v>
      </c>
      <c r="I2350" s="17">
        <f t="shared" si="3178"/>
        <v>0</v>
      </c>
      <c r="J2350" s="17">
        <f t="shared" si="3178"/>
        <v>0</v>
      </c>
      <c r="K2350" s="17">
        <f t="shared" si="3178"/>
        <v>0</v>
      </c>
      <c r="L2350" s="17">
        <f t="shared" si="3134"/>
        <v>4529.3</v>
      </c>
      <c r="M2350" s="17">
        <f t="shared" si="3135"/>
        <v>4187.7</v>
      </c>
      <c r="N2350" s="17">
        <f t="shared" si="3136"/>
        <v>4187.7</v>
      </c>
      <c r="O2350" s="17">
        <f t="shared" ref="O2350:Q2353" si="3179">O2351</f>
        <v>0</v>
      </c>
      <c r="P2350" s="17">
        <f t="shared" si="3179"/>
        <v>0</v>
      </c>
      <c r="Q2350" s="17">
        <f t="shared" si="3179"/>
        <v>0</v>
      </c>
      <c r="R2350" s="17">
        <f t="shared" si="3117"/>
        <v>4529.3</v>
      </c>
      <c r="S2350" s="17">
        <f t="shared" si="3118"/>
        <v>4187.7</v>
      </c>
      <c r="T2350" s="17">
        <f t="shared" si="3119"/>
        <v>4187.7</v>
      </c>
      <c r="U2350" s="17">
        <f t="shared" ref="U2350:AE2351" si="3180">U2351</f>
        <v>0</v>
      </c>
      <c r="V2350" s="17">
        <f t="shared" si="3120"/>
        <v>4529.3</v>
      </c>
      <c r="W2350" s="17">
        <f t="shared" si="3121"/>
        <v>4187.7</v>
      </c>
      <c r="X2350" s="17">
        <f t="shared" si="3122"/>
        <v>4187.7</v>
      </c>
      <c r="Y2350" s="17">
        <f t="shared" si="3180"/>
        <v>0</v>
      </c>
      <c r="Z2350" s="17">
        <f t="shared" si="3180"/>
        <v>0</v>
      </c>
      <c r="AA2350" s="17">
        <f t="shared" si="3180"/>
        <v>0</v>
      </c>
      <c r="AB2350" s="17">
        <f t="shared" si="3130"/>
        <v>4529.3</v>
      </c>
      <c r="AC2350" s="17">
        <f t="shared" si="3131"/>
        <v>4187.7</v>
      </c>
      <c r="AD2350" s="17">
        <f t="shared" si="3132"/>
        <v>4187.7</v>
      </c>
      <c r="AE2350" s="17">
        <f t="shared" si="3180"/>
        <v>0</v>
      </c>
      <c r="AF2350" s="30"/>
      <c r="AG2350" s="25"/>
    </row>
    <row r="2351" spans="1:34" ht="31.5" x14ac:dyDescent="0.25">
      <c r="A2351" s="36" t="s">
        <v>499</v>
      </c>
      <c r="B2351" s="32"/>
      <c r="C2351" s="36"/>
      <c r="D2351" s="36"/>
      <c r="E2351" s="14" t="s">
        <v>628</v>
      </c>
      <c r="F2351" s="18">
        <f t="shared" si="3178"/>
        <v>4529.3</v>
      </c>
      <c r="G2351" s="18">
        <f t="shared" si="3178"/>
        <v>4187.7</v>
      </c>
      <c r="H2351" s="18">
        <f t="shared" si="3178"/>
        <v>4187.7</v>
      </c>
      <c r="I2351" s="18">
        <f t="shared" si="3178"/>
        <v>0</v>
      </c>
      <c r="J2351" s="18">
        <f t="shared" si="3178"/>
        <v>0</v>
      </c>
      <c r="K2351" s="18">
        <f t="shared" si="3178"/>
        <v>0</v>
      </c>
      <c r="L2351" s="18">
        <f t="shared" si="3134"/>
        <v>4529.3</v>
      </c>
      <c r="M2351" s="18">
        <f t="shared" si="3135"/>
        <v>4187.7</v>
      </c>
      <c r="N2351" s="18">
        <f t="shared" si="3136"/>
        <v>4187.7</v>
      </c>
      <c r="O2351" s="18">
        <f t="shared" si="3179"/>
        <v>0</v>
      </c>
      <c r="P2351" s="18">
        <f t="shared" si="3179"/>
        <v>0</v>
      </c>
      <c r="Q2351" s="18">
        <f t="shared" si="3179"/>
        <v>0</v>
      </c>
      <c r="R2351" s="18">
        <f t="shared" si="3117"/>
        <v>4529.3</v>
      </c>
      <c r="S2351" s="18">
        <f t="shared" si="3118"/>
        <v>4187.7</v>
      </c>
      <c r="T2351" s="18">
        <f t="shared" si="3119"/>
        <v>4187.7</v>
      </c>
      <c r="U2351" s="18">
        <f t="shared" si="3180"/>
        <v>0</v>
      </c>
      <c r="V2351" s="18">
        <f t="shared" si="3120"/>
        <v>4529.3</v>
      </c>
      <c r="W2351" s="18">
        <f t="shared" si="3121"/>
        <v>4187.7</v>
      </c>
      <c r="X2351" s="18">
        <f t="shared" si="3122"/>
        <v>4187.7</v>
      </c>
      <c r="Y2351" s="18">
        <f t="shared" si="3180"/>
        <v>0</v>
      </c>
      <c r="Z2351" s="18">
        <f t="shared" si="3180"/>
        <v>0</v>
      </c>
      <c r="AA2351" s="18">
        <f t="shared" si="3180"/>
        <v>0</v>
      </c>
      <c r="AB2351" s="18">
        <f t="shared" si="3130"/>
        <v>4529.3</v>
      </c>
      <c r="AC2351" s="18">
        <f t="shared" si="3131"/>
        <v>4187.7</v>
      </c>
      <c r="AD2351" s="18">
        <f t="shared" si="3132"/>
        <v>4187.7</v>
      </c>
      <c r="AE2351" s="18">
        <f t="shared" si="3180"/>
        <v>0</v>
      </c>
      <c r="AF2351" s="31"/>
      <c r="AG2351" s="22"/>
      <c r="AH2351" s="2"/>
    </row>
    <row r="2352" spans="1:34" ht="94.5" x14ac:dyDescent="0.25">
      <c r="A2352" s="36" t="s">
        <v>499</v>
      </c>
      <c r="B2352" s="32">
        <v>100</v>
      </c>
      <c r="C2352" s="36"/>
      <c r="D2352" s="36"/>
      <c r="E2352" s="14" t="s">
        <v>577</v>
      </c>
      <c r="F2352" s="18">
        <f t="shared" si="3178"/>
        <v>4529.3</v>
      </c>
      <c r="G2352" s="18">
        <f t="shared" si="3178"/>
        <v>4187.7</v>
      </c>
      <c r="H2352" s="18">
        <f t="shared" si="3178"/>
        <v>4187.7</v>
      </c>
      <c r="I2352" s="18">
        <f t="shared" si="3178"/>
        <v>0</v>
      </c>
      <c r="J2352" s="18">
        <f t="shared" si="3178"/>
        <v>0</v>
      </c>
      <c r="K2352" s="18">
        <f t="shared" si="3178"/>
        <v>0</v>
      </c>
      <c r="L2352" s="18">
        <f t="shared" si="3134"/>
        <v>4529.3</v>
      </c>
      <c r="M2352" s="18">
        <f t="shared" si="3135"/>
        <v>4187.7</v>
      </c>
      <c r="N2352" s="18">
        <f t="shared" si="3136"/>
        <v>4187.7</v>
      </c>
      <c r="O2352" s="18">
        <f t="shared" si="3179"/>
        <v>0</v>
      </c>
      <c r="P2352" s="18">
        <f t="shared" si="3179"/>
        <v>0</v>
      </c>
      <c r="Q2352" s="18">
        <f t="shared" si="3179"/>
        <v>0</v>
      </c>
      <c r="R2352" s="18">
        <f t="shared" si="3117"/>
        <v>4529.3</v>
      </c>
      <c r="S2352" s="18">
        <f t="shared" si="3118"/>
        <v>4187.7</v>
      </c>
      <c r="T2352" s="18">
        <f t="shared" si="3119"/>
        <v>4187.7</v>
      </c>
      <c r="U2352" s="18">
        <f t="shared" ref="U2352:AE2353" si="3181">U2353</f>
        <v>0</v>
      </c>
      <c r="V2352" s="18">
        <f t="shared" si="3120"/>
        <v>4529.3</v>
      </c>
      <c r="W2352" s="18">
        <f t="shared" si="3121"/>
        <v>4187.7</v>
      </c>
      <c r="X2352" s="18">
        <f t="shared" si="3122"/>
        <v>4187.7</v>
      </c>
      <c r="Y2352" s="18">
        <f t="shared" si="3181"/>
        <v>0</v>
      </c>
      <c r="Z2352" s="18">
        <f t="shared" si="3181"/>
        <v>0</v>
      </c>
      <c r="AA2352" s="18">
        <f t="shared" si="3181"/>
        <v>0</v>
      </c>
      <c r="AB2352" s="18">
        <f t="shared" si="3130"/>
        <v>4529.3</v>
      </c>
      <c r="AC2352" s="18">
        <f t="shared" si="3131"/>
        <v>4187.7</v>
      </c>
      <c r="AD2352" s="18">
        <f t="shared" si="3132"/>
        <v>4187.7</v>
      </c>
      <c r="AE2352" s="18">
        <f t="shared" si="3181"/>
        <v>0</v>
      </c>
      <c r="AF2352" s="31"/>
      <c r="AG2352" s="22"/>
      <c r="AH2352" s="2"/>
    </row>
    <row r="2353" spans="1:34" ht="31.5" x14ac:dyDescent="0.25">
      <c r="A2353" s="36" t="s">
        <v>499</v>
      </c>
      <c r="B2353" s="32">
        <v>120</v>
      </c>
      <c r="C2353" s="36"/>
      <c r="D2353" s="36"/>
      <c r="E2353" s="14" t="s">
        <v>585</v>
      </c>
      <c r="F2353" s="18">
        <f t="shared" si="3178"/>
        <v>4529.3</v>
      </c>
      <c r="G2353" s="18">
        <f t="shared" si="3178"/>
        <v>4187.7</v>
      </c>
      <c r="H2353" s="18">
        <f t="shared" si="3178"/>
        <v>4187.7</v>
      </c>
      <c r="I2353" s="18">
        <f t="shared" si="3178"/>
        <v>0</v>
      </c>
      <c r="J2353" s="18">
        <f t="shared" si="3178"/>
        <v>0</v>
      </c>
      <c r="K2353" s="18">
        <f t="shared" si="3178"/>
        <v>0</v>
      </c>
      <c r="L2353" s="18">
        <f t="shared" si="3134"/>
        <v>4529.3</v>
      </c>
      <c r="M2353" s="18">
        <f t="shared" si="3135"/>
        <v>4187.7</v>
      </c>
      <c r="N2353" s="18">
        <f t="shared" si="3136"/>
        <v>4187.7</v>
      </c>
      <c r="O2353" s="18">
        <f t="shared" si="3179"/>
        <v>0</v>
      </c>
      <c r="P2353" s="18">
        <f t="shared" si="3179"/>
        <v>0</v>
      </c>
      <c r="Q2353" s="18">
        <f t="shared" si="3179"/>
        <v>0</v>
      </c>
      <c r="R2353" s="18">
        <f t="shared" si="3117"/>
        <v>4529.3</v>
      </c>
      <c r="S2353" s="18">
        <f t="shared" si="3118"/>
        <v>4187.7</v>
      </c>
      <c r="T2353" s="18">
        <f t="shared" si="3119"/>
        <v>4187.7</v>
      </c>
      <c r="U2353" s="18">
        <f t="shared" si="3181"/>
        <v>0</v>
      </c>
      <c r="V2353" s="18">
        <f t="shared" si="3120"/>
        <v>4529.3</v>
      </c>
      <c r="W2353" s="18">
        <f t="shared" si="3121"/>
        <v>4187.7</v>
      </c>
      <c r="X2353" s="18">
        <f t="shared" si="3122"/>
        <v>4187.7</v>
      </c>
      <c r="Y2353" s="18">
        <f t="shared" si="3181"/>
        <v>0</v>
      </c>
      <c r="Z2353" s="18">
        <f t="shared" si="3181"/>
        <v>0</v>
      </c>
      <c r="AA2353" s="18">
        <f t="shared" si="3181"/>
        <v>0</v>
      </c>
      <c r="AB2353" s="18">
        <f t="shared" si="3130"/>
        <v>4529.3</v>
      </c>
      <c r="AC2353" s="18">
        <f t="shared" si="3131"/>
        <v>4187.7</v>
      </c>
      <c r="AD2353" s="18">
        <f t="shared" si="3132"/>
        <v>4187.7</v>
      </c>
      <c r="AE2353" s="18">
        <f t="shared" si="3181"/>
        <v>0</v>
      </c>
      <c r="AF2353" s="31"/>
      <c r="AG2353" s="22"/>
      <c r="AH2353" s="2"/>
    </row>
    <row r="2354" spans="1:34" ht="47.25" x14ac:dyDescent="0.25">
      <c r="A2354" s="36" t="s">
        <v>499</v>
      </c>
      <c r="B2354" s="32">
        <v>120</v>
      </c>
      <c r="C2354" s="36" t="s">
        <v>5</v>
      </c>
      <c r="D2354" s="36" t="s">
        <v>142</v>
      </c>
      <c r="E2354" s="14" t="s">
        <v>540</v>
      </c>
      <c r="F2354" s="18">
        <v>4529.3</v>
      </c>
      <c r="G2354" s="18">
        <v>4187.7</v>
      </c>
      <c r="H2354" s="18">
        <v>4187.7</v>
      </c>
      <c r="I2354" s="18"/>
      <c r="J2354" s="18"/>
      <c r="K2354" s="18"/>
      <c r="L2354" s="18">
        <f t="shared" si="3134"/>
        <v>4529.3</v>
      </c>
      <c r="M2354" s="18">
        <f t="shared" si="3135"/>
        <v>4187.7</v>
      </c>
      <c r="N2354" s="18">
        <f t="shared" si="3136"/>
        <v>4187.7</v>
      </c>
      <c r="O2354" s="18"/>
      <c r="P2354" s="18"/>
      <c r="Q2354" s="18"/>
      <c r="R2354" s="18">
        <f t="shared" si="3117"/>
        <v>4529.3</v>
      </c>
      <c r="S2354" s="18">
        <f t="shared" si="3118"/>
        <v>4187.7</v>
      </c>
      <c r="T2354" s="18">
        <f t="shared" si="3119"/>
        <v>4187.7</v>
      </c>
      <c r="U2354" s="18"/>
      <c r="V2354" s="18">
        <f t="shared" si="3120"/>
        <v>4529.3</v>
      </c>
      <c r="W2354" s="18">
        <f t="shared" si="3121"/>
        <v>4187.7</v>
      </c>
      <c r="X2354" s="18">
        <f t="shared" si="3122"/>
        <v>4187.7</v>
      </c>
      <c r="Y2354" s="18"/>
      <c r="Z2354" s="18"/>
      <c r="AA2354" s="18"/>
      <c r="AB2354" s="18">
        <f t="shared" si="3130"/>
        <v>4529.3</v>
      </c>
      <c r="AC2354" s="18">
        <f t="shared" si="3131"/>
        <v>4187.7</v>
      </c>
      <c r="AD2354" s="18">
        <f t="shared" si="3132"/>
        <v>4187.7</v>
      </c>
      <c r="AE2354" s="18"/>
      <c r="AF2354" s="31"/>
      <c r="AG2354" s="22"/>
      <c r="AH2354" s="2"/>
    </row>
    <row r="2355" spans="1:34" s="10" customFormat="1" x14ac:dyDescent="0.25">
      <c r="A2355" s="9" t="s">
        <v>504</v>
      </c>
      <c r="B2355" s="16"/>
      <c r="C2355" s="9"/>
      <c r="D2355" s="9"/>
      <c r="E2355" s="15" t="s">
        <v>616</v>
      </c>
      <c r="F2355" s="17">
        <f t="shared" ref="F2355:K2355" si="3182">F2356+F2360</f>
        <v>39708.5</v>
      </c>
      <c r="G2355" s="17">
        <f t="shared" si="3182"/>
        <v>36309.600000000006</v>
      </c>
      <c r="H2355" s="17">
        <f t="shared" si="3182"/>
        <v>36309.600000000006</v>
      </c>
      <c r="I2355" s="17">
        <f t="shared" si="3182"/>
        <v>0</v>
      </c>
      <c r="J2355" s="17">
        <f t="shared" si="3182"/>
        <v>0</v>
      </c>
      <c r="K2355" s="17">
        <f t="shared" si="3182"/>
        <v>0</v>
      </c>
      <c r="L2355" s="17">
        <f t="shared" si="3134"/>
        <v>39708.5</v>
      </c>
      <c r="M2355" s="17">
        <f t="shared" si="3135"/>
        <v>36309.600000000006</v>
      </c>
      <c r="N2355" s="17">
        <f t="shared" si="3136"/>
        <v>36309.600000000006</v>
      </c>
      <c r="O2355" s="17">
        <f t="shared" ref="O2355:Q2355" si="3183">O2356+O2360</f>
        <v>0</v>
      </c>
      <c r="P2355" s="17">
        <f t="shared" si="3183"/>
        <v>0</v>
      </c>
      <c r="Q2355" s="17">
        <f t="shared" si="3183"/>
        <v>0</v>
      </c>
      <c r="R2355" s="17">
        <f t="shared" si="3117"/>
        <v>39708.5</v>
      </c>
      <c r="S2355" s="17">
        <f t="shared" si="3118"/>
        <v>36309.600000000006</v>
      </c>
      <c r="T2355" s="17">
        <f t="shared" si="3119"/>
        <v>36309.600000000006</v>
      </c>
      <c r="U2355" s="17">
        <f t="shared" ref="U2355:AE2355" si="3184">U2356+U2360</f>
        <v>0</v>
      </c>
      <c r="V2355" s="17">
        <f t="shared" si="3120"/>
        <v>39708.5</v>
      </c>
      <c r="W2355" s="17">
        <f t="shared" si="3121"/>
        <v>36309.600000000006</v>
      </c>
      <c r="X2355" s="17">
        <f t="shared" si="3122"/>
        <v>36309.600000000006</v>
      </c>
      <c r="Y2355" s="17">
        <f t="shared" ref="Y2355:AA2355" si="3185">Y2356+Y2360</f>
        <v>0</v>
      </c>
      <c r="Z2355" s="17">
        <f t="shared" si="3185"/>
        <v>0</v>
      </c>
      <c r="AA2355" s="17">
        <f t="shared" si="3185"/>
        <v>0</v>
      </c>
      <c r="AB2355" s="17">
        <f t="shared" si="3130"/>
        <v>39708.5</v>
      </c>
      <c r="AC2355" s="17">
        <f t="shared" si="3131"/>
        <v>36309.600000000006</v>
      </c>
      <c r="AD2355" s="17">
        <f t="shared" si="3132"/>
        <v>36309.600000000006</v>
      </c>
      <c r="AE2355" s="17">
        <f t="shared" si="3184"/>
        <v>0</v>
      </c>
      <c r="AF2355" s="30"/>
      <c r="AG2355" s="25"/>
    </row>
    <row r="2356" spans="1:34" ht="31.5" x14ac:dyDescent="0.25">
      <c r="A2356" s="36" t="s">
        <v>502</v>
      </c>
      <c r="B2356" s="32"/>
      <c r="C2356" s="36"/>
      <c r="D2356" s="36"/>
      <c r="E2356" s="14" t="s">
        <v>628</v>
      </c>
      <c r="F2356" s="18">
        <f t="shared" ref="F2356:K2358" si="3186">F2357</f>
        <v>34141.5</v>
      </c>
      <c r="G2356" s="18">
        <f t="shared" si="3186"/>
        <v>30742.600000000002</v>
      </c>
      <c r="H2356" s="18">
        <f t="shared" si="3186"/>
        <v>30742.600000000002</v>
      </c>
      <c r="I2356" s="18">
        <f t="shared" si="3186"/>
        <v>0</v>
      </c>
      <c r="J2356" s="18">
        <f t="shared" si="3186"/>
        <v>0</v>
      </c>
      <c r="K2356" s="18">
        <f t="shared" si="3186"/>
        <v>0</v>
      </c>
      <c r="L2356" s="18">
        <f t="shared" si="3134"/>
        <v>34141.5</v>
      </c>
      <c r="M2356" s="18">
        <f t="shared" si="3135"/>
        <v>30742.600000000002</v>
      </c>
      <c r="N2356" s="18">
        <f t="shared" si="3136"/>
        <v>30742.600000000002</v>
      </c>
      <c r="O2356" s="18">
        <f t="shared" ref="O2356:Q2358" si="3187">O2357</f>
        <v>0</v>
      </c>
      <c r="P2356" s="18">
        <f t="shared" si="3187"/>
        <v>0</v>
      </c>
      <c r="Q2356" s="18">
        <f t="shared" si="3187"/>
        <v>0</v>
      </c>
      <c r="R2356" s="18">
        <f t="shared" si="3117"/>
        <v>34141.5</v>
      </c>
      <c r="S2356" s="18">
        <f t="shared" si="3118"/>
        <v>30742.600000000002</v>
      </c>
      <c r="T2356" s="18">
        <f t="shared" si="3119"/>
        <v>30742.600000000002</v>
      </c>
      <c r="U2356" s="18">
        <f t="shared" ref="U2356:AE2356" si="3188">U2357</f>
        <v>0</v>
      </c>
      <c r="V2356" s="18">
        <f t="shared" si="3120"/>
        <v>34141.5</v>
      </c>
      <c r="W2356" s="18">
        <f t="shared" si="3121"/>
        <v>30742.600000000002</v>
      </c>
      <c r="X2356" s="18">
        <f t="shared" si="3122"/>
        <v>30742.600000000002</v>
      </c>
      <c r="Y2356" s="18">
        <f t="shared" si="3188"/>
        <v>0</v>
      </c>
      <c r="Z2356" s="18">
        <f t="shared" si="3188"/>
        <v>0</v>
      </c>
      <c r="AA2356" s="18">
        <f t="shared" si="3188"/>
        <v>0</v>
      </c>
      <c r="AB2356" s="18">
        <f t="shared" si="3130"/>
        <v>34141.5</v>
      </c>
      <c r="AC2356" s="18">
        <f t="shared" si="3131"/>
        <v>30742.600000000002</v>
      </c>
      <c r="AD2356" s="18">
        <f t="shared" si="3132"/>
        <v>30742.600000000002</v>
      </c>
      <c r="AE2356" s="18">
        <f t="shared" si="3188"/>
        <v>0</v>
      </c>
      <c r="AF2356" s="31"/>
      <c r="AG2356" s="22"/>
      <c r="AH2356" s="2"/>
    </row>
    <row r="2357" spans="1:34" ht="94.5" x14ac:dyDescent="0.25">
      <c r="A2357" s="36" t="s">
        <v>502</v>
      </c>
      <c r="B2357" s="32">
        <v>100</v>
      </c>
      <c r="C2357" s="36"/>
      <c r="D2357" s="36"/>
      <c r="E2357" s="14" t="s">
        <v>577</v>
      </c>
      <c r="F2357" s="18">
        <f t="shared" si="3186"/>
        <v>34141.5</v>
      </c>
      <c r="G2357" s="18">
        <f t="shared" si="3186"/>
        <v>30742.600000000002</v>
      </c>
      <c r="H2357" s="18">
        <f t="shared" si="3186"/>
        <v>30742.600000000002</v>
      </c>
      <c r="I2357" s="18">
        <f t="shared" si="3186"/>
        <v>0</v>
      </c>
      <c r="J2357" s="18">
        <f t="shared" si="3186"/>
        <v>0</v>
      </c>
      <c r="K2357" s="18">
        <f t="shared" si="3186"/>
        <v>0</v>
      </c>
      <c r="L2357" s="18">
        <f t="shared" si="3134"/>
        <v>34141.5</v>
      </c>
      <c r="M2357" s="18">
        <f t="shared" si="3135"/>
        <v>30742.600000000002</v>
      </c>
      <c r="N2357" s="18">
        <f t="shared" si="3136"/>
        <v>30742.600000000002</v>
      </c>
      <c r="O2357" s="18">
        <f t="shared" si="3187"/>
        <v>0</v>
      </c>
      <c r="P2357" s="18">
        <f t="shared" si="3187"/>
        <v>0</v>
      </c>
      <c r="Q2357" s="18">
        <f t="shared" si="3187"/>
        <v>0</v>
      </c>
      <c r="R2357" s="18">
        <f t="shared" si="3117"/>
        <v>34141.5</v>
      </c>
      <c r="S2357" s="18">
        <f t="shared" si="3118"/>
        <v>30742.600000000002</v>
      </c>
      <c r="T2357" s="18">
        <f t="shared" si="3119"/>
        <v>30742.600000000002</v>
      </c>
      <c r="U2357" s="18">
        <f t="shared" ref="U2357:AE2358" si="3189">U2358</f>
        <v>0</v>
      </c>
      <c r="V2357" s="18">
        <f t="shared" si="3120"/>
        <v>34141.5</v>
      </c>
      <c r="W2357" s="18">
        <f t="shared" si="3121"/>
        <v>30742.600000000002</v>
      </c>
      <c r="X2357" s="18">
        <f t="shared" si="3122"/>
        <v>30742.600000000002</v>
      </c>
      <c r="Y2357" s="18">
        <f t="shared" si="3189"/>
        <v>0</v>
      </c>
      <c r="Z2357" s="18">
        <f t="shared" si="3189"/>
        <v>0</v>
      </c>
      <c r="AA2357" s="18">
        <f t="shared" si="3189"/>
        <v>0</v>
      </c>
      <c r="AB2357" s="18">
        <f t="shared" si="3130"/>
        <v>34141.5</v>
      </c>
      <c r="AC2357" s="18">
        <f t="shared" si="3131"/>
        <v>30742.600000000002</v>
      </c>
      <c r="AD2357" s="18">
        <f t="shared" si="3132"/>
        <v>30742.600000000002</v>
      </c>
      <c r="AE2357" s="18">
        <f t="shared" si="3189"/>
        <v>0</v>
      </c>
      <c r="AF2357" s="31"/>
      <c r="AG2357" s="22"/>
      <c r="AH2357" s="2"/>
    </row>
    <row r="2358" spans="1:34" ht="31.5" x14ac:dyDescent="0.25">
      <c r="A2358" s="36" t="s">
        <v>502</v>
      </c>
      <c r="B2358" s="32">
        <v>120</v>
      </c>
      <c r="C2358" s="36"/>
      <c r="D2358" s="36"/>
      <c r="E2358" s="14" t="s">
        <v>585</v>
      </c>
      <c r="F2358" s="18">
        <f t="shared" si="3186"/>
        <v>34141.5</v>
      </c>
      <c r="G2358" s="18">
        <f t="shared" si="3186"/>
        <v>30742.600000000002</v>
      </c>
      <c r="H2358" s="18">
        <f t="shared" si="3186"/>
        <v>30742.600000000002</v>
      </c>
      <c r="I2358" s="18">
        <f t="shared" si="3186"/>
        <v>0</v>
      </c>
      <c r="J2358" s="18">
        <f t="shared" si="3186"/>
        <v>0</v>
      </c>
      <c r="K2358" s="18">
        <f t="shared" si="3186"/>
        <v>0</v>
      </c>
      <c r="L2358" s="18">
        <f t="shared" si="3134"/>
        <v>34141.5</v>
      </c>
      <c r="M2358" s="18">
        <f t="shared" si="3135"/>
        <v>30742.600000000002</v>
      </c>
      <c r="N2358" s="18">
        <f t="shared" si="3136"/>
        <v>30742.600000000002</v>
      </c>
      <c r="O2358" s="18">
        <f t="shared" si="3187"/>
        <v>0</v>
      </c>
      <c r="P2358" s="18">
        <f t="shared" si="3187"/>
        <v>0</v>
      </c>
      <c r="Q2358" s="18">
        <f t="shared" si="3187"/>
        <v>0</v>
      </c>
      <c r="R2358" s="18">
        <f t="shared" si="3117"/>
        <v>34141.5</v>
      </c>
      <c r="S2358" s="18">
        <f t="shared" si="3118"/>
        <v>30742.600000000002</v>
      </c>
      <c r="T2358" s="18">
        <f t="shared" si="3119"/>
        <v>30742.600000000002</v>
      </c>
      <c r="U2358" s="18">
        <f t="shared" si="3189"/>
        <v>0</v>
      </c>
      <c r="V2358" s="18">
        <f t="shared" si="3120"/>
        <v>34141.5</v>
      </c>
      <c r="W2358" s="18">
        <f t="shared" si="3121"/>
        <v>30742.600000000002</v>
      </c>
      <c r="X2358" s="18">
        <f t="shared" si="3122"/>
        <v>30742.600000000002</v>
      </c>
      <c r="Y2358" s="18">
        <f t="shared" si="3189"/>
        <v>0</v>
      </c>
      <c r="Z2358" s="18">
        <f t="shared" si="3189"/>
        <v>0</v>
      </c>
      <c r="AA2358" s="18">
        <f t="shared" si="3189"/>
        <v>0</v>
      </c>
      <c r="AB2358" s="18">
        <f t="shared" si="3130"/>
        <v>34141.5</v>
      </c>
      <c r="AC2358" s="18">
        <f t="shared" si="3131"/>
        <v>30742.600000000002</v>
      </c>
      <c r="AD2358" s="18">
        <f t="shared" si="3132"/>
        <v>30742.600000000002</v>
      </c>
      <c r="AE2358" s="18">
        <f t="shared" si="3189"/>
        <v>0</v>
      </c>
      <c r="AF2358" s="31"/>
      <c r="AG2358" s="22"/>
      <c r="AH2358" s="2"/>
    </row>
    <row r="2359" spans="1:34" ht="47.25" x14ac:dyDescent="0.25">
      <c r="A2359" s="36" t="s">
        <v>502</v>
      </c>
      <c r="B2359" s="32">
        <v>120</v>
      </c>
      <c r="C2359" s="36" t="s">
        <v>5</v>
      </c>
      <c r="D2359" s="36" t="s">
        <v>142</v>
      </c>
      <c r="E2359" s="14" t="s">
        <v>540</v>
      </c>
      <c r="F2359" s="18">
        <v>34141.5</v>
      </c>
      <c r="G2359" s="18">
        <v>30742.600000000002</v>
      </c>
      <c r="H2359" s="18">
        <v>30742.600000000002</v>
      </c>
      <c r="I2359" s="18"/>
      <c r="J2359" s="18"/>
      <c r="K2359" s="18"/>
      <c r="L2359" s="18">
        <f t="shared" si="3134"/>
        <v>34141.5</v>
      </c>
      <c r="M2359" s="18">
        <f t="shared" si="3135"/>
        <v>30742.600000000002</v>
      </c>
      <c r="N2359" s="18">
        <f t="shared" si="3136"/>
        <v>30742.600000000002</v>
      </c>
      <c r="O2359" s="18"/>
      <c r="P2359" s="18"/>
      <c r="Q2359" s="18"/>
      <c r="R2359" s="18">
        <f t="shared" si="3117"/>
        <v>34141.5</v>
      </c>
      <c r="S2359" s="18">
        <f t="shared" si="3118"/>
        <v>30742.600000000002</v>
      </c>
      <c r="T2359" s="18">
        <f t="shared" si="3119"/>
        <v>30742.600000000002</v>
      </c>
      <c r="U2359" s="18"/>
      <c r="V2359" s="18">
        <f t="shared" si="3120"/>
        <v>34141.5</v>
      </c>
      <c r="W2359" s="18">
        <f t="shared" si="3121"/>
        <v>30742.600000000002</v>
      </c>
      <c r="X2359" s="18">
        <f t="shared" si="3122"/>
        <v>30742.600000000002</v>
      </c>
      <c r="Y2359" s="18"/>
      <c r="Z2359" s="18"/>
      <c r="AA2359" s="18"/>
      <c r="AB2359" s="18">
        <f t="shared" si="3130"/>
        <v>34141.5</v>
      </c>
      <c r="AC2359" s="18">
        <f t="shared" si="3131"/>
        <v>30742.600000000002</v>
      </c>
      <c r="AD2359" s="18">
        <f t="shared" si="3132"/>
        <v>30742.600000000002</v>
      </c>
      <c r="AE2359" s="18"/>
      <c r="AF2359" s="31"/>
      <c r="AG2359" s="22"/>
      <c r="AH2359" s="2"/>
    </row>
    <row r="2360" spans="1:34" ht="31.5" x14ac:dyDescent="0.25">
      <c r="A2360" s="36" t="s">
        <v>503</v>
      </c>
      <c r="B2360" s="32"/>
      <c r="C2360" s="36"/>
      <c r="D2360" s="36"/>
      <c r="E2360" s="14" t="s">
        <v>629</v>
      </c>
      <c r="F2360" s="18">
        <f t="shared" ref="F2360:K2360" si="3190">F2361+F2364+F2367</f>
        <v>5567</v>
      </c>
      <c r="G2360" s="18">
        <f t="shared" si="3190"/>
        <v>5567</v>
      </c>
      <c r="H2360" s="18">
        <f t="shared" si="3190"/>
        <v>5567</v>
      </c>
      <c r="I2360" s="18">
        <f t="shared" si="3190"/>
        <v>0</v>
      </c>
      <c r="J2360" s="18">
        <f t="shared" si="3190"/>
        <v>0</v>
      </c>
      <c r="K2360" s="18">
        <f t="shared" si="3190"/>
        <v>0</v>
      </c>
      <c r="L2360" s="18">
        <f t="shared" si="3134"/>
        <v>5567</v>
      </c>
      <c r="M2360" s="18">
        <f t="shared" si="3135"/>
        <v>5567</v>
      </c>
      <c r="N2360" s="18">
        <f t="shared" si="3136"/>
        <v>5567</v>
      </c>
      <c r="O2360" s="18">
        <f t="shared" ref="O2360:Q2360" si="3191">O2361+O2364+O2367</f>
        <v>0</v>
      </c>
      <c r="P2360" s="18">
        <f t="shared" si="3191"/>
        <v>0</v>
      </c>
      <c r="Q2360" s="18">
        <f t="shared" si="3191"/>
        <v>0</v>
      </c>
      <c r="R2360" s="18">
        <f t="shared" si="3117"/>
        <v>5567</v>
      </c>
      <c r="S2360" s="18">
        <f t="shared" si="3118"/>
        <v>5567</v>
      </c>
      <c r="T2360" s="18">
        <f t="shared" si="3119"/>
        <v>5567</v>
      </c>
      <c r="U2360" s="18">
        <f t="shared" ref="U2360:AE2360" si="3192">U2361+U2364+U2367</f>
        <v>0</v>
      </c>
      <c r="V2360" s="18">
        <f t="shared" si="3120"/>
        <v>5567</v>
      </c>
      <c r="W2360" s="18">
        <f t="shared" si="3121"/>
        <v>5567</v>
      </c>
      <c r="X2360" s="18">
        <f t="shared" si="3122"/>
        <v>5567</v>
      </c>
      <c r="Y2360" s="18">
        <f t="shared" ref="Y2360:AA2360" si="3193">Y2361+Y2364+Y2367</f>
        <v>0</v>
      </c>
      <c r="Z2360" s="18">
        <f t="shared" si="3193"/>
        <v>0</v>
      </c>
      <c r="AA2360" s="18">
        <f t="shared" si="3193"/>
        <v>0</v>
      </c>
      <c r="AB2360" s="18">
        <f t="shared" si="3130"/>
        <v>5567</v>
      </c>
      <c r="AC2360" s="18">
        <f t="shared" si="3131"/>
        <v>5567</v>
      </c>
      <c r="AD2360" s="18">
        <f t="shared" si="3132"/>
        <v>5567</v>
      </c>
      <c r="AE2360" s="18">
        <f t="shared" si="3192"/>
        <v>0</v>
      </c>
      <c r="AF2360" s="31"/>
      <c r="AG2360" s="22"/>
      <c r="AH2360" s="2"/>
    </row>
    <row r="2361" spans="1:34" ht="94.5" x14ac:dyDescent="0.25">
      <c r="A2361" s="36" t="s">
        <v>503</v>
      </c>
      <c r="B2361" s="32">
        <v>100</v>
      </c>
      <c r="C2361" s="36"/>
      <c r="D2361" s="36"/>
      <c r="E2361" s="14" t="s">
        <v>577</v>
      </c>
      <c r="F2361" s="18">
        <f t="shared" ref="F2361:K2362" si="3194">F2362</f>
        <v>442.7</v>
      </c>
      <c r="G2361" s="18">
        <f t="shared" si="3194"/>
        <v>442.7</v>
      </c>
      <c r="H2361" s="18">
        <f t="shared" si="3194"/>
        <v>442.7</v>
      </c>
      <c r="I2361" s="18">
        <f t="shared" si="3194"/>
        <v>0</v>
      </c>
      <c r="J2361" s="18">
        <f t="shared" si="3194"/>
        <v>0</v>
      </c>
      <c r="K2361" s="18">
        <f t="shared" si="3194"/>
        <v>0</v>
      </c>
      <c r="L2361" s="18">
        <f t="shared" si="3134"/>
        <v>442.7</v>
      </c>
      <c r="M2361" s="18">
        <f t="shared" si="3135"/>
        <v>442.7</v>
      </c>
      <c r="N2361" s="18">
        <f t="shared" si="3136"/>
        <v>442.7</v>
      </c>
      <c r="O2361" s="18">
        <f t="shared" ref="O2361:Q2362" si="3195">O2362</f>
        <v>0</v>
      </c>
      <c r="P2361" s="18">
        <f t="shared" si="3195"/>
        <v>0</v>
      </c>
      <c r="Q2361" s="18">
        <f t="shared" si="3195"/>
        <v>0</v>
      </c>
      <c r="R2361" s="18">
        <f t="shared" si="3117"/>
        <v>442.7</v>
      </c>
      <c r="S2361" s="18">
        <f t="shared" si="3118"/>
        <v>442.7</v>
      </c>
      <c r="T2361" s="18">
        <f t="shared" si="3119"/>
        <v>442.7</v>
      </c>
      <c r="U2361" s="18">
        <f t="shared" ref="U2361:AE2362" si="3196">U2362</f>
        <v>0</v>
      </c>
      <c r="V2361" s="18">
        <f t="shared" si="3120"/>
        <v>442.7</v>
      </c>
      <c r="W2361" s="18">
        <f t="shared" si="3121"/>
        <v>442.7</v>
      </c>
      <c r="X2361" s="18">
        <f t="shared" si="3122"/>
        <v>442.7</v>
      </c>
      <c r="Y2361" s="18">
        <f t="shared" si="3196"/>
        <v>0</v>
      </c>
      <c r="Z2361" s="18">
        <f t="shared" si="3196"/>
        <v>0</v>
      </c>
      <c r="AA2361" s="18">
        <f t="shared" si="3196"/>
        <v>0</v>
      </c>
      <c r="AB2361" s="18">
        <f t="shared" si="3130"/>
        <v>442.7</v>
      </c>
      <c r="AC2361" s="18">
        <f t="shared" si="3131"/>
        <v>442.7</v>
      </c>
      <c r="AD2361" s="18">
        <f t="shared" si="3132"/>
        <v>442.7</v>
      </c>
      <c r="AE2361" s="18">
        <f t="shared" si="3196"/>
        <v>0</v>
      </c>
      <c r="AF2361" s="31"/>
      <c r="AG2361" s="22"/>
      <c r="AH2361" s="2"/>
    </row>
    <row r="2362" spans="1:34" ht="31.5" x14ac:dyDescent="0.25">
      <c r="A2362" s="36" t="s">
        <v>503</v>
      </c>
      <c r="B2362" s="32">
        <v>120</v>
      </c>
      <c r="C2362" s="36"/>
      <c r="D2362" s="36"/>
      <c r="E2362" s="14" t="s">
        <v>585</v>
      </c>
      <c r="F2362" s="18">
        <f t="shared" si="3194"/>
        <v>442.7</v>
      </c>
      <c r="G2362" s="18">
        <f t="shared" si="3194"/>
        <v>442.7</v>
      </c>
      <c r="H2362" s="18">
        <f t="shared" si="3194"/>
        <v>442.7</v>
      </c>
      <c r="I2362" s="18">
        <f t="shared" si="3194"/>
        <v>0</v>
      </c>
      <c r="J2362" s="18">
        <f t="shared" si="3194"/>
        <v>0</v>
      </c>
      <c r="K2362" s="18">
        <f t="shared" si="3194"/>
        <v>0</v>
      </c>
      <c r="L2362" s="18">
        <f t="shared" si="3134"/>
        <v>442.7</v>
      </c>
      <c r="M2362" s="18">
        <f t="shared" si="3135"/>
        <v>442.7</v>
      </c>
      <c r="N2362" s="18">
        <f t="shared" si="3136"/>
        <v>442.7</v>
      </c>
      <c r="O2362" s="18">
        <f t="shared" si="3195"/>
        <v>0</v>
      </c>
      <c r="P2362" s="18">
        <f t="shared" si="3195"/>
        <v>0</v>
      </c>
      <c r="Q2362" s="18">
        <f t="shared" si="3195"/>
        <v>0</v>
      </c>
      <c r="R2362" s="18">
        <f t="shared" si="3117"/>
        <v>442.7</v>
      </c>
      <c r="S2362" s="18">
        <f t="shared" si="3118"/>
        <v>442.7</v>
      </c>
      <c r="T2362" s="18">
        <f t="shared" si="3119"/>
        <v>442.7</v>
      </c>
      <c r="U2362" s="18">
        <f t="shared" si="3196"/>
        <v>0</v>
      </c>
      <c r="V2362" s="18">
        <f t="shared" si="3120"/>
        <v>442.7</v>
      </c>
      <c r="W2362" s="18">
        <f t="shared" si="3121"/>
        <v>442.7</v>
      </c>
      <c r="X2362" s="18">
        <f t="shared" si="3122"/>
        <v>442.7</v>
      </c>
      <c r="Y2362" s="18">
        <f t="shared" si="3196"/>
        <v>0</v>
      </c>
      <c r="Z2362" s="18">
        <f t="shared" si="3196"/>
        <v>0</v>
      </c>
      <c r="AA2362" s="18">
        <f t="shared" si="3196"/>
        <v>0</v>
      </c>
      <c r="AB2362" s="18">
        <f t="shared" si="3130"/>
        <v>442.7</v>
      </c>
      <c r="AC2362" s="18">
        <f t="shared" si="3131"/>
        <v>442.7</v>
      </c>
      <c r="AD2362" s="18">
        <f t="shared" si="3132"/>
        <v>442.7</v>
      </c>
      <c r="AE2362" s="18">
        <f t="shared" si="3196"/>
        <v>0</v>
      </c>
      <c r="AF2362" s="31"/>
      <c r="AG2362" s="22"/>
      <c r="AH2362" s="2"/>
    </row>
    <row r="2363" spans="1:34" ht="47.25" x14ac:dyDescent="0.25">
      <c r="A2363" s="36" t="s">
        <v>503</v>
      </c>
      <c r="B2363" s="32">
        <v>120</v>
      </c>
      <c r="C2363" s="36" t="s">
        <v>5</v>
      </c>
      <c r="D2363" s="36" t="s">
        <v>142</v>
      </c>
      <c r="E2363" s="14" t="s">
        <v>540</v>
      </c>
      <c r="F2363" s="18">
        <v>442.7</v>
      </c>
      <c r="G2363" s="18">
        <v>442.7</v>
      </c>
      <c r="H2363" s="18">
        <v>442.7</v>
      </c>
      <c r="I2363" s="18"/>
      <c r="J2363" s="18"/>
      <c r="K2363" s="18"/>
      <c r="L2363" s="18">
        <f t="shared" si="3134"/>
        <v>442.7</v>
      </c>
      <c r="M2363" s="18">
        <f t="shared" si="3135"/>
        <v>442.7</v>
      </c>
      <c r="N2363" s="18">
        <f t="shared" si="3136"/>
        <v>442.7</v>
      </c>
      <c r="O2363" s="18"/>
      <c r="P2363" s="18"/>
      <c r="Q2363" s="18"/>
      <c r="R2363" s="18">
        <f t="shared" si="3117"/>
        <v>442.7</v>
      </c>
      <c r="S2363" s="18">
        <f t="shared" si="3118"/>
        <v>442.7</v>
      </c>
      <c r="T2363" s="18">
        <f t="shared" si="3119"/>
        <v>442.7</v>
      </c>
      <c r="U2363" s="18"/>
      <c r="V2363" s="18">
        <f t="shared" si="3120"/>
        <v>442.7</v>
      </c>
      <c r="W2363" s="18">
        <f t="shared" si="3121"/>
        <v>442.7</v>
      </c>
      <c r="X2363" s="18">
        <f t="shared" si="3122"/>
        <v>442.7</v>
      </c>
      <c r="Y2363" s="18"/>
      <c r="Z2363" s="18"/>
      <c r="AA2363" s="18"/>
      <c r="AB2363" s="18">
        <f t="shared" si="3130"/>
        <v>442.7</v>
      </c>
      <c r="AC2363" s="18">
        <f t="shared" si="3131"/>
        <v>442.7</v>
      </c>
      <c r="AD2363" s="18">
        <f t="shared" si="3132"/>
        <v>442.7</v>
      </c>
      <c r="AE2363" s="18"/>
      <c r="AF2363" s="31"/>
      <c r="AG2363" s="22"/>
      <c r="AH2363" s="2"/>
    </row>
    <row r="2364" spans="1:34" ht="47.25" x14ac:dyDescent="0.25">
      <c r="A2364" s="36" t="s">
        <v>503</v>
      </c>
      <c r="B2364" s="32">
        <v>200</v>
      </c>
      <c r="C2364" s="36"/>
      <c r="D2364" s="36"/>
      <c r="E2364" s="14" t="s">
        <v>578</v>
      </c>
      <c r="F2364" s="18">
        <f t="shared" ref="F2364:K2365" si="3197">F2365</f>
        <v>5074.3</v>
      </c>
      <c r="G2364" s="18">
        <f t="shared" si="3197"/>
        <v>5074.3</v>
      </c>
      <c r="H2364" s="18">
        <f t="shared" si="3197"/>
        <v>5074.3</v>
      </c>
      <c r="I2364" s="18">
        <f t="shared" si="3197"/>
        <v>0</v>
      </c>
      <c r="J2364" s="18">
        <f t="shared" si="3197"/>
        <v>0</v>
      </c>
      <c r="K2364" s="18">
        <f t="shared" si="3197"/>
        <v>0</v>
      </c>
      <c r="L2364" s="18">
        <f t="shared" si="3134"/>
        <v>5074.3</v>
      </c>
      <c r="M2364" s="18">
        <f t="shared" si="3135"/>
        <v>5074.3</v>
      </c>
      <c r="N2364" s="18">
        <f t="shared" si="3136"/>
        <v>5074.3</v>
      </c>
      <c r="O2364" s="18">
        <f t="shared" ref="O2364:Q2365" si="3198">O2365</f>
        <v>0</v>
      </c>
      <c r="P2364" s="18">
        <f t="shared" si="3198"/>
        <v>0</v>
      </c>
      <c r="Q2364" s="18">
        <f t="shared" si="3198"/>
        <v>0</v>
      </c>
      <c r="R2364" s="18">
        <f t="shared" si="3117"/>
        <v>5074.3</v>
      </c>
      <c r="S2364" s="18">
        <f t="shared" si="3118"/>
        <v>5074.3</v>
      </c>
      <c r="T2364" s="18">
        <f t="shared" si="3119"/>
        <v>5074.3</v>
      </c>
      <c r="U2364" s="18">
        <f t="shared" ref="U2364:AE2365" si="3199">U2365</f>
        <v>0</v>
      </c>
      <c r="V2364" s="18">
        <f t="shared" si="3120"/>
        <v>5074.3</v>
      </c>
      <c r="W2364" s="18">
        <f t="shared" si="3121"/>
        <v>5074.3</v>
      </c>
      <c r="X2364" s="18">
        <f t="shared" si="3122"/>
        <v>5074.3</v>
      </c>
      <c r="Y2364" s="18">
        <f t="shared" si="3199"/>
        <v>0</v>
      </c>
      <c r="Z2364" s="18">
        <f t="shared" si="3199"/>
        <v>0</v>
      </c>
      <c r="AA2364" s="18">
        <f t="shared" si="3199"/>
        <v>0</v>
      </c>
      <c r="AB2364" s="18">
        <f t="shared" si="3130"/>
        <v>5074.3</v>
      </c>
      <c r="AC2364" s="18">
        <f t="shared" si="3131"/>
        <v>5074.3</v>
      </c>
      <c r="AD2364" s="18">
        <f t="shared" si="3132"/>
        <v>5074.3</v>
      </c>
      <c r="AE2364" s="18">
        <f t="shared" si="3199"/>
        <v>0</v>
      </c>
      <c r="AF2364" s="31"/>
      <c r="AG2364" s="22"/>
      <c r="AH2364" s="2"/>
    </row>
    <row r="2365" spans="1:34" ht="47.25" x14ac:dyDescent="0.25">
      <c r="A2365" s="36" t="s">
        <v>503</v>
      </c>
      <c r="B2365" s="32">
        <v>240</v>
      </c>
      <c r="C2365" s="36"/>
      <c r="D2365" s="36"/>
      <c r="E2365" s="14" t="s">
        <v>586</v>
      </c>
      <c r="F2365" s="18">
        <f t="shared" si="3197"/>
        <v>5074.3</v>
      </c>
      <c r="G2365" s="18">
        <f t="shared" si="3197"/>
        <v>5074.3</v>
      </c>
      <c r="H2365" s="18">
        <f t="shared" si="3197"/>
        <v>5074.3</v>
      </c>
      <c r="I2365" s="18">
        <f t="shared" si="3197"/>
        <v>0</v>
      </c>
      <c r="J2365" s="18">
        <f t="shared" si="3197"/>
        <v>0</v>
      </c>
      <c r="K2365" s="18">
        <f t="shared" si="3197"/>
        <v>0</v>
      </c>
      <c r="L2365" s="18">
        <f t="shared" si="3134"/>
        <v>5074.3</v>
      </c>
      <c r="M2365" s="18">
        <f t="shared" si="3135"/>
        <v>5074.3</v>
      </c>
      <c r="N2365" s="18">
        <f t="shared" si="3136"/>
        <v>5074.3</v>
      </c>
      <c r="O2365" s="18">
        <f t="shared" si="3198"/>
        <v>0</v>
      </c>
      <c r="P2365" s="18">
        <f t="shared" si="3198"/>
        <v>0</v>
      </c>
      <c r="Q2365" s="18">
        <f t="shared" si="3198"/>
        <v>0</v>
      </c>
      <c r="R2365" s="18">
        <f t="shared" si="3117"/>
        <v>5074.3</v>
      </c>
      <c r="S2365" s="18">
        <f t="shared" si="3118"/>
        <v>5074.3</v>
      </c>
      <c r="T2365" s="18">
        <f t="shared" si="3119"/>
        <v>5074.3</v>
      </c>
      <c r="U2365" s="18">
        <f t="shared" si="3199"/>
        <v>0</v>
      </c>
      <c r="V2365" s="18">
        <f t="shared" si="3120"/>
        <v>5074.3</v>
      </c>
      <c r="W2365" s="18">
        <f t="shared" si="3121"/>
        <v>5074.3</v>
      </c>
      <c r="X2365" s="18">
        <f t="shared" si="3122"/>
        <v>5074.3</v>
      </c>
      <c r="Y2365" s="18">
        <f t="shared" si="3199"/>
        <v>0</v>
      </c>
      <c r="Z2365" s="18">
        <f t="shared" si="3199"/>
        <v>0</v>
      </c>
      <c r="AA2365" s="18">
        <f t="shared" si="3199"/>
        <v>0</v>
      </c>
      <c r="AB2365" s="18">
        <f t="shared" si="3130"/>
        <v>5074.3</v>
      </c>
      <c r="AC2365" s="18">
        <f t="shared" si="3131"/>
        <v>5074.3</v>
      </c>
      <c r="AD2365" s="18">
        <f t="shared" si="3132"/>
        <v>5074.3</v>
      </c>
      <c r="AE2365" s="18">
        <f t="shared" si="3199"/>
        <v>0</v>
      </c>
      <c r="AF2365" s="31"/>
      <c r="AG2365" s="22"/>
      <c r="AH2365" s="2"/>
    </row>
    <row r="2366" spans="1:34" ht="47.25" x14ac:dyDescent="0.25">
      <c r="A2366" s="36" t="s">
        <v>503</v>
      </c>
      <c r="B2366" s="32">
        <v>240</v>
      </c>
      <c r="C2366" s="36" t="s">
        <v>5</v>
      </c>
      <c r="D2366" s="36" t="s">
        <v>142</v>
      </c>
      <c r="E2366" s="14" t="s">
        <v>540</v>
      </c>
      <c r="F2366" s="18">
        <v>5074.3</v>
      </c>
      <c r="G2366" s="18">
        <v>5074.3</v>
      </c>
      <c r="H2366" s="18">
        <v>5074.3</v>
      </c>
      <c r="I2366" s="18"/>
      <c r="J2366" s="18"/>
      <c r="K2366" s="18"/>
      <c r="L2366" s="18">
        <f t="shared" si="3134"/>
        <v>5074.3</v>
      </c>
      <c r="M2366" s="18">
        <f t="shared" si="3135"/>
        <v>5074.3</v>
      </c>
      <c r="N2366" s="18">
        <f t="shared" si="3136"/>
        <v>5074.3</v>
      </c>
      <c r="O2366" s="18"/>
      <c r="P2366" s="18"/>
      <c r="Q2366" s="18"/>
      <c r="R2366" s="18">
        <f t="shared" si="3117"/>
        <v>5074.3</v>
      </c>
      <c r="S2366" s="18">
        <f t="shared" si="3118"/>
        <v>5074.3</v>
      </c>
      <c r="T2366" s="18">
        <f t="shared" si="3119"/>
        <v>5074.3</v>
      </c>
      <c r="U2366" s="18"/>
      <c r="V2366" s="18">
        <f t="shared" si="3120"/>
        <v>5074.3</v>
      </c>
      <c r="W2366" s="18">
        <f t="shared" si="3121"/>
        <v>5074.3</v>
      </c>
      <c r="X2366" s="18">
        <f t="shared" si="3122"/>
        <v>5074.3</v>
      </c>
      <c r="Y2366" s="18"/>
      <c r="Z2366" s="18"/>
      <c r="AA2366" s="18"/>
      <c r="AB2366" s="18">
        <f t="shared" si="3130"/>
        <v>5074.3</v>
      </c>
      <c r="AC2366" s="18">
        <f t="shared" si="3131"/>
        <v>5074.3</v>
      </c>
      <c r="AD2366" s="18">
        <f t="shared" si="3132"/>
        <v>5074.3</v>
      </c>
      <c r="AE2366" s="18"/>
      <c r="AF2366" s="31"/>
      <c r="AG2366" s="22"/>
      <c r="AH2366" s="2"/>
    </row>
    <row r="2367" spans="1:34" x14ac:dyDescent="0.25">
      <c r="A2367" s="36" t="s">
        <v>503</v>
      </c>
      <c r="B2367" s="32">
        <v>800</v>
      </c>
      <c r="C2367" s="36"/>
      <c r="D2367" s="36"/>
      <c r="E2367" s="14" t="s">
        <v>583</v>
      </c>
      <c r="F2367" s="18">
        <f t="shared" ref="F2367:K2368" si="3200">F2368</f>
        <v>50</v>
      </c>
      <c r="G2367" s="18">
        <f t="shared" si="3200"/>
        <v>50</v>
      </c>
      <c r="H2367" s="18">
        <f t="shared" si="3200"/>
        <v>50</v>
      </c>
      <c r="I2367" s="18">
        <f t="shared" si="3200"/>
        <v>0</v>
      </c>
      <c r="J2367" s="18">
        <f t="shared" si="3200"/>
        <v>0</v>
      </c>
      <c r="K2367" s="18">
        <f t="shared" si="3200"/>
        <v>0</v>
      </c>
      <c r="L2367" s="18">
        <f t="shared" si="3134"/>
        <v>50</v>
      </c>
      <c r="M2367" s="18">
        <f t="shared" si="3135"/>
        <v>50</v>
      </c>
      <c r="N2367" s="18">
        <f t="shared" si="3136"/>
        <v>50</v>
      </c>
      <c r="O2367" s="18">
        <f t="shared" ref="O2367:Q2368" si="3201">O2368</f>
        <v>0</v>
      </c>
      <c r="P2367" s="18">
        <f t="shared" si="3201"/>
        <v>0</v>
      </c>
      <c r="Q2367" s="18">
        <f t="shared" si="3201"/>
        <v>0</v>
      </c>
      <c r="R2367" s="18">
        <f t="shared" si="3117"/>
        <v>50</v>
      </c>
      <c r="S2367" s="18">
        <f t="shared" si="3118"/>
        <v>50</v>
      </c>
      <c r="T2367" s="18">
        <f t="shared" si="3119"/>
        <v>50</v>
      </c>
      <c r="U2367" s="18">
        <f t="shared" ref="U2367:AE2368" si="3202">U2368</f>
        <v>0</v>
      </c>
      <c r="V2367" s="18">
        <f t="shared" si="3120"/>
        <v>50</v>
      </c>
      <c r="W2367" s="18">
        <f t="shared" si="3121"/>
        <v>50</v>
      </c>
      <c r="X2367" s="18">
        <f t="shared" si="3122"/>
        <v>50</v>
      </c>
      <c r="Y2367" s="18">
        <f t="shared" si="3202"/>
        <v>0</v>
      </c>
      <c r="Z2367" s="18">
        <f t="shared" si="3202"/>
        <v>0</v>
      </c>
      <c r="AA2367" s="18">
        <f t="shared" si="3202"/>
        <v>0</v>
      </c>
      <c r="AB2367" s="18">
        <f t="shared" si="3130"/>
        <v>50</v>
      </c>
      <c r="AC2367" s="18">
        <f t="shared" si="3131"/>
        <v>50</v>
      </c>
      <c r="AD2367" s="18">
        <f t="shared" si="3132"/>
        <v>50</v>
      </c>
      <c r="AE2367" s="18">
        <f t="shared" si="3202"/>
        <v>0</v>
      </c>
      <c r="AF2367" s="31"/>
      <c r="AG2367" s="22"/>
      <c r="AH2367" s="2"/>
    </row>
    <row r="2368" spans="1:34" x14ac:dyDescent="0.25">
      <c r="A2368" s="36" t="s">
        <v>503</v>
      </c>
      <c r="B2368" s="32">
        <v>850</v>
      </c>
      <c r="C2368" s="36"/>
      <c r="D2368" s="36"/>
      <c r="E2368" s="14" t="s">
        <v>601</v>
      </c>
      <c r="F2368" s="18">
        <f t="shared" si="3200"/>
        <v>50</v>
      </c>
      <c r="G2368" s="18">
        <f t="shared" si="3200"/>
        <v>50</v>
      </c>
      <c r="H2368" s="18">
        <f t="shared" si="3200"/>
        <v>50</v>
      </c>
      <c r="I2368" s="18">
        <f t="shared" si="3200"/>
        <v>0</v>
      </c>
      <c r="J2368" s="18">
        <f t="shared" si="3200"/>
        <v>0</v>
      </c>
      <c r="K2368" s="18">
        <f t="shared" si="3200"/>
        <v>0</v>
      </c>
      <c r="L2368" s="18">
        <f t="shared" si="3134"/>
        <v>50</v>
      </c>
      <c r="M2368" s="18">
        <f t="shared" si="3135"/>
        <v>50</v>
      </c>
      <c r="N2368" s="18">
        <f t="shared" si="3136"/>
        <v>50</v>
      </c>
      <c r="O2368" s="18">
        <f t="shared" si="3201"/>
        <v>0</v>
      </c>
      <c r="P2368" s="18">
        <f t="shared" si="3201"/>
        <v>0</v>
      </c>
      <c r="Q2368" s="18">
        <f t="shared" si="3201"/>
        <v>0</v>
      </c>
      <c r="R2368" s="18">
        <f t="shared" si="3117"/>
        <v>50</v>
      </c>
      <c r="S2368" s="18">
        <f t="shared" si="3118"/>
        <v>50</v>
      </c>
      <c r="T2368" s="18">
        <f t="shared" si="3119"/>
        <v>50</v>
      </c>
      <c r="U2368" s="18">
        <f t="shared" si="3202"/>
        <v>0</v>
      </c>
      <c r="V2368" s="18">
        <f t="shared" si="3120"/>
        <v>50</v>
      </c>
      <c r="W2368" s="18">
        <f t="shared" si="3121"/>
        <v>50</v>
      </c>
      <c r="X2368" s="18">
        <f t="shared" si="3122"/>
        <v>50</v>
      </c>
      <c r="Y2368" s="18">
        <f t="shared" si="3202"/>
        <v>0</v>
      </c>
      <c r="Z2368" s="18">
        <f t="shared" si="3202"/>
        <v>0</v>
      </c>
      <c r="AA2368" s="18">
        <f t="shared" si="3202"/>
        <v>0</v>
      </c>
      <c r="AB2368" s="18">
        <f t="shared" si="3130"/>
        <v>50</v>
      </c>
      <c r="AC2368" s="18">
        <f t="shared" si="3131"/>
        <v>50</v>
      </c>
      <c r="AD2368" s="18">
        <f t="shared" si="3132"/>
        <v>50</v>
      </c>
      <c r="AE2368" s="18">
        <f t="shared" si="3202"/>
        <v>0</v>
      </c>
      <c r="AF2368" s="31"/>
      <c r="AG2368" s="22"/>
      <c r="AH2368" s="2"/>
    </row>
    <row r="2369" spans="1:34" ht="47.25" x14ac:dyDescent="0.25">
      <c r="A2369" s="36" t="s">
        <v>503</v>
      </c>
      <c r="B2369" s="32">
        <v>850</v>
      </c>
      <c r="C2369" s="36" t="s">
        <v>5</v>
      </c>
      <c r="D2369" s="36" t="s">
        <v>142</v>
      </c>
      <c r="E2369" s="14" t="s">
        <v>540</v>
      </c>
      <c r="F2369" s="18">
        <v>50</v>
      </c>
      <c r="G2369" s="18">
        <v>50</v>
      </c>
      <c r="H2369" s="18">
        <v>50</v>
      </c>
      <c r="I2369" s="18"/>
      <c r="J2369" s="18"/>
      <c r="K2369" s="18"/>
      <c r="L2369" s="18">
        <f t="shared" si="3134"/>
        <v>50</v>
      </c>
      <c r="M2369" s="18">
        <f t="shared" si="3135"/>
        <v>50</v>
      </c>
      <c r="N2369" s="18">
        <f t="shared" si="3136"/>
        <v>50</v>
      </c>
      <c r="O2369" s="18"/>
      <c r="P2369" s="18"/>
      <c r="Q2369" s="18"/>
      <c r="R2369" s="18">
        <f t="shared" si="3117"/>
        <v>50</v>
      </c>
      <c r="S2369" s="18">
        <f t="shared" si="3118"/>
        <v>50</v>
      </c>
      <c r="T2369" s="18">
        <f t="shared" si="3119"/>
        <v>50</v>
      </c>
      <c r="U2369" s="18"/>
      <c r="V2369" s="18">
        <f t="shared" si="3120"/>
        <v>50</v>
      </c>
      <c r="W2369" s="18">
        <f t="shared" si="3121"/>
        <v>50</v>
      </c>
      <c r="X2369" s="18">
        <f t="shared" si="3122"/>
        <v>50</v>
      </c>
      <c r="Y2369" s="18"/>
      <c r="Z2369" s="18"/>
      <c r="AA2369" s="18"/>
      <c r="AB2369" s="18">
        <f t="shared" si="3130"/>
        <v>50</v>
      </c>
      <c r="AC2369" s="18">
        <f t="shared" si="3131"/>
        <v>50</v>
      </c>
      <c r="AD2369" s="18">
        <f t="shared" si="3132"/>
        <v>50</v>
      </c>
      <c r="AE2369" s="18"/>
      <c r="AF2369" s="31"/>
      <c r="AG2369" s="22"/>
      <c r="AH2369" s="2"/>
    </row>
    <row r="2370" spans="1:34" s="8" customFormat="1" ht="47.25" x14ac:dyDescent="0.25">
      <c r="A2370" s="7" t="s">
        <v>506</v>
      </c>
      <c r="B2370" s="13"/>
      <c r="C2370" s="7"/>
      <c r="D2370" s="7"/>
      <c r="E2370" s="33" t="s">
        <v>607</v>
      </c>
      <c r="F2370" s="11">
        <f t="shared" ref="F2370:K2370" si="3203">F2371+F2376</f>
        <v>10155.300000000001</v>
      </c>
      <c r="G2370" s="11">
        <f t="shared" si="3203"/>
        <v>9394.7000000000007</v>
      </c>
      <c r="H2370" s="11">
        <f t="shared" si="3203"/>
        <v>9394.7000000000007</v>
      </c>
      <c r="I2370" s="11">
        <f t="shared" si="3203"/>
        <v>0</v>
      </c>
      <c r="J2370" s="11">
        <f t="shared" si="3203"/>
        <v>0</v>
      </c>
      <c r="K2370" s="11">
        <f t="shared" si="3203"/>
        <v>0</v>
      </c>
      <c r="L2370" s="11">
        <f t="shared" si="3134"/>
        <v>10155.300000000001</v>
      </c>
      <c r="M2370" s="11">
        <f t="shared" si="3135"/>
        <v>9394.7000000000007</v>
      </c>
      <c r="N2370" s="11">
        <f t="shared" si="3136"/>
        <v>9394.7000000000007</v>
      </c>
      <c r="O2370" s="11">
        <f t="shared" ref="O2370:Q2370" si="3204">O2371+O2376</f>
        <v>0</v>
      </c>
      <c r="P2370" s="11">
        <f t="shared" si="3204"/>
        <v>0</v>
      </c>
      <c r="Q2370" s="11">
        <f t="shared" si="3204"/>
        <v>0</v>
      </c>
      <c r="R2370" s="11">
        <f t="shared" si="3117"/>
        <v>10155.300000000001</v>
      </c>
      <c r="S2370" s="11">
        <f t="shared" si="3118"/>
        <v>9394.7000000000007</v>
      </c>
      <c r="T2370" s="11">
        <f t="shared" si="3119"/>
        <v>9394.7000000000007</v>
      </c>
      <c r="U2370" s="11">
        <f t="shared" ref="U2370:AE2370" si="3205">U2371+U2376</f>
        <v>0</v>
      </c>
      <c r="V2370" s="11">
        <f t="shared" si="3120"/>
        <v>10155.300000000001</v>
      </c>
      <c r="W2370" s="11">
        <f t="shared" si="3121"/>
        <v>9394.7000000000007</v>
      </c>
      <c r="X2370" s="11">
        <f t="shared" si="3122"/>
        <v>9394.7000000000007</v>
      </c>
      <c r="Y2370" s="11">
        <f t="shared" ref="Y2370:AA2370" si="3206">Y2371+Y2376</f>
        <v>0</v>
      </c>
      <c r="Z2370" s="11">
        <f t="shared" si="3206"/>
        <v>0</v>
      </c>
      <c r="AA2370" s="11">
        <f t="shared" si="3206"/>
        <v>0</v>
      </c>
      <c r="AB2370" s="11">
        <f t="shared" si="3130"/>
        <v>10155.300000000001</v>
      </c>
      <c r="AC2370" s="11">
        <f t="shared" si="3131"/>
        <v>9394.7000000000007</v>
      </c>
      <c r="AD2370" s="11">
        <f t="shared" si="3132"/>
        <v>9394.7000000000007</v>
      </c>
      <c r="AE2370" s="11">
        <f t="shared" si="3205"/>
        <v>0</v>
      </c>
      <c r="AF2370" s="21"/>
      <c r="AG2370" s="24"/>
    </row>
    <row r="2371" spans="1:34" s="10" customFormat="1" ht="31.5" x14ac:dyDescent="0.25">
      <c r="A2371" s="9" t="s">
        <v>507</v>
      </c>
      <c r="B2371" s="16"/>
      <c r="C2371" s="9"/>
      <c r="D2371" s="9"/>
      <c r="E2371" s="15" t="s">
        <v>618</v>
      </c>
      <c r="F2371" s="17">
        <f t="shared" ref="F2371:K2374" si="3207">F2372</f>
        <v>9368.2000000000007</v>
      </c>
      <c r="G2371" s="17">
        <f t="shared" si="3207"/>
        <v>8670</v>
      </c>
      <c r="H2371" s="17">
        <f t="shared" si="3207"/>
        <v>8670</v>
      </c>
      <c r="I2371" s="17">
        <f t="shared" si="3207"/>
        <v>9.3000000000000007</v>
      </c>
      <c r="J2371" s="17">
        <f t="shared" si="3207"/>
        <v>0</v>
      </c>
      <c r="K2371" s="17">
        <f t="shared" si="3207"/>
        <v>0</v>
      </c>
      <c r="L2371" s="17">
        <f t="shared" si="3134"/>
        <v>9377.5</v>
      </c>
      <c r="M2371" s="17">
        <f t="shared" si="3135"/>
        <v>8670</v>
      </c>
      <c r="N2371" s="17">
        <f t="shared" si="3136"/>
        <v>8670</v>
      </c>
      <c r="O2371" s="17">
        <f t="shared" ref="O2371:Q2374" si="3208">O2372</f>
        <v>0</v>
      </c>
      <c r="P2371" s="17">
        <f t="shared" si="3208"/>
        <v>0</v>
      </c>
      <c r="Q2371" s="17">
        <f t="shared" si="3208"/>
        <v>0</v>
      </c>
      <c r="R2371" s="17">
        <f t="shared" si="3117"/>
        <v>9377.5</v>
      </c>
      <c r="S2371" s="17">
        <f t="shared" si="3118"/>
        <v>8670</v>
      </c>
      <c r="T2371" s="17">
        <f t="shared" si="3119"/>
        <v>8670</v>
      </c>
      <c r="U2371" s="17">
        <f t="shared" ref="U2371:AE2371" si="3209">U2372</f>
        <v>0</v>
      </c>
      <c r="V2371" s="17">
        <f t="shared" si="3120"/>
        <v>9377.5</v>
      </c>
      <c r="W2371" s="17">
        <f t="shared" si="3121"/>
        <v>8670</v>
      </c>
      <c r="X2371" s="17">
        <f t="shared" si="3122"/>
        <v>8670</v>
      </c>
      <c r="Y2371" s="17">
        <f t="shared" si="3209"/>
        <v>0</v>
      </c>
      <c r="Z2371" s="17">
        <f t="shared" si="3209"/>
        <v>0</v>
      </c>
      <c r="AA2371" s="17">
        <f t="shared" si="3209"/>
        <v>0</v>
      </c>
      <c r="AB2371" s="17">
        <f t="shared" si="3130"/>
        <v>9377.5</v>
      </c>
      <c r="AC2371" s="17">
        <f t="shared" si="3131"/>
        <v>8670</v>
      </c>
      <c r="AD2371" s="17">
        <f t="shared" si="3132"/>
        <v>8670</v>
      </c>
      <c r="AE2371" s="17">
        <f t="shared" si="3209"/>
        <v>0</v>
      </c>
      <c r="AF2371" s="30"/>
      <c r="AG2371" s="25"/>
    </row>
    <row r="2372" spans="1:34" ht="31.5" x14ac:dyDescent="0.25">
      <c r="A2372" s="36" t="s">
        <v>505</v>
      </c>
      <c r="B2372" s="32"/>
      <c r="C2372" s="36"/>
      <c r="D2372" s="36"/>
      <c r="E2372" s="14" t="s">
        <v>628</v>
      </c>
      <c r="F2372" s="18">
        <f t="shared" si="3207"/>
        <v>9368.2000000000007</v>
      </c>
      <c r="G2372" s="18">
        <f t="shared" si="3207"/>
        <v>8670</v>
      </c>
      <c r="H2372" s="18">
        <f t="shared" si="3207"/>
        <v>8670</v>
      </c>
      <c r="I2372" s="18">
        <f t="shared" si="3207"/>
        <v>9.3000000000000007</v>
      </c>
      <c r="J2372" s="18">
        <f t="shared" si="3207"/>
        <v>0</v>
      </c>
      <c r="K2372" s="18">
        <f t="shared" si="3207"/>
        <v>0</v>
      </c>
      <c r="L2372" s="18">
        <f t="shared" si="3134"/>
        <v>9377.5</v>
      </c>
      <c r="M2372" s="18">
        <f t="shared" si="3135"/>
        <v>8670</v>
      </c>
      <c r="N2372" s="18">
        <f t="shared" si="3136"/>
        <v>8670</v>
      </c>
      <c r="O2372" s="18">
        <f t="shared" si="3208"/>
        <v>0</v>
      </c>
      <c r="P2372" s="18">
        <f t="shared" si="3208"/>
        <v>0</v>
      </c>
      <c r="Q2372" s="18">
        <f t="shared" si="3208"/>
        <v>0</v>
      </c>
      <c r="R2372" s="18">
        <f t="shared" si="3117"/>
        <v>9377.5</v>
      </c>
      <c r="S2372" s="18">
        <f t="shared" si="3118"/>
        <v>8670</v>
      </c>
      <c r="T2372" s="18">
        <f t="shared" si="3119"/>
        <v>8670</v>
      </c>
      <c r="U2372" s="18">
        <f t="shared" ref="U2372:AE2374" si="3210">U2373</f>
        <v>0</v>
      </c>
      <c r="V2372" s="18">
        <f t="shared" si="3120"/>
        <v>9377.5</v>
      </c>
      <c r="W2372" s="18">
        <f t="shared" si="3121"/>
        <v>8670</v>
      </c>
      <c r="X2372" s="18">
        <f t="shared" si="3122"/>
        <v>8670</v>
      </c>
      <c r="Y2372" s="18">
        <f t="shared" si="3210"/>
        <v>0</v>
      </c>
      <c r="Z2372" s="18">
        <f t="shared" si="3210"/>
        <v>0</v>
      </c>
      <c r="AA2372" s="18">
        <f t="shared" si="3210"/>
        <v>0</v>
      </c>
      <c r="AB2372" s="18">
        <f t="shared" si="3130"/>
        <v>9377.5</v>
      </c>
      <c r="AC2372" s="18">
        <f t="shared" si="3131"/>
        <v>8670</v>
      </c>
      <c r="AD2372" s="18">
        <f t="shared" si="3132"/>
        <v>8670</v>
      </c>
      <c r="AE2372" s="18">
        <f t="shared" si="3210"/>
        <v>0</v>
      </c>
      <c r="AF2372" s="31"/>
      <c r="AG2372" s="22"/>
      <c r="AH2372" s="2"/>
    </row>
    <row r="2373" spans="1:34" ht="94.5" x14ac:dyDescent="0.25">
      <c r="A2373" s="36" t="s">
        <v>505</v>
      </c>
      <c r="B2373" s="32">
        <v>100</v>
      </c>
      <c r="C2373" s="36"/>
      <c r="D2373" s="36"/>
      <c r="E2373" s="14" t="s">
        <v>577</v>
      </c>
      <c r="F2373" s="18">
        <f t="shared" si="3207"/>
        <v>9368.2000000000007</v>
      </c>
      <c r="G2373" s="18">
        <f t="shared" si="3207"/>
        <v>8670</v>
      </c>
      <c r="H2373" s="18">
        <f t="shared" si="3207"/>
        <v>8670</v>
      </c>
      <c r="I2373" s="18">
        <f t="shared" si="3207"/>
        <v>9.3000000000000007</v>
      </c>
      <c r="J2373" s="18">
        <f t="shared" si="3207"/>
        <v>0</v>
      </c>
      <c r="K2373" s="18">
        <f t="shared" si="3207"/>
        <v>0</v>
      </c>
      <c r="L2373" s="18">
        <f t="shared" si="3134"/>
        <v>9377.5</v>
      </c>
      <c r="M2373" s="18">
        <f t="shared" si="3135"/>
        <v>8670</v>
      </c>
      <c r="N2373" s="18">
        <f t="shared" si="3136"/>
        <v>8670</v>
      </c>
      <c r="O2373" s="18">
        <f t="shared" si="3208"/>
        <v>0</v>
      </c>
      <c r="P2373" s="18">
        <f t="shared" si="3208"/>
        <v>0</v>
      </c>
      <c r="Q2373" s="18">
        <f t="shared" si="3208"/>
        <v>0</v>
      </c>
      <c r="R2373" s="18">
        <f t="shared" si="3117"/>
        <v>9377.5</v>
      </c>
      <c r="S2373" s="18">
        <f t="shared" si="3118"/>
        <v>8670</v>
      </c>
      <c r="T2373" s="18">
        <f t="shared" si="3119"/>
        <v>8670</v>
      </c>
      <c r="U2373" s="18">
        <f t="shared" si="3210"/>
        <v>0</v>
      </c>
      <c r="V2373" s="18">
        <f t="shared" si="3120"/>
        <v>9377.5</v>
      </c>
      <c r="W2373" s="18">
        <f t="shared" si="3121"/>
        <v>8670</v>
      </c>
      <c r="X2373" s="18">
        <f t="shared" si="3122"/>
        <v>8670</v>
      </c>
      <c r="Y2373" s="18">
        <f t="shared" si="3210"/>
        <v>0</v>
      </c>
      <c r="Z2373" s="18">
        <f t="shared" si="3210"/>
        <v>0</v>
      </c>
      <c r="AA2373" s="18">
        <f t="shared" si="3210"/>
        <v>0</v>
      </c>
      <c r="AB2373" s="18">
        <f t="shared" si="3130"/>
        <v>9377.5</v>
      </c>
      <c r="AC2373" s="18">
        <f t="shared" si="3131"/>
        <v>8670</v>
      </c>
      <c r="AD2373" s="18">
        <f t="shared" si="3132"/>
        <v>8670</v>
      </c>
      <c r="AE2373" s="18">
        <f t="shared" si="3210"/>
        <v>0</v>
      </c>
      <c r="AF2373" s="31"/>
      <c r="AG2373" s="22"/>
      <c r="AH2373" s="2"/>
    </row>
    <row r="2374" spans="1:34" ht="31.5" x14ac:dyDescent="0.25">
      <c r="A2374" s="36" t="s">
        <v>505</v>
      </c>
      <c r="B2374" s="32">
        <v>120</v>
      </c>
      <c r="C2374" s="36"/>
      <c r="D2374" s="36"/>
      <c r="E2374" s="14" t="s">
        <v>585</v>
      </c>
      <c r="F2374" s="18">
        <f t="shared" si="3207"/>
        <v>9368.2000000000007</v>
      </c>
      <c r="G2374" s="18">
        <f t="shared" si="3207"/>
        <v>8670</v>
      </c>
      <c r="H2374" s="18">
        <f t="shared" si="3207"/>
        <v>8670</v>
      </c>
      <c r="I2374" s="18">
        <f t="shared" si="3207"/>
        <v>9.3000000000000007</v>
      </c>
      <c r="J2374" s="18">
        <f t="shared" si="3207"/>
        <v>0</v>
      </c>
      <c r="K2374" s="18">
        <f t="shared" si="3207"/>
        <v>0</v>
      </c>
      <c r="L2374" s="18">
        <f t="shared" si="3134"/>
        <v>9377.5</v>
      </c>
      <c r="M2374" s="18">
        <f t="shared" si="3135"/>
        <v>8670</v>
      </c>
      <c r="N2374" s="18">
        <f t="shared" si="3136"/>
        <v>8670</v>
      </c>
      <c r="O2374" s="18">
        <f t="shared" si="3208"/>
        <v>0</v>
      </c>
      <c r="P2374" s="18">
        <f t="shared" si="3208"/>
        <v>0</v>
      </c>
      <c r="Q2374" s="18">
        <f t="shared" si="3208"/>
        <v>0</v>
      </c>
      <c r="R2374" s="18">
        <f t="shared" si="3117"/>
        <v>9377.5</v>
      </c>
      <c r="S2374" s="18">
        <f t="shared" si="3118"/>
        <v>8670</v>
      </c>
      <c r="T2374" s="18">
        <f t="shared" si="3119"/>
        <v>8670</v>
      </c>
      <c r="U2374" s="18">
        <f t="shared" si="3210"/>
        <v>0</v>
      </c>
      <c r="V2374" s="18">
        <f t="shared" si="3120"/>
        <v>9377.5</v>
      </c>
      <c r="W2374" s="18">
        <f t="shared" si="3121"/>
        <v>8670</v>
      </c>
      <c r="X2374" s="18">
        <f t="shared" si="3122"/>
        <v>8670</v>
      </c>
      <c r="Y2374" s="18">
        <f t="shared" si="3210"/>
        <v>0</v>
      </c>
      <c r="Z2374" s="18">
        <f t="shared" si="3210"/>
        <v>0</v>
      </c>
      <c r="AA2374" s="18">
        <f t="shared" si="3210"/>
        <v>0</v>
      </c>
      <c r="AB2374" s="18">
        <f t="shared" si="3130"/>
        <v>9377.5</v>
      </c>
      <c r="AC2374" s="18">
        <f t="shared" si="3131"/>
        <v>8670</v>
      </c>
      <c r="AD2374" s="18">
        <f t="shared" si="3132"/>
        <v>8670</v>
      </c>
      <c r="AE2374" s="18">
        <f t="shared" si="3210"/>
        <v>0</v>
      </c>
      <c r="AF2374" s="31"/>
      <c r="AG2374" s="22"/>
      <c r="AH2374" s="2"/>
    </row>
    <row r="2375" spans="1:34" ht="31.5" x14ac:dyDescent="0.25">
      <c r="A2375" s="36" t="s">
        <v>505</v>
      </c>
      <c r="B2375" s="32">
        <v>120</v>
      </c>
      <c r="C2375" s="36" t="s">
        <v>5</v>
      </c>
      <c r="D2375" s="36" t="s">
        <v>28</v>
      </c>
      <c r="E2375" s="14" t="s">
        <v>541</v>
      </c>
      <c r="F2375" s="18">
        <v>9368.2000000000007</v>
      </c>
      <c r="G2375" s="18">
        <v>8670</v>
      </c>
      <c r="H2375" s="18">
        <v>8670</v>
      </c>
      <c r="I2375" s="18">
        <v>9.3000000000000007</v>
      </c>
      <c r="J2375" s="18"/>
      <c r="K2375" s="18"/>
      <c r="L2375" s="18">
        <f t="shared" si="3134"/>
        <v>9377.5</v>
      </c>
      <c r="M2375" s="18">
        <f t="shared" si="3135"/>
        <v>8670</v>
      </c>
      <c r="N2375" s="18">
        <f t="shared" si="3136"/>
        <v>8670</v>
      </c>
      <c r="O2375" s="18"/>
      <c r="P2375" s="18"/>
      <c r="Q2375" s="18"/>
      <c r="R2375" s="18">
        <f t="shared" si="3117"/>
        <v>9377.5</v>
      </c>
      <c r="S2375" s="18">
        <f t="shared" si="3118"/>
        <v>8670</v>
      </c>
      <c r="T2375" s="18">
        <f t="shared" si="3119"/>
        <v>8670</v>
      </c>
      <c r="U2375" s="18"/>
      <c r="V2375" s="18">
        <f t="shared" si="3120"/>
        <v>9377.5</v>
      </c>
      <c r="W2375" s="18">
        <f t="shared" si="3121"/>
        <v>8670</v>
      </c>
      <c r="X2375" s="18">
        <f t="shared" si="3122"/>
        <v>8670</v>
      </c>
      <c r="Y2375" s="18"/>
      <c r="Z2375" s="18"/>
      <c r="AA2375" s="18"/>
      <c r="AB2375" s="18">
        <f t="shared" si="3130"/>
        <v>9377.5</v>
      </c>
      <c r="AC2375" s="18">
        <f t="shared" si="3131"/>
        <v>8670</v>
      </c>
      <c r="AD2375" s="18">
        <f t="shared" si="3132"/>
        <v>8670</v>
      </c>
      <c r="AE2375" s="18"/>
      <c r="AF2375" s="31"/>
      <c r="AG2375" s="22" t="s">
        <v>1282</v>
      </c>
      <c r="AH2375" s="2"/>
    </row>
    <row r="2376" spans="1:34" s="10" customFormat="1" x14ac:dyDescent="0.25">
      <c r="A2376" s="9" t="s">
        <v>510</v>
      </c>
      <c r="B2376" s="16"/>
      <c r="C2376" s="9"/>
      <c r="D2376" s="9"/>
      <c r="E2376" s="15" t="s">
        <v>616</v>
      </c>
      <c r="F2376" s="17">
        <f t="shared" ref="F2376:K2376" si="3211">F2377+F2381</f>
        <v>787.09999999999991</v>
      </c>
      <c r="G2376" s="17">
        <f t="shared" si="3211"/>
        <v>724.7</v>
      </c>
      <c r="H2376" s="17">
        <f t="shared" si="3211"/>
        <v>724.7</v>
      </c>
      <c r="I2376" s="17">
        <f t="shared" si="3211"/>
        <v>-9.3000000000000007</v>
      </c>
      <c r="J2376" s="17">
        <f t="shared" si="3211"/>
        <v>0</v>
      </c>
      <c r="K2376" s="17">
        <f t="shared" si="3211"/>
        <v>0</v>
      </c>
      <c r="L2376" s="17">
        <f t="shared" si="3134"/>
        <v>777.8</v>
      </c>
      <c r="M2376" s="17">
        <f t="shared" si="3135"/>
        <v>724.7</v>
      </c>
      <c r="N2376" s="17">
        <f t="shared" si="3136"/>
        <v>724.7</v>
      </c>
      <c r="O2376" s="17">
        <f t="shared" ref="O2376:Q2376" si="3212">O2377+O2381</f>
        <v>0</v>
      </c>
      <c r="P2376" s="17">
        <f t="shared" si="3212"/>
        <v>0</v>
      </c>
      <c r="Q2376" s="17">
        <f t="shared" si="3212"/>
        <v>0</v>
      </c>
      <c r="R2376" s="17">
        <f t="shared" si="3117"/>
        <v>777.8</v>
      </c>
      <c r="S2376" s="17">
        <f t="shared" si="3118"/>
        <v>724.7</v>
      </c>
      <c r="T2376" s="17">
        <f t="shared" si="3119"/>
        <v>724.7</v>
      </c>
      <c r="U2376" s="17">
        <f t="shared" ref="U2376:AE2376" si="3213">U2377+U2381</f>
        <v>0</v>
      </c>
      <c r="V2376" s="17">
        <f t="shared" si="3120"/>
        <v>777.8</v>
      </c>
      <c r="W2376" s="17">
        <f t="shared" si="3121"/>
        <v>724.7</v>
      </c>
      <c r="X2376" s="17">
        <f t="shared" si="3122"/>
        <v>724.7</v>
      </c>
      <c r="Y2376" s="17">
        <f t="shared" ref="Y2376:AA2376" si="3214">Y2377+Y2381</f>
        <v>0</v>
      </c>
      <c r="Z2376" s="17">
        <f t="shared" si="3214"/>
        <v>0</v>
      </c>
      <c r="AA2376" s="17">
        <f t="shared" si="3214"/>
        <v>0</v>
      </c>
      <c r="AB2376" s="17">
        <f t="shared" si="3130"/>
        <v>777.8</v>
      </c>
      <c r="AC2376" s="17">
        <f t="shared" si="3131"/>
        <v>724.7</v>
      </c>
      <c r="AD2376" s="17">
        <f t="shared" si="3132"/>
        <v>724.7</v>
      </c>
      <c r="AE2376" s="17">
        <f t="shared" si="3213"/>
        <v>0</v>
      </c>
      <c r="AF2376" s="30"/>
      <c r="AG2376" s="25"/>
    </row>
    <row r="2377" spans="1:34" ht="31.5" x14ac:dyDescent="0.25">
      <c r="A2377" s="36" t="s">
        <v>508</v>
      </c>
      <c r="B2377" s="32"/>
      <c r="C2377" s="36"/>
      <c r="D2377" s="36"/>
      <c r="E2377" s="14" t="s">
        <v>628</v>
      </c>
      <c r="F2377" s="18">
        <f t="shared" ref="F2377:K2379" si="3215">F2378</f>
        <v>563.4</v>
      </c>
      <c r="G2377" s="18">
        <f t="shared" si="3215"/>
        <v>501</v>
      </c>
      <c r="H2377" s="18">
        <f t="shared" si="3215"/>
        <v>501</v>
      </c>
      <c r="I2377" s="18">
        <f t="shared" si="3215"/>
        <v>-9.3000000000000007</v>
      </c>
      <c r="J2377" s="18">
        <f t="shared" si="3215"/>
        <v>0</v>
      </c>
      <c r="K2377" s="18">
        <f t="shared" si="3215"/>
        <v>0</v>
      </c>
      <c r="L2377" s="18">
        <f t="shared" si="3134"/>
        <v>554.1</v>
      </c>
      <c r="M2377" s="18">
        <f t="shared" si="3135"/>
        <v>501</v>
      </c>
      <c r="N2377" s="18">
        <f t="shared" si="3136"/>
        <v>501</v>
      </c>
      <c r="O2377" s="18">
        <f t="shared" ref="O2377:Q2379" si="3216">O2378</f>
        <v>0</v>
      </c>
      <c r="P2377" s="18">
        <f t="shared" si="3216"/>
        <v>0</v>
      </c>
      <c r="Q2377" s="18">
        <f t="shared" si="3216"/>
        <v>0</v>
      </c>
      <c r="R2377" s="18">
        <f t="shared" si="3117"/>
        <v>554.1</v>
      </c>
      <c r="S2377" s="18">
        <f t="shared" si="3118"/>
        <v>501</v>
      </c>
      <c r="T2377" s="18">
        <f t="shared" si="3119"/>
        <v>501</v>
      </c>
      <c r="U2377" s="18">
        <f t="shared" ref="U2377:AE2379" si="3217">U2378</f>
        <v>0</v>
      </c>
      <c r="V2377" s="18">
        <f t="shared" si="3120"/>
        <v>554.1</v>
      </c>
      <c r="W2377" s="18">
        <f t="shared" si="3121"/>
        <v>501</v>
      </c>
      <c r="X2377" s="18">
        <f t="shared" si="3122"/>
        <v>501</v>
      </c>
      <c r="Y2377" s="18">
        <f t="shared" si="3217"/>
        <v>0</v>
      </c>
      <c r="Z2377" s="18">
        <f t="shared" si="3217"/>
        <v>0</v>
      </c>
      <c r="AA2377" s="18">
        <f t="shared" si="3217"/>
        <v>0</v>
      </c>
      <c r="AB2377" s="18">
        <f t="shared" si="3130"/>
        <v>554.1</v>
      </c>
      <c r="AC2377" s="18">
        <f t="shared" si="3131"/>
        <v>501</v>
      </c>
      <c r="AD2377" s="18">
        <f t="shared" si="3132"/>
        <v>501</v>
      </c>
      <c r="AE2377" s="18">
        <f t="shared" si="3217"/>
        <v>0</v>
      </c>
      <c r="AF2377" s="31"/>
      <c r="AG2377" s="22"/>
      <c r="AH2377" s="2"/>
    </row>
    <row r="2378" spans="1:34" ht="94.5" x14ac:dyDescent="0.25">
      <c r="A2378" s="36" t="s">
        <v>508</v>
      </c>
      <c r="B2378" s="32">
        <v>100</v>
      </c>
      <c r="C2378" s="36"/>
      <c r="D2378" s="36"/>
      <c r="E2378" s="14" t="s">
        <v>577</v>
      </c>
      <c r="F2378" s="18">
        <f t="shared" si="3215"/>
        <v>563.4</v>
      </c>
      <c r="G2378" s="18">
        <f t="shared" si="3215"/>
        <v>501</v>
      </c>
      <c r="H2378" s="18">
        <f t="shared" si="3215"/>
        <v>501</v>
      </c>
      <c r="I2378" s="18">
        <f t="shared" si="3215"/>
        <v>-9.3000000000000007</v>
      </c>
      <c r="J2378" s="18">
        <f t="shared" si="3215"/>
        <v>0</v>
      </c>
      <c r="K2378" s="18">
        <f t="shared" si="3215"/>
        <v>0</v>
      </c>
      <c r="L2378" s="18">
        <f t="shared" si="3134"/>
        <v>554.1</v>
      </c>
      <c r="M2378" s="18">
        <f t="shared" si="3135"/>
        <v>501</v>
      </c>
      <c r="N2378" s="18">
        <f t="shared" si="3136"/>
        <v>501</v>
      </c>
      <c r="O2378" s="18">
        <f t="shared" si="3216"/>
        <v>0</v>
      </c>
      <c r="P2378" s="18">
        <f t="shared" si="3216"/>
        <v>0</v>
      </c>
      <c r="Q2378" s="18">
        <f t="shared" si="3216"/>
        <v>0</v>
      </c>
      <c r="R2378" s="18">
        <f t="shared" ref="R2378:R2441" si="3218">L2378+O2378</f>
        <v>554.1</v>
      </c>
      <c r="S2378" s="18">
        <f t="shared" ref="S2378:S2441" si="3219">M2378+P2378</f>
        <v>501</v>
      </c>
      <c r="T2378" s="18">
        <f t="shared" ref="T2378:T2441" si="3220">N2378+Q2378</f>
        <v>501</v>
      </c>
      <c r="U2378" s="18">
        <f t="shared" si="3217"/>
        <v>0</v>
      </c>
      <c r="V2378" s="18">
        <f t="shared" ref="V2378:V2441" si="3221">R2378+U2378</f>
        <v>554.1</v>
      </c>
      <c r="W2378" s="18">
        <f t="shared" ref="W2378:W2441" si="3222">S2378</f>
        <v>501</v>
      </c>
      <c r="X2378" s="18">
        <f t="shared" ref="X2378:X2441" si="3223">T2378</f>
        <v>501</v>
      </c>
      <c r="Y2378" s="18">
        <f t="shared" si="3217"/>
        <v>0</v>
      </c>
      <c r="Z2378" s="18">
        <f t="shared" si="3217"/>
        <v>0</v>
      </c>
      <c r="AA2378" s="18">
        <f t="shared" si="3217"/>
        <v>0</v>
      </c>
      <c r="AB2378" s="18">
        <f t="shared" si="3130"/>
        <v>554.1</v>
      </c>
      <c r="AC2378" s="18">
        <f t="shared" si="3131"/>
        <v>501</v>
      </c>
      <c r="AD2378" s="18">
        <f t="shared" si="3132"/>
        <v>501</v>
      </c>
      <c r="AE2378" s="18">
        <f t="shared" si="3217"/>
        <v>0</v>
      </c>
      <c r="AF2378" s="31"/>
      <c r="AG2378" s="22"/>
      <c r="AH2378" s="2"/>
    </row>
    <row r="2379" spans="1:34" ht="31.5" x14ac:dyDescent="0.25">
      <c r="A2379" s="36" t="s">
        <v>508</v>
      </c>
      <c r="B2379" s="32">
        <v>120</v>
      </c>
      <c r="C2379" s="36"/>
      <c r="D2379" s="36"/>
      <c r="E2379" s="14" t="s">
        <v>585</v>
      </c>
      <c r="F2379" s="18">
        <f t="shared" si="3215"/>
        <v>563.4</v>
      </c>
      <c r="G2379" s="18">
        <f t="shared" si="3215"/>
        <v>501</v>
      </c>
      <c r="H2379" s="18">
        <f t="shared" si="3215"/>
        <v>501</v>
      </c>
      <c r="I2379" s="18">
        <f t="shared" si="3215"/>
        <v>-9.3000000000000007</v>
      </c>
      <c r="J2379" s="18">
        <f t="shared" si="3215"/>
        <v>0</v>
      </c>
      <c r="K2379" s="18">
        <f t="shared" si="3215"/>
        <v>0</v>
      </c>
      <c r="L2379" s="18">
        <f t="shared" si="3134"/>
        <v>554.1</v>
      </c>
      <c r="M2379" s="18">
        <f t="shared" si="3135"/>
        <v>501</v>
      </c>
      <c r="N2379" s="18">
        <f t="shared" si="3136"/>
        <v>501</v>
      </c>
      <c r="O2379" s="18">
        <f t="shared" si="3216"/>
        <v>0</v>
      </c>
      <c r="P2379" s="18">
        <f t="shared" si="3216"/>
        <v>0</v>
      </c>
      <c r="Q2379" s="18">
        <f t="shared" si="3216"/>
        <v>0</v>
      </c>
      <c r="R2379" s="18">
        <f t="shared" si="3218"/>
        <v>554.1</v>
      </c>
      <c r="S2379" s="18">
        <f t="shared" si="3219"/>
        <v>501</v>
      </c>
      <c r="T2379" s="18">
        <f t="shared" si="3220"/>
        <v>501</v>
      </c>
      <c r="U2379" s="18">
        <f t="shared" si="3217"/>
        <v>0</v>
      </c>
      <c r="V2379" s="18">
        <f t="shared" si="3221"/>
        <v>554.1</v>
      </c>
      <c r="W2379" s="18">
        <f t="shared" si="3222"/>
        <v>501</v>
      </c>
      <c r="X2379" s="18">
        <f t="shared" si="3223"/>
        <v>501</v>
      </c>
      <c r="Y2379" s="18">
        <f t="shared" si="3217"/>
        <v>0</v>
      </c>
      <c r="Z2379" s="18">
        <f t="shared" si="3217"/>
        <v>0</v>
      </c>
      <c r="AA2379" s="18">
        <f t="shared" si="3217"/>
        <v>0</v>
      </c>
      <c r="AB2379" s="18">
        <f t="shared" si="3130"/>
        <v>554.1</v>
      </c>
      <c r="AC2379" s="18">
        <f t="shared" si="3131"/>
        <v>501</v>
      </c>
      <c r="AD2379" s="18">
        <f t="shared" si="3132"/>
        <v>501</v>
      </c>
      <c r="AE2379" s="18">
        <f t="shared" si="3217"/>
        <v>0</v>
      </c>
      <c r="AF2379" s="31"/>
      <c r="AG2379" s="22"/>
      <c r="AH2379" s="2"/>
    </row>
    <row r="2380" spans="1:34" ht="31.5" x14ac:dyDescent="0.25">
      <c r="A2380" s="36" t="s">
        <v>508</v>
      </c>
      <c r="B2380" s="32">
        <v>120</v>
      </c>
      <c r="C2380" s="36" t="s">
        <v>5</v>
      </c>
      <c r="D2380" s="36" t="s">
        <v>28</v>
      </c>
      <c r="E2380" s="14" t="s">
        <v>541</v>
      </c>
      <c r="F2380" s="18">
        <v>563.4</v>
      </c>
      <c r="G2380" s="18">
        <v>501</v>
      </c>
      <c r="H2380" s="18">
        <v>501</v>
      </c>
      <c r="I2380" s="18">
        <v>-9.3000000000000007</v>
      </c>
      <c r="J2380" s="18"/>
      <c r="K2380" s="18"/>
      <c r="L2380" s="18">
        <f t="shared" si="3134"/>
        <v>554.1</v>
      </c>
      <c r="M2380" s="18">
        <f t="shared" si="3135"/>
        <v>501</v>
      </c>
      <c r="N2380" s="18">
        <f t="shared" si="3136"/>
        <v>501</v>
      </c>
      <c r="O2380" s="18"/>
      <c r="P2380" s="18"/>
      <c r="Q2380" s="18"/>
      <c r="R2380" s="18">
        <f t="shared" si="3218"/>
        <v>554.1</v>
      </c>
      <c r="S2380" s="18">
        <f t="shared" si="3219"/>
        <v>501</v>
      </c>
      <c r="T2380" s="18">
        <f t="shared" si="3220"/>
        <v>501</v>
      </c>
      <c r="U2380" s="18"/>
      <c r="V2380" s="18">
        <f t="shared" si="3221"/>
        <v>554.1</v>
      </c>
      <c r="W2380" s="18">
        <f t="shared" si="3222"/>
        <v>501</v>
      </c>
      <c r="X2380" s="18">
        <f t="shared" si="3223"/>
        <v>501</v>
      </c>
      <c r="Y2380" s="18"/>
      <c r="Z2380" s="18"/>
      <c r="AA2380" s="18"/>
      <c r="AB2380" s="18">
        <f t="shared" si="3130"/>
        <v>554.1</v>
      </c>
      <c r="AC2380" s="18">
        <f t="shared" si="3131"/>
        <v>501</v>
      </c>
      <c r="AD2380" s="18">
        <f t="shared" si="3132"/>
        <v>501</v>
      </c>
      <c r="AE2380" s="18"/>
      <c r="AF2380" s="31"/>
      <c r="AG2380" s="22" t="s">
        <v>1283</v>
      </c>
      <c r="AH2380" s="2"/>
    </row>
    <row r="2381" spans="1:34" ht="31.5" x14ac:dyDescent="0.25">
      <c r="A2381" s="36" t="s">
        <v>509</v>
      </c>
      <c r="B2381" s="32"/>
      <c r="C2381" s="36"/>
      <c r="D2381" s="36"/>
      <c r="E2381" s="14" t="s">
        <v>629</v>
      </c>
      <c r="F2381" s="18">
        <f>F2382+F2385</f>
        <v>223.7</v>
      </c>
      <c r="G2381" s="18">
        <f t="shared" ref="G2381:AE2381" si="3224">G2382+G2385</f>
        <v>223.7</v>
      </c>
      <c r="H2381" s="18">
        <f t="shared" si="3224"/>
        <v>223.7</v>
      </c>
      <c r="I2381" s="18">
        <f t="shared" ref="I2381:K2381" si="3225">I2382+I2385</f>
        <v>0</v>
      </c>
      <c r="J2381" s="18">
        <f t="shared" si="3225"/>
        <v>0</v>
      </c>
      <c r="K2381" s="18">
        <f t="shared" si="3225"/>
        <v>0</v>
      </c>
      <c r="L2381" s="18">
        <f t="shared" si="3134"/>
        <v>223.7</v>
      </c>
      <c r="M2381" s="18">
        <f t="shared" si="3135"/>
        <v>223.7</v>
      </c>
      <c r="N2381" s="18">
        <f t="shared" si="3136"/>
        <v>223.7</v>
      </c>
      <c r="O2381" s="18">
        <f t="shared" ref="O2381:Q2381" si="3226">O2382+O2385</f>
        <v>0</v>
      </c>
      <c r="P2381" s="18">
        <f t="shared" si="3226"/>
        <v>0</v>
      </c>
      <c r="Q2381" s="18">
        <f t="shared" si="3226"/>
        <v>0</v>
      </c>
      <c r="R2381" s="18">
        <f t="shared" si="3218"/>
        <v>223.7</v>
      </c>
      <c r="S2381" s="18">
        <f t="shared" si="3219"/>
        <v>223.7</v>
      </c>
      <c r="T2381" s="18">
        <f t="shared" si="3220"/>
        <v>223.7</v>
      </c>
      <c r="U2381" s="18">
        <f t="shared" ref="U2381" si="3227">U2382+U2385</f>
        <v>0</v>
      </c>
      <c r="V2381" s="18">
        <f t="shared" si="3221"/>
        <v>223.7</v>
      </c>
      <c r="W2381" s="18">
        <f t="shared" si="3222"/>
        <v>223.7</v>
      </c>
      <c r="X2381" s="18">
        <f t="shared" si="3223"/>
        <v>223.7</v>
      </c>
      <c r="Y2381" s="18">
        <f t="shared" ref="Y2381:AA2381" si="3228">Y2382+Y2385</f>
        <v>0</v>
      </c>
      <c r="Z2381" s="18">
        <f t="shared" si="3228"/>
        <v>0</v>
      </c>
      <c r="AA2381" s="18">
        <f t="shared" si="3228"/>
        <v>0</v>
      </c>
      <c r="AB2381" s="18">
        <f t="shared" si="3130"/>
        <v>223.7</v>
      </c>
      <c r="AC2381" s="18">
        <f t="shared" si="3131"/>
        <v>223.7</v>
      </c>
      <c r="AD2381" s="18">
        <f t="shared" si="3132"/>
        <v>223.7</v>
      </c>
      <c r="AE2381" s="18">
        <f t="shared" si="3224"/>
        <v>0</v>
      </c>
      <c r="AF2381" s="31"/>
      <c r="AG2381" s="22"/>
      <c r="AH2381" s="2"/>
    </row>
    <row r="2382" spans="1:34" ht="94.5" x14ac:dyDescent="0.25">
      <c r="A2382" s="36" t="s">
        <v>509</v>
      </c>
      <c r="B2382" s="32">
        <v>100</v>
      </c>
      <c r="C2382" s="36"/>
      <c r="D2382" s="36"/>
      <c r="E2382" s="14" t="s">
        <v>577</v>
      </c>
      <c r="F2382" s="18">
        <f t="shared" ref="F2382:K2383" si="3229">F2383</f>
        <v>2</v>
      </c>
      <c r="G2382" s="18">
        <f t="shared" si="3229"/>
        <v>2</v>
      </c>
      <c r="H2382" s="18">
        <f t="shared" si="3229"/>
        <v>2</v>
      </c>
      <c r="I2382" s="18">
        <f t="shared" si="3229"/>
        <v>0</v>
      </c>
      <c r="J2382" s="18">
        <f t="shared" si="3229"/>
        <v>0</v>
      </c>
      <c r="K2382" s="18">
        <f t="shared" si="3229"/>
        <v>0</v>
      </c>
      <c r="L2382" s="18">
        <f t="shared" si="3134"/>
        <v>2</v>
      </c>
      <c r="M2382" s="18">
        <f t="shared" si="3135"/>
        <v>2</v>
      </c>
      <c r="N2382" s="18">
        <f t="shared" si="3136"/>
        <v>2</v>
      </c>
      <c r="O2382" s="18">
        <f t="shared" ref="O2382:Q2383" si="3230">O2383</f>
        <v>0</v>
      </c>
      <c r="P2382" s="18">
        <f t="shared" si="3230"/>
        <v>0</v>
      </c>
      <c r="Q2382" s="18">
        <f t="shared" si="3230"/>
        <v>0</v>
      </c>
      <c r="R2382" s="18">
        <f t="shared" si="3218"/>
        <v>2</v>
      </c>
      <c r="S2382" s="18">
        <f t="shared" si="3219"/>
        <v>2</v>
      </c>
      <c r="T2382" s="18">
        <f t="shared" si="3220"/>
        <v>2</v>
      </c>
      <c r="U2382" s="18">
        <f t="shared" ref="U2382:AE2383" si="3231">U2383</f>
        <v>0</v>
      </c>
      <c r="V2382" s="18">
        <f t="shared" si="3221"/>
        <v>2</v>
      </c>
      <c r="W2382" s="18">
        <f t="shared" si="3222"/>
        <v>2</v>
      </c>
      <c r="X2382" s="18">
        <f t="shared" si="3223"/>
        <v>2</v>
      </c>
      <c r="Y2382" s="18">
        <f t="shared" si="3231"/>
        <v>0</v>
      </c>
      <c r="Z2382" s="18">
        <f t="shared" si="3231"/>
        <v>0</v>
      </c>
      <c r="AA2382" s="18">
        <f t="shared" si="3231"/>
        <v>0</v>
      </c>
      <c r="AB2382" s="18">
        <f t="shared" si="3130"/>
        <v>2</v>
      </c>
      <c r="AC2382" s="18">
        <f t="shared" si="3131"/>
        <v>2</v>
      </c>
      <c r="AD2382" s="18">
        <f t="shared" si="3132"/>
        <v>2</v>
      </c>
      <c r="AE2382" s="18">
        <f t="shared" si="3231"/>
        <v>0</v>
      </c>
      <c r="AF2382" s="31"/>
      <c r="AG2382" s="22"/>
      <c r="AH2382" s="2"/>
    </row>
    <row r="2383" spans="1:34" ht="31.5" x14ac:dyDescent="0.25">
      <c r="A2383" s="36" t="s">
        <v>509</v>
      </c>
      <c r="B2383" s="32">
        <v>120</v>
      </c>
      <c r="C2383" s="36"/>
      <c r="D2383" s="36"/>
      <c r="E2383" s="14" t="s">
        <v>585</v>
      </c>
      <c r="F2383" s="18">
        <f t="shared" si="3229"/>
        <v>2</v>
      </c>
      <c r="G2383" s="18">
        <f t="shared" si="3229"/>
        <v>2</v>
      </c>
      <c r="H2383" s="18">
        <f t="shared" si="3229"/>
        <v>2</v>
      </c>
      <c r="I2383" s="18">
        <f t="shared" si="3229"/>
        <v>0</v>
      </c>
      <c r="J2383" s="18">
        <f t="shared" si="3229"/>
        <v>0</v>
      </c>
      <c r="K2383" s="18">
        <f t="shared" si="3229"/>
        <v>0</v>
      </c>
      <c r="L2383" s="18">
        <f t="shared" si="3134"/>
        <v>2</v>
      </c>
      <c r="M2383" s="18">
        <f t="shared" si="3135"/>
        <v>2</v>
      </c>
      <c r="N2383" s="18">
        <f t="shared" si="3136"/>
        <v>2</v>
      </c>
      <c r="O2383" s="18">
        <f t="shared" si="3230"/>
        <v>0</v>
      </c>
      <c r="P2383" s="18">
        <f t="shared" si="3230"/>
        <v>0</v>
      </c>
      <c r="Q2383" s="18">
        <f t="shared" si="3230"/>
        <v>0</v>
      </c>
      <c r="R2383" s="18">
        <f t="shared" si="3218"/>
        <v>2</v>
      </c>
      <c r="S2383" s="18">
        <f t="shared" si="3219"/>
        <v>2</v>
      </c>
      <c r="T2383" s="18">
        <f t="shared" si="3220"/>
        <v>2</v>
      </c>
      <c r="U2383" s="18">
        <f t="shared" si="3231"/>
        <v>0</v>
      </c>
      <c r="V2383" s="18">
        <f t="shared" si="3221"/>
        <v>2</v>
      </c>
      <c r="W2383" s="18">
        <f t="shared" si="3222"/>
        <v>2</v>
      </c>
      <c r="X2383" s="18">
        <f t="shared" si="3223"/>
        <v>2</v>
      </c>
      <c r="Y2383" s="18">
        <f t="shared" si="3231"/>
        <v>0</v>
      </c>
      <c r="Z2383" s="18">
        <f t="shared" si="3231"/>
        <v>0</v>
      </c>
      <c r="AA2383" s="18">
        <f t="shared" si="3231"/>
        <v>0</v>
      </c>
      <c r="AB2383" s="18">
        <f t="shared" si="3130"/>
        <v>2</v>
      </c>
      <c r="AC2383" s="18">
        <f t="shared" si="3131"/>
        <v>2</v>
      </c>
      <c r="AD2383" s="18">
        <f t="shared" si="3132"/>
        <v>2</v>
      </c>
      <c r="AE2383" s="18">
        <f t="shared" si="3231"/>
        <v>0</v>
      </c>
      <c r="AF2383" s="31"/>
      <c r="AG2383" s="22"/>
      <c r="AH2383" s="2"/>
    </row>
    <row r="2384" spans="1:34" ht="31.5" x14ac:dyDescent="0.25">
      <c r="A2384" s="36" t="s">
        <v>509</v>
      </c>
      <c r="B2384" s="32">
        <v>120</v>
      </c>
      <c r="C2384" s="36" t="s">
        <v>5</v>
      </c>
      <c r="D2384" s="36" t="s">
        <v>28</v>
      </c>
      <c r="E2384" s="14" t="s">
        <v>541</v>
      </c>
      <c r="F2384" s="18">
        <v>2</v>
      </c>
      <c r="G2384" s="18">
        <v>2</v>
      </c>
      <c r="H2384" s="18">
        <v>2</v>
      </c>
      <c r="I2384" s="18"/>
      <c r="J2384" s="18"/>
      <c r="K2384" s="18"/>
      <c r="L2384" s="18">
        <f t="shared" si="3134"/>
        <v>2</v>
      </c>
      <c r="M2384" s="18">
        <f t="shared" si="3135"/>
        <v>2</v>
      </c>
      <c r="N2384" s="18">
        <f t="shared" si="3136"/>
        <v>2</v>
      </c>
      <c r="O2384" s="18"/>
      <c r="P2384" s="18"/>
      <c r="Q2384" s="18"/>
      <c r="R2384" s="18">
        <f t="shared" si="3218"/>
        <v>2</v>
      </c>
      <c r="S2384" s="18">
        <f t="shared" si="3219"/>
        <v>2</v>
      </c>
      <c r="T2384" s="18">
        <f t="shared" si="3220"/>
        <v>2</v>
      </c>
      <c r="U2384" s="18"/>
      <c r="V2384" s="18">
        <f t="shared" si="3221"/>
        <v>2</v>
      </c>
      <c r="W2384" s="18">
        <f t="shared" si="3222"/>
        <v>2</v>
      </c>
      <c r="X2384" s="18">
        <f t="shared" si="3223"/>
        <v>2</v>
      </c>
      <c r="Y2384" s="18"/>
      <c r="Z2384" s="18"/>
      <c r="AA2384" s="18"/>
      <c r="AB2384" s="18">
        <f t="shared" ref="AB2384:AB2447" si="3232">V2384+Y2384</f>
        <v>2</v>
      </c>
      <c r="AC2384" s="18">
        <f t="shared" ref="AC2384:AC2447" si="3233">W2384+Z2384</f>
        <v>2</v>
      </c>
      <c r="AD2384" s="18">
        <f t="shared" ref="AD2384:AD2447" si="3234">X2384+AA2384</f>
        <v>2</v>
      </c>
      <c r="AE2384" s="18"/>
      <c r="AF2384" s="31"/>
      <c r="AG2384" s="22"/>
      <c r="AH2384" s="2"/>
    </row>
    <row r="2385" spans="1:34" ht="47.25" x14ac:dyDescent="0.25">
      <c r="A2385" s="36" t="s">
        <v>509</v>
      </c>
      <c r="B2385" s="32">
        <v>200</v>
      </c>
      <c r="C2385" s="36"/>
      <c r="D2385" s="36"/>
      <c r="E2385" s="14" t="s">
        <v>578</v>
      </c>
      <c r="F2385" s="18">
        <f t="shared" ref="F2385:K2386" si="3235">F2386</f>
        <v>221.7</v>
      </c>
      <c r="G2385" s="18">
        <f t="shared" si="3235"/>
        <v>221.7</v>
      </c>
      <c r="H2385" s="18">
        <f t="shared" si="3235"/>
        <v>221.7</v>
      </c>
      <c r="I2385" s="18">
        <f t="shared" si="3235"/>
        <v>0</v>
      </c>
      <c r="J2385" s="18">
        <f t="shared" si="3235"/>
        <v>0</v>
      </c>
      <c r="K2385" s="18">
        <f t="shared" si="3235"/>
        <v>0</v>
      </c>
      <c r="L2385" s="18">
        <f t="shared" ref="L2385:L2448" si="3236">F2385+I2385</f>
        <v>221.7</v>
      </c>
      <c r="M2385" s="18">
        <f t="shared" ref="M2385:M2448" si="3237">G2385+J2385</f>
        <v>221.7</v>
      </c>
      <c r="N2385" s="18">
        <f t="shared" ref="N2385:N2448" si="3238">H2385+K2385</f>
        <v>221.7</v>
      </c>
      <c r="O2385" s="18">
        <f t="shared" ref="O2385:Q2386" si="3239">O2386</f>
        <v>0</v>
      </c>
      <c r="P2385" s="18">
        <f t="shared" si="3239"/>
        <v>0</v>
      </c>
      <c r="Q2385" s="18">
        <f t="shared" si="3239"/>
        <v>0</v>
      </c>
      <c r="R2385" s="18">
        <f t="shared" si="3218"/>
        <v>221.7</v>
      </c>
      <c r="S2385" s="18">
        <f t="shared" si="3219"/>
        <v>221.7</v>
      </c>
      <c r="T2385" s="18">
        <f t="shared" si="3220"/>
        <v>221.7</v>
      </c>
      <c r="U2385" s="18">
        <f t="shared" ref="U2385:AE2386" si="3240">U2386</f>
        <v>0</v>
      </c>
      <c r="V2385" s="18">
        <f t="shared" si="3221"/>
        <v>221.7</v>
      </c>
      <c r="W2385" s="18">
        <f t="shared" si="3222"/>
        <v>221.7</v>
      </c>
      <c r="X2385" s="18">
        <f t="shared" si="3223"/>
        <v>221.7</v>
      </c>
      <c r="Y2385" s="18">
        <f t="shared" si="3240"/>
        <v>0</v>
      </c>
      <c r="Z2385" s="18">
        <f t="shared" si="3240"/>
        <v>0</v>
      </c>
      <c r="AA2385" s="18">
        <f t="shared" si="3240"/>
        <v>0</v>
      </c>
      <c r="AB2385" s="18">
        <f t="shared" si="3232"/>
        <v>221.7</v>
      </c>
      <c r="AC2385" s="18">
        <f t="shared" si="3233"/>
        <v>221.7</v>
      </c>
      <c r="AD2385" s="18">
        <f t="shared" si="3234"/>
        <v>221.7</v>
      </c>
      <c r="AE2385" s="18">
        <f t="shared" si="3240"/>
        <v>0</v>
      </c>
      <c r="AF2385" s="31"/>
      <c r="AG2385" s="22"/>
      <c r="AH2385" s="2"/>
    </row>
    <row r="2386" spans="1:34" ht="47.25" x14ac:dyDescent="0.25">
      <c r="A2386" s="36" t="s">
        <v>509</v>
      </c>
      <c r="B2386" s="32">
        <v>240</v>
      </c>
      <c r="C2386" s="36"/>
      <c r="D2386" s="36"/>
      <c r="E2386" s="14" t="s">
        <v>586</v>
      </c>
      <c r="F2386" s="18">
        <f t="shared" si="3235"/>
        <v>221.7</v>
      </c>
      <c r="G2386" s="18">
        <f t="shared" si="3235"/>
        <v>221.7</v>
      </c>
      <c r="H2386" s="18">
        <f t="shared" si="3235"/>
        <v>221.7</v>
      </c>
      <c r="I2386" s="18">
        <f t="shared" si="3235"/>
        <v>0</v>
      </c>
      <c r="J2386" s="18">
        <f t="shared" si="3235"/>
        <v>0</v>
      </c>
      <c r="K2386" s="18">
        <f t="shared" si="3235"/>
        <v>0</v>
      </c>
      <c r="L2386" s="18">
        <f t="shared" si="3236"/>
        <v>221.7</v>
      </c>
      <c r="M2386" s="18">
        <f t="shared" si="3237"/>
        <v>221.7</v>
      </c>
      <c r="N2386" s="18">
        <f t="shared" si="3238"/>
        <v>221.7</v>
      </c>
      <c r="O2386" s="18">
        <f t="shared" si="3239"/>
        <v>0</v>
      </c>
      <c r="P2386" s="18">
        <f t="shared" si="3239"/>
        <v>0</v>
      </c>
      <c r="Q2386" s="18">
        <f t="shared" si="3239"/>
        <v>0</v>
      </c>
      <c r="R2386" s="18">
        <f t="shared" si="3218"/>
        <v>221.7</v>
      </c>
      <c r="S2386" s="18">
        <f t="shared" si="3219"/>
        <v>221.7</v>
      </c>
      <c r="T2386" s="18">
        <f t="shared" si="3220"/>
        <v>221.7</v>
      </c>
      <c r="U2386" s="18">
        <f t="shared" si="3240"/>
        <v>0</v>
      </c>
      <c r="V2386" s="18">
        <f t="shared" si="3221"/>
        <v>221.7</v>
      </c>
      <c r="W2386" s="18">
        <f t="shared" si="3222"/>
        <v>221.7</v>
      </c>
      <c r="X2386" s="18">
        <f t="shared" si="3223"/>
        <v>221.7</v>
      </c>
      <c r="Y2386" s="18">
        <f t="shared" si="3240"/>
        <v>0</v>
      </c>
      <c r="Z2386" s="18">
        <f t="shared" si="3240"/>
        <v>0</v>
      </c>
      <c r="AA2386" s="18">
        <f t="shared" si="3240"/>
        <v>0</v>
      </c>
      <c r="AB2386" s="18">
        <f t="shared" si="3232"/>
        <v>221.7</v>
      </c>
      <c r="AC2386" s="18">
        <f t="shared" si="3233"/>
        <v>221.7</v>
      </c>
      <c r="AD2386" s="18">
        <f t="shared" si="3234"/>
        <v>221.7</v>
      </c>
      <c r="AE2386" s="18">
        <f t="shared" si="3240"/>
        <v>0</v>
      </c>
      <c r="AF2386" s="31"/>
      <c r="AG2386" s="22"/>
      <c r="AH2386" s="2"/>
    </row>
    <row r="2387" spans="1:34" ht="31.5" x14ac:dyDescent="0.25">
      <c r="A2387" s="36" t="s">
        <v>509</v>
      </c>
      <c r="B2387" s="32">
        <v>240</v>
      </c>
      <c r="C2387" s="36" t="s">
        <v>5</v>
      </c>
      <c r="D2387" s="36" t="s">
        <v>28</v>
      </c>
      <c r="E2387" s="14" t="s">
        <v>541</v>
      </c>
      <c r="F2387" s="18">
        <v>221.7</v>
      </c>
      <c r="G2387" s="18">
        <v>221.7</v>
      </c>
      <c r="H2387" s="18">
        <v>221.7</v>
      </c>
      <c r="I2387" s="18"/>
      <c r="J2387" s="18"/>
      <c r="K2387" s="18"/>
      <c r="L2387" s="18">
        <f t="shared" si="3236"/>
        <v>221.7</v>
      </c>
      <c r="M2387" s="18">
        <f t="shared" si="3237"/>
        <v>221.7</v>
      </c>
      <c r="N2387" s="18">
        <f t="shared" si="3238"/>
        <v>221.7</v>
      </c>
      <c r="O2387" s="18"/>
      <c r="P2387" s="18"/>
      <c r="Q2387" s="18"/>
      <c r="R2387" s="18">
        <f t="shared" si="3218"/>
        <v>221.7</v>
      </c>
      <c r="S2387" s="18">
        <f t="shared" si="3219"/>
        <v>221.7</v>
      </c>
      <c r="T2387" s="18">
        <f t="shared" si="3220"/>
        <v>221.7</v>
      </c>
      <c r="U2387" s="18"/>
      <c r="V2387" s="18">
        <f t="shared" si="3221"/>
        <v>221.7</v>
      </c>
      <c r="W2387" s="18">
        <f t="shared" si="3222"/>
        <v>221.7</v>
      </c>
      <c r="X2387" s="18">
        <f t="shared" si="3223"/>
        <v>221.7</v>
      </c>
      <c r="Y2387" s="18"/>
      <c r="Z2387" s="18"/>
      <c r="AA2387" s="18"/>
      <c r="AB2387" s="18">
        <f t="shared" si="3232"/>
        <v>221.7</v>
      </c>
      <c r="AC2387" s="18">
        <f t="shared" si="3233"/>
        <v>221.7</v>
      </c>
      <c r="AD2387" s="18">
        <f t="shared" si="3234"/>
        <v>221.7</v>
      </c>
      <c r="AE2387" s="18"/>
      <c r="AF2387" s="31"/>
      <c r="AG2387" s="22"/>
      <c r="AH2387" s="2"/>
    </row>
    <row r="2388" spans="1:34" s="8" customFormat="1" ht="31.5" x14ac:dyDescent="0.25">
      <c r="A2388" s="7" t="s">
        <v>512</v>
      </c>
      <c r="B2388" s="13"/>
      <c r="C2388" s="7"/>
      <c r="D2388" s="7"/>
      <c r="E2388" s="33" t="s">
        <v>608</v>
      </c>
      <c r="F2388" s="11">
        <f>F2389+F2394+F2409+F2451</f>
        <v>1320548.8999999999</v>
      </c>
      <c r="G2388" s="11">
        <f>G2389+G2394+G2409+G2451</f>
        <v>1174019.3</v>
      </c>
      <c r="H2388" s="11">
        <f>H2389+H2394+H2409+H2451</f>
        <v>1174019.3</v>
      </c>
      <c r="I2388" s="11">
        <f t="shared" ref="I2388:K2388" si="3241">I2389+I2394+I2409+I2451</f>
        <v>1911.2</v>
      </c>
      <c r="J2388" s="11">
        <f t="shared" si="3241"/>
        <v>2083.1000000000004</v>
      </c>
      <c r="K2388" s="11">
        <f t="shared" si="3241"/>
        <v>2083.1000000000004</v>
      </c>
      <c r="L2388" s="11">
        <f t="shared" si="3236"/>
        <v>1322460.0999999999</v>
      </c>
      <c r="M2388" s="11">
        <f t="shared" si="3237"/>
        <v>1176102.4000000001</v>
      </c>
      <c r="N2388" s="11">
        <f t="shared" si="3238"/>
        <v>1176102.4000000001</v>
      </c>
      <c r="O2388" s="11">
        <f t="shared" ref="O2388:Q2388" si="3242">O2389+O2394+O2409+O2451</f>
        <v>17321.7</v>
      </c>
      <c r="P2388" s="11">
        <f t="shared" si="3242"/>
        <v>0</v>
      </c>
      <c r="Q2388" s="11">
        <f t="shared" si="3242"/>
        <v>0</v>
      </c>
      <c r="R2388" s="11">
        <f t="shared" si="3218"/>
        <v>1339781.7999999998</v>
      </c>
      <c r="S2388" s="11">
        <f t="shared" si="3219"/>
        <v>1176102.4000000001</v>
      </c>
      <c r="T2388" s="11">
        <f t="shared" si="3220"/>
        <v>1176102.4000000001</v>
      </c>
      <c r="U2388" s="11">
        <f>U2389+U2394+U2409+U2451</f>
        <v>0</v>
      </c>
      <c r="V2388" s="11">
        <f t="shared" si="3221"/>
        <v>1339781.7999999998</v>
      </c>
      <c r="W2388" s="11">
        <f t="shared" si="3222"/>
        <v>1176102.4000000001</v>
      </c>
      <c r="X2388" s="11">
        <f t="shared" si="3223"/>
        <v>1176102.4000000001</v>
      </c>
      <c r="Y2388" s="11">
        <f t="shared" ref="Y2388:AA2388" si="3243">Y2389+Y2394+Y2409+Y2451</f>
        <v>0</v>
      </c>
      <c r="Z2388" s="11">
        <f t="shared" si="3243"/>
        <v>0</v>
      </c>
      <c r="AA2388" s="11">
        <f t="shared" si="3243"/>
        <v>0</v>
      </c>
      <c r="AB2388" s="11">
        <f t="shared" si="3232"/>
        <v>1339781.7999999998</v>
      </c>
      <c r="AC2388" s="11">
        <f t="shared" si="3233"/>
        <v>1176102.4000000001</v>
      </c>
      <c r="AD2388" s="11">
        <f t="shared" si="3234"/>
        <v>1176102.4000000001</v>
      </c>
      <c r="AE2388" s="11">
        <f>AE2389+AE2394+AE2409+AE2451</f>
        <v>0</v>
      </c>
      <c r="AF2388" s="21"/>
      <c r="AG2388" s="24"/>
    </row>
    <row r="2389" spans="1:34" s="10" customFormat="1" x14ac:dyDescent="0.25">
      <c r="A2389" s="9" t="s">
        <v>513</v>
      </c>
      <c r="B2389" s="16"/>
      <c r="C2389" s="9"/>
      <c r="D2389" s="9"/>
      <c r="E2389" s="15" t="s">
        <v>619</v>
      </c>
      <c r="F2389" s="17">
        <f t="shared" ref="F2389:K2392" si="3244">F2390</f>
        <v>4977.3</v>
      </c>
      <c r="G2389" s="17">
        <f t="shared" si="3244"/>
        <v>4601.8</v>
      </c>
      <c r="H2389" s="17">
        <f t="shared" si="3244"/>
        <v>4601.8</v>
      </c>
      <c r="I2389" s="17">
        <f t="shared" si="3244"/>
        <v>0</v>
      </c>
      <c r="J2389" s="17">
        <f t="shared" si="3244"/>
        <v>0</v>
      </c>
      <c r="K2389" s="17">
        <f t="shared" si="3244"/>
        <v>0</v>
      </c>
      <c r="L2389" s="17">
        <f t="shared" si="3236"/>
        <v>4977.3</v>
      </c>
      <c r="M2389" s="17">
        <f t="shared" si="3237"/>
        <v>4601.8</v>
      </c>
      <c r="N2389" s="17">
        <f t="shared" si="3238"/>
        <v>4601.8</v>
      </c>
      <c r="O2389" s="17">
        <f t="shared" ref="O2389:Q2392" si="3245">O2390</f>
        <v>0</v>
      </c>
      <c r="P2389" s="17">
        <f t="shared" si="3245"/>
        <v>0</v>
      </c>
      <c r="Q2389" s="17">
        <f t="shared" si="3245"/>
        <v>0</v>
      </c>
      <c r="R2389" s="17">
        <f t="shared" si="3218"/>
        <v>4977.3</v>
      </c>
      <c r="S2389" s="17">
        <f t="shared" si="3219"/>
        <v>4601.8</v>
      </c>
      <c r="T2389" s="17">
        <f t="shared" si="3220"/>
        <v>4601.8</v>
      </c>
      <c r="U2389" s="17">
        <f t="shared" ref="U2389:AE2389" si="3246">U2390</f>
        <v>0</v>
      </c>
      <c r="V2389" s="17">
        <f t="shared" si="3221"/>
        <v>4977.3</v>
      </c>
      <c r="W2389" s="17">
        <f t="shared" si="3222"/>
        <v>4601.8</v>
      </c>
      <c r="X2389" s="17">
        <f t="shared" si="3223"/>
        <v>4601.8</v>
      </c>
      <c r="Y2389" s="17">
        <f t="shared" si="3246"/>
        <v>0</v>
      </c>
      <c r="Z2389" s="17">
        <f t="shared" si="3246"/>
        <v>0</v>
      </c>
      <c r="AA2389" s="17">
        <f t="shared" si="3246"/>
        <v>0</v>
      </c>
      <c r="AB2389" s="17">
        <f t="shared" si="3232"/>
        <v>4977.3</v>
      </c>
      <c r="AC2389" s="17">
        <f t="shared" si="3233"/>
        <v>4601.8</v>
      </c>
      <c r="AD2389" s="17">
        <f t="shared" si="3234"/>
        <v>4601.8</v>
      </c>
      <c r="AE2389" s="17">
        <f t="shared" si="3246"/>
        <v>0</v>
      </c>
      <c r="AF2389" s="30"/>
      <c r="AG2389" s="25"/>
    </row>
    <row r="2390" spans="1:34" ht="31.5" x14ac:dyDescent="0.25">
      <c r="A2390" s="36" t="s">
        <v>511</v>
      </c>
      <c r="B2390" s="32"/>
      <c r="C2390" s="36"/>
      <c r="D2390" s="36"/>
      <c r="E2390" s="14" t="s">
        <v>628</v>
      </c>
      <c r="F2390" s="18">
        <f t="shared" si="3244"/>
        <v>4977.3</v>
      </c>
      <c r="G2390" s="18">
        <f t="shared" si="3244"/>
        <v>4601.8</v>
      </c>
      <c r="H2390" s="18">
        <f t="shared" si="3244"/>
        <v>4601.8</v>
      </c>
      <c r="I2390" s="18">
        <f t="shared" si="3244"/>
        <v>0</v>
      </c>
      <c r="J2390" s="18">
        <f t="shared" si="3244"/>
        <v>0</v>
      </c>
      <c r="K2390" s="18">
        <f t="shared" si="3244"/>
        <v>0</v>
      </c>
      <c r="L2390" s="18">
        <f t="shared" si="3236"/>
        <v>4977.3</v>
      </c>
      <c r="M2390" s="18">
        <f t="shared" si="3237"/>
        <v>4601.8</v>
      </c>
      <c r="N2390" s="18">
        <f t="shared" si="3238"/>
        <v>4601.8</v>
      </c>
      <c r="O2390" s="18">
        <f t="shared" si="3245"/>
        <v>0</v>
      </c>
      <c r="P2390" s="18">
        <f t="shared" si="3245"/>
        <v>0</v>
      </c>
      <c r="Q2390" s="18">
        <f t="shared" si="3245"/>
        <v>0</v>
      </c>
      <c r="R2390" s="18">
        <f t="shared" si="3218"/>
        <v>4977.3</v>
      </c>
      <c r="S2390" s="18">
        <f t="shared" si="3219"/>
        <v>4601.8</v>
      </c>
      <c r="T2390" s="18">
        <f t="shared" si="3220"/>
        <v>4601.8</v>
      </c>
      <c r="U2390" s="18">
        <f t="shared" ref="U2390:AE2392" si="3247">U2391</f>
        <v>0</v>
      </c>
      <c r="V2390" s="18">
        <f t="shared" si="3221"/>
        <v>4977.3</v>
      </c>
      <c r="W2390" s="18">
        <f t="shared" si="3222"/>
        <v>4601.8</v>
      </c>
      <c r="X2390" s="18">
        <f t="shared" si="3223"/>
        <v>4601.8</v>
      </c>
      <c r="Y2390" s="18">
        <f t="shared" si="3247"/>
        <v>0</v>
      </c>
      <c r="Z2390" s="18">
        <f t="shared" si="3247"/>
        <v>0</v>
      </c>
      <c r="AA2390" s="18">
        <f t="shared" si="3247"/>
        <v>0</v>
      </c>
      <c r="AB2390" s="18">
        <f t="shared" si="3232"/>
        <v>4977.3</v>
      </c>
      <c r="AC2390" s="18">
        <f t="shared" si="3233"/>
        <v>4601.8</v>
      </c>
      <c r="AD2390" s="18">
        <f t="shared" si="3234"/>
        <v>4601.8</v>
      </c>
      <c r="AE2390" s="18">
        <f t="shared" si="3247"/>
        <v>0</v>
      </c>
      <c r="AF2390" s="31"/>
      <c r="AG2390" s="22"/>
      <c r="AH2390" s="2"/>
    </row>
    <row r="2391" spans="1:34" ht="94.5" x14ac:dyDescent="0.25">
      <c r="A2391" s="36" t="s">
        <v>511</v>
      </c>
      <c r="B2391" s="32">
        <v>100</v>
      </c>
      <c r="C2391" s="36"/>
      <c r="D2391" s="36"/>
      <c r="E2391" s="14" t="s">
        <v>577</v>
      </c>
      <c r="F2391" s="18">
        <f t="shared" si="3244"/>
        <v>4977.3</v>
      </c>
      <c r="G2391" s="18">
        <f t="shared" si="3244"/>
        <v>4601.8</v>
      </c>
      <c r="H2391" s="18">
        <f t="shared" si="3244"/>
        <v>4601.8</v>
      </c>
      <c r="I2391" s="18">
        <f t="shared" si="3244"/>
        <v>0</v>
      </c>
      <c r="J2391" s="18">
        <f t="shared" si="3244"/>
        <v>0</v>
      </c>
      <c r="K2391" s="18">
        <f t="shared" si="3244"/>
        <v>0</v>
      </c>
      <c r="L2391" s="18">
        <f t="shared" si="3236"/>
        <v>4977.3</v>
      </c>
      <c r="M2391" s="18">
        <f t="shared" si="3237"/>
        <v>4601.8</v>
      </c>
      <c r="N2391" s="18">
        <f t="shared" si="3238"/>
        <v>4601.8</v>
      </c>
      <c r="O2391" s="18">
        <f t="shared" si="3245"/>
        <v>0</v>
      </c>
      <c r="P2391" s="18">
        <f t="shared" si="3245"/>
        <v>0</v>
      </c>
      <c r="Q2391" s="18">
        <f t="shared" si="3245"/>
        <v>0</v>
      </c>
      <c r="R2391" s="18">
        <f t="shared" si="3218"/>
        <v>4977.3</v>
      </c>
      <c r="S2391" s="18">
        <f t="shared" si="3219"/>
        <v>4601.8</v>
      </c>
      <c r="T2391" s="18">
        <f t="shared" si="3220"/>
        <v>4601.8</v>
      </c>
      <c r="U2391" s="18">
        <f t="shared" si="3247"/>
        <v>0</v>
      </c>
      <c r="V2391" s="18">
        <f t="shared" si="3221"/>
        <v>4977.3</v>
      </c>
      <c r="W2391" s="18">
        <f t="shared" si="3222"/>
        <v>4601.8</v>
      </c>
      <c r="X2391" s="18">
        <f t="shared" si="3223"/>
        <v>4601.8</v>
      </c>
      <c r="Y2391" s="18">
        <f t="shared" si="3247"/>
        <v>0</v>
      </c>
      <c r="Z2391" s="18">
        <f t="shared" si="3247"/>
        <v>0</v>
      </c>
      <c r="AA2391" s="18">
        <f t="shared" si="3247"/>
        <v>0</v>
      </c>
      <c r="AB2391" s="18">
        <f t="shared" si="3232"/>
        <v>4977.3</v>
      </c>
      <c r="AC2391" s="18">
        <f t="shared" si="3233"/>
        <v>4601.8</v>
      </c>
      <c r="AD2391" s="18">
        <f t="shared" si="3234"/>
        <v>4601.8</v>
      </c>
      <c r="AE2391" s="18">
        <f t="shared" si="3247"/>
        <v>0</v>
      </c>
      <c r="AF2391" s="31"/>
      <c r="AG2391" s="22"/>
      <c r="AH2391" s="2"/>
    </row>
    <row r="2392" spans="1:34" ht="31.5" x14ac:dyDescent="0.25">
      <c r="A2392" s="36" t="s">
        <v>511</v>
      </c>
      <c r="B2392" s="32">
        <v>120</v>
      </c>
      <c r="C2392" s="36"/>
      <c r="D2392" s="36"/>
      <c r="E2392" s="14" t="s">
        <v>585</v>
      </c>
      <c r="F2392" s="18">
        <f t="shared" si="3244"/>
        <v>4977.3</v>
      </c>
      <c r="G2392" s="18">
        <f t="shared" si="3244"/>
        <v>4601.8</v>
      </c>
      <c r="H2392" s="18">
        <f t="shared" si="3244"/>
        <v>4601.8</v>
      </c>
      <c r="I2392" s="18">
        <f t="shared" si="3244"/>
        <v>0</v>
      </c>
      <c r="J2392" s="18">
        <f t="shared" si="3244"/>
        <v>0</v>
      </c>
      <c r="K2392" s="18">
        <f t="shared" si="3244"/>
        <v>0</v>
      </c>
      <c r="L2392" s="18">
        <f t="shared" si="3236"/>
        <v>4977.3</v>
      </c>
      <c r="M2392" s="18">
        <f t="shared" si="3237"/>
        <v>4601.8</v>
      </c>
      <c r="N2392" s="18">
        <f t="shared" si="3238"/>
        <v>4601.8</v>
      </c>
      <c r="O2392" s="18">
        <f t="shared" si="3245"/>
        <v>0</v>
      </c>
      <c r="P2392" s="18">
        <f t="shared" si="3245"/>
        <v>0</v>
      </c>
      <c r="Q2392" s="18">
        <f t="shared" si="3245"/>
        <v>0</v>
      </c>
      <c r="R2392" s="18">
        <f t="shared" si="3218"/>
        <v>4977.3</v>
      </c>
      <c r="S2392" s="18">
        <f t="shared" si="3219"/>
        <v>4601.8</v>
      </c>
      <c r="T2392" s="18">
        <f t="shared" si="3220"/>
        <v>4601.8</v>
      </c>
      <c r="U2392" s="18">
        <f t="shared" si="3247"/>
        <v>0</v>
      </c>
      <c r="V2392" s="18">
        <f t="shared" si="3221"/>
        <v>4977.3</v>
      </c>
      <c r="W2392" s="18">
        <f t="shared" si="3222"/>
        <v>4601.8</v>
      </c>
      <c r="X2392" s="18">
        <f t="shared" si="3223"/>
        <v>4601.8</v>
      </c>
      <c r="Y2392" s="18">
        <f t="shared" si="3247"/>
        <v>0</v>
      </c>
      <c r="Z2392" s="18">
        <f t="shared" si="3247"/>
        <v>0</v>
      </c>
      <c r="AA2392" s="18">
        <f t="shared" si="3247"/>
        <v>0</v>
      </c>
      <c r="AB2392" s="18">
        <f t="shared" si="3232"/>
        <v>4977.3</v>
      </c>
      <c r="AC2392" s="18">
        <f t="shared" si="3233"/>
        <v>4601.8</v>
      </c>
      <c r="AD2392" s="18">
        <f t="shared" si="3234"/>
        <v>4601.8</v>
      </c>
      <c r="AE2392" s="18">
        <f t="shared" si="3247"/>
        <v>0</v>
      </c>
      <c r="AF2392" s="31"/>
      <c r="AG2392" s="22"/>
      <c r="AH2392" s="2"/>
    </row>
    <row r="2393" spans="1:34" ht="47.25" x14ac:dyDescent="0.25">
      <c r="A2393" s="36" t="s">
        <v>511</v>
      </c>
      <c r="B2393" s="32">
        <v>120</v>
      </c>
      <c r="C2393" s="36" t="s">
        <v>5</v>
      </c>
      <c r="D2393" s="36" t="s">
        <v>112</v>
      </c>
      <c r="E2393" s="14" t="s">
        <v>537</v>
      </c>
      <c r="F2393" s="18">
        <v>4977.3</v>
      </c>
      <c r="G2393" s="18">
        <v>4601.8</v>
      </c>
      <c r="H2393" s="18">
        <v>4601.8</v>
      </c>
      <c r="I2393" s="18"/>
      <c r="J2393" s="18"/>
      <c r="K2393" s="18"/>
      <c r="L2393" s="18">
        <f t="shared" si="3236"/>
        <v>4977.3</v>
      </c>
      <c r="M2393" s="18">
        <f t="shared" si="3237"/>
        <v>4601.8</v>
      </c>
      <c r="N2393" s="18">
        <f t="shared" si="3238"/>
        <v>4601.8</v>
      </c>
      <c r="O2393" s="18"/>
      <c r="P2393" s="18"/>
      <c r="Q2393" s="18"/>
      <c r="R2393" s="18">
        <f t="shared" si="3218"/>
        <v>4977.3</v>
      </c>
      <c r="S2393" s="18">
        <f t="shared" si="3219"/>
        <v>4601.8</v>
      </c>
      <c r="T2393" s="18">
        <f t="shared" si="3220"/>
        <v>4601.8</v>
      </c>
      <c r="U2393" s="18"/>
      <c r="V2393" s="18">
        <f t="shared" si="3221"/>
        <v>4977.3</v>
      </c>
      <c r="W2393" s="18">
        <f t="shared" si="3222"/>
        <v>4601.8</v>
      </c>
      <c r="X2393" s="18">
        <f t="shared" si="3223"/>
        <v>4601.8</v>
      </c>
      <c r="Y2393" s="18"/>
      <c r="Z2393" s="18"/>
      <c r="AA2393" s="18"/>
      <c r="AB2393" s="18">
        <f t="shared" si="3232"/>
        <v>4977.3</v>
      </c>
      <c r="AC2393" s="18">
        <f t="shared" si="3233"/>
        <v>4601.8</v>
      </c>
      <c r="AD2393" s="18">
        <f t="shared" si="3234"/>
        <v>4601.8</v>
      </c>
      <c r="AE2393" s="18"/>
      <c r="AF2393" s="31"/>
      <c r="AG2393" s="22"/>
      <c r="AH2393" s="2"/>
    </row>
    <row r="2394" spans="1:34" s="10" customFormat="1" ht="31.5" x14ac:dyDescent="0.25">
      <c r="A2394" s="9" t="s">
        <v>516</v>
      </c>
      <c r="B2394" s="16"/>
      <c r="C2394" s="9"/>
      <c r="D2394" s="9"/>
      <c r="E2394" s="15" t="s">
        <v>620</v>
      </c>
      <c r="F2394" s="17">
        <f t="shared" ref="F2394:K2394" si="3248">F2395+F2399</f>
        <v>326839.60000000009</v>
      </c>
      <c r="G2394" s="17">
        <f t="shared" si="3248"/>
        <v>276478.59999999998</v>
      </c>
      <c r="H2394" s="17">
        <f t="shared" si="3248"/>
        <v>276478.59999999998</v>
      </c>
      <c r="I2394" s="17">
        <f t="shared" si="3248"/>
        <v>0</v>
      </c>
      <c r="J2394" s="17">
        <f t="shared" si="3248"/>
        <v>0</v>
      </c>
      <c r="K2394" s="17">
        <f t="shared" si="3248"/>
        <v>0</v>
      </c>
      <c r="L2394" s="17">
        <f t="shared" si="3236"/>
        <v>326839.60000000009</v>
      </c>
      <c r="M2394" s="17">
        <f t="shared" si="3237"/>
        <v>276478.59999999998</v>
      </c>
      <c r="N2394" s="17">
        <f t="shared" si="3238"/>
        <v>276478.59999999998</v>
      </c>
      <c r="O2394" s="17">
        <f t="shared" ref="O2394:Q2394" si="3249">O2395+O2399</f>
        <v>0</v>
      </c>
      <c r="P2394" s="17">
        <f t="shared" si="3249"/>
        <v>0</v>
      </c>
      <c r="Q2394" s="17">
        <f t="shared" si="3249"/>
        <v>0</v>
      </c>
      <c r="R2394" s="17">
        <f t="shared" si="3218"/>
        <v>326839.60000000009</v>
      </c>
      <c r="S2394" s="17">
        <f t="shared" si="3219"/>
        <v>276478.59999999998</v>
      </c>
      <c r="T2394" s="17">
        <f t="shared" si="3220"/>
        <v>276478.59999999998</v>
      </c>
      <c r="U2394" s="17">
        <f t="shared" ref="U2394:AE2394" si="3250">U2395+U2399</f>
        <v>0</v>
      </c>
      <c r="V2394" s="17">
        <f t="shared" si="3221"/>
        <v>326839.60000000009</v>
      </c>
      <c r="W2394" s="17">
        <f t="shared" si="3222"/>
        <v>276478.59999999998</v>
      </c>
      <c r="X2394" s="17">
        <f t="shared" si="3223"/>
        <v>276478.59999999998</v>
      </c>
      <c r="Y2394" s="17">
        <f t="shared" ref="Y2394:AA2394" si="3251">Y2395+Y2399</f>
        <v>0</v>
      </c>
      <c r="Z2394" s="17">
        <f t="shared" si="3251"/>
        <v>0</v>
      </c>
      <c r="AA2394" s="17">
        <f t="shared" si="3251"/>
        <v>0</v>
      </c>
      <c r="AB2394" s="17">
        <f t="shared" si="3232"/>
        <v>326839.60000000009</v>
      </c>
      <c r="AC2394" s="17">
        <f t="shared" si="3233"/>
        <v>276478.59999999998</v>
      </c>
      <c r="AD2394" s="17">
        <f t="shared" si="3234"/>
        <v>276478.59999999998</v>
      </c>
      <c r="AE2394" s="17">
        <f t="shared" si="3250"/>
        <v>0</v>
      </c>
      <c r="AF2394" s="30"/>
      <c r="AG2394" s="25"/>
    </row>
    <row r="2395" spans="1:34" ht="31.5" x14ac:dyDescent="0.25">
      <c r="A2395" s="36" t="s">
        <v>514</v>
      </c>
      <c r="B2395" s="32"/>
      <c r="C2395" s="36"/>
      <c r="D2395" s="36"/>
      <c r="E2395" s="14" t="s">
        <v>628</v>
      </c>
      <c r="F2395" s="18">
        <f t="shared" ref="F2395:K2397" si="3252">F2396</f>
        <v>297360.70000000007</v>
      </c>
      <c r="G2395" s="18">
        <f t="shared" si="3252"/>
        <v>246999.8</v>
      </c>
      <c r="H2395" s="18">
        <f t="shared" si="3252"/>
        <v>246999.8</v>
      </c>
      <c r="I2395" s="18">
        <f t="shared" si="3252"/>
        <v>0</v>
      </c>
      <c r="J2395" s="18">
        <f t="shared" si="3252"/>
        <v>0</v>
      </c>
      <c r="K2395" s="18">
        <f t="shared" si="3252"/>
        <v>0</v>
      </c>
      <c r="L2395" s="18">
        <f t="shared" si="3236"/>
        <v>297360.70000000007</v>
      </c>
      <c r="M2395" s="18">
        <f t="shared" si="3237"/>
        <v>246999.8</v>
      </c>
      <c r="N2395" s="18">
        <f t="shared" si="3238"/>
        <v>246999.8</v>
      </c>
      <c r="O2395" s="18">
        <f t="shared" ref="O2395:Q2397" si="3253">O2396</f>
        <v>0</v>
      </c>
      <c r="P2395" s="18">
        <f t="shared" si="3253"/>
        <v>0</v>
      </c>
      <c r="Q2395" s="18">
        <f t="shared" si="3253"/>
        <v>0</v>
      </c>
      <c r="R2395" s="18">
        <f t="shared" si="3218"/>
        <v>297360.70000000007</v>
      </c>
      <c r="S2395" s="18">
        <f t="shared" si="3219"/>
        <v>246999.8</v>
      </c>
      <c r="T2395" s="18">
        <f t="shared" si="3220"/>
        <v>246999.8</v>
      </c>
      <c r="U2395" s="18">
        <f t="shared" ref="U2395:AE2397" si="3254">U2396</f>
        <v>0</v>
      </c>
      <c r="V2395" s="18">
        <f t="shared" si="3221"/>
        <v>297360.70000000007</v>
      </c>
      <c r="W2395" s="18">
        <f t="shared" si="3222"/>
        <v>246999.8</v>
      </c>
      <c r="X2395" s="18">
        <f t="shared" si="3223"/>
        <v>246999.8</v>
      </c>
      <c r="Y2395" s="18">
        <f t="shared" si="3254"/>
        <v>0</v>
      </c>
      <c r="Z2395" s="18">
        <f t="shared" si="3254"/>
        <v>0</v>
      </c>
      <c r="AA2395" s="18">
        <f t="shared" si="3254"/>
        <v>0</v>
      </c>
      <c r="AB2395" s="18">
        <f t="shared" si="3232"/>
        <v>297360.70000000007</v>
      </c>
      <c r="AC2395" s="18">
        <f t="shared" si="3233"/>
        <v>246999.8</v>
      </c>
      <c r="AD2395" s="18">
        <f t="shared" si="3234"/>
        <v>246999.8</v>
      </c>
      <c r="AE2395" s="18">
        <f t="shared" si="3254"/>
        <v>0</v>
      </c>
      <c r="AF2395" s="31"/>
      <c r="AG2395" s="22"/>
      <c r="AH2395" s="2"/>
    </row>
    <row r="2396" spans="1:34" ht="94.5" x14ac:dyDescent="0.25">
      <c r="A2396" s="36" t="s">
        <v>514</v>
      </c>
      <c r="B2396" s="32">
        <v>100</v>
      </c>
      <c r="C2396" s="36"/>
      <c r="D2396" s="36"/>
      <c r="E2396" s="14" t="s">
        <v>577</v>
      </c>
      <c r="F2396" s="18">
        <f t="shared" si="3252"/>
        <v>297360.70000000007</v>
      </c>
      <c r="G2396" s="18">
        <f t="shared" si="3252"/>
        <v>246999.8</v>
      </c>
      <c r="H2396" s="18">
        <f t="shared" si="3252"/>
        <v>246999.8</v>
      </c>
      <c r="I2396" s="18">
        <f t="shared" si="3252"/>
        <v>0</v>
      </c>
      <c r="J2396" s="18">
        <f t="shared" si="3252"/>
        <v>0</v>
      </c>
      <c r="K2396" s="18">
        <f t="shared" si="3252"/>
        <v>0</v>
      </c>
      <c r="L2396" s="18">
        <f t="shared" si="3236"/>
        <v>297360.70000000007</v>
      </c>
      <c r="M2396" s="18">
        <f t="shared" si="3237"/>
        <v>246999.8</v>
      </c>
      <c r="N2396" s="18">
        <f t="shared" si="3238"/>
        <v>246999.8</v>
      </c>
      <c r="O2396" s="18">
        <f t="shared" si="3253"/>
        <v>0</v>
      </c>
      <c r="P2396" s="18">
        <f t="shared" si="3253"/>
        <v>0</v>
      </c>
      <c r="Q2396" s="18">
        <f t="shared" si="3253"/>
        <v>0</v>
      </c>
      <c r="R2396" s="18">
        <f t="shared" si="3218"/>
        <v>297360.70000000007</v>
      </c>
      <c r="S2396" s="18">
        <f t="shared" si="3219"/>
        <v>246999.8</v>
      </c>
      <c r="T2396" s="18">
        <f t="shared" si="3220"/>
        <v>246999.8</v>
      </c>
      <c r="U2396" s="18">
        <f t="shared" si="3254"/>
        <v>0</v>
      </c>
      <c r="V2396" s="18">
        <f t="shared" si="3221"/>
        <v>297360.70000000007</v>
      </c>
      <c r="W2396" s="18">
        <f t="shared" si="3222"/>
        <v>246999.8</v>
      </c>
      <c r="X2396" s="18">
        <f t="shared" si="3223"/>
        <v>246999.8</v>
      </c>
      <c r="Y2396" s="18">
        <f t="shared" si="3254"/>
        <v>0</v>
      </c>
      <c r="Z2396" s="18">
        <f t="shared" si="3254"/>
        <v>0</v>
      </c>
      <c r="AA2396" s="18">
        <f t="shared" si="3254"/>
        <v>0</v>
      </c>
      <c r="AB2396" s="18">
        <f t="shared" si="3232"/>
        <v>297360.70000000007</v>
      </c>
      <c r="AC2396" s="18">
        <f t="shared" si="3233"/>
        <v>246999.8</v>
      </c>
      <c r="AD2396" s="18">
        <f t="shared" si="3234"/>
        <v>246999.8</v>
      </c>
      <c r="AE2396" s="18">
        <f t="shared" si="3254"/>
        <v>0</v>
      </c>
      <c r="AF2396" s="31"/>
      <c r="AG2396" s="22"/>
      <c r="AH2396" s="2"/>
    </row>
    <row r="2397" spans="1:34" ht="31.5" x14ac:dyDescent="0.25">
      <c r="A2397" s="36" t="s">
        <v>514</v>
      </c>
      <c r="B2397" s="32">
        <v>120</v>
      </c>
      <c r="C2397" s="36"/>
      <c r="D2397" s="36"/>
      <c r="E2397" s="14" t="s">
        <v>585</v>
      </c>
      <c r="F2397" s="18">
        <f t="shared" si="3252"/>
        <v>297360.70000000007</v>
      </c>
      <c r="G2397" s="18">
        <f t="shared" si="3252"/>
        <v>246999.8</v>
      </c>
      <c r="H2397" s="18">
        <f t="shared" si="3252"/>
        <v>246999.8</v>
      </c>
      <c r="I2397" s="18">
        <f t="shared" si="3252"/>
        <v>0</v>
      </c>
      <c r="J2397" s="18">
        <f t="shared" si="3252"/>
        <v>0</v>
      </c>
      <c r="K2397" s="18">
        <f t="shared" si="3252"/>
        <v>0</v>
      </c>
      <c r="L2397" s="18">
        <f t="shared" si="3236"/>
        <v>297360.70000000007</v>
      </c>
      <c r="M2397" s="18">
        <f t="shared" si="3237"/>
        <v>246999.8</v>
      </c>
      <c r="N2397" s="18">
        <f t="shared" si="3238"/>
        <v>246999.8</v>
      </c>
      <c r="O2397" s="18">
        <f t="shared" si="3253"/>
        <v>0</v>
      </c>
      <c r="P2397" s="18">
        <f t="shared" si="3253"/>
        <v>0</v>
      </c>
      <c r="Q2397" s="18">
        <f t="shared" si="3253"/>
        <v>0</v>
      </c>
      <c r="R2397" s="18">
        <f t="shared" si="3218"/>
        <v>297360.70000000007</v>
      </c>
      <c r="S2397" s="18">
        <f t="shared" si="3219"/>
        <v>246999.8</v>
      </c>
      <c r="T2397" s="18">
        <f t="shared" si="3220"/>
        <v>246999.8</v>
      </c>
      <c r="U2397" s="18">
        <f t="shared" si="3254"/>
        <v>0</v>
      </c>
      <c r="V2397" s="18">
        <f t="shared" si="3221"/>
        <v>297360.70000000007</v>
      </c>
      <c r="W2397" s="18">
        <f t="shared" si="3222"/>
        <v>246999.8</v>
      </c>
      <c r="X2397" s="18">
        <f t="shared" si="3223"/>
        <v>246999.8</v>
      </c>
      <c r="Y2397" s="18">
        <f t="shared" si="3254"/>
        <v>0</v>
      </c>
      <c r="Z2397" s="18">
        <f t="shared" si="3254"/>
        <v>0</v>
      </c>
      <c r="AA2397" s="18">
        <f t="shared" si="3254"/>
        <v>0</v>
      </c>
      <c r="AB2397" s="18">
        <f t="shared" si="3232"/>
        <v>297360.70000000007</v>
      </c>
      <c r="AC2397" s="18">
        <f t="shared" si="3233"/>
        <v>246999.8</v>
      </c>
      <c r="AD2397" s="18">
        <f t="shared" si="3234"/>
        <v>246999.8</v>
      </c>
      <c r="AE2397" s="18">
        <f t="shared" si="3254"/>
        <v>0</v>
      </c>
      <c r="AF2397" s="31"/>
      <c r="AG2397" s="22"/>
      <c r="AH2397" s="2"/>
    </row>
    <row r="2398" spans="1:34" ht="78.75" x14ac:dyDescent="0.25">
      <c r="A2398" s="36" t="s">
        <v>514</v>
      </c>
      <c r="B2398" s="32">
        <v>120</v>
      </c>
      <c r="C2398" s="36" t="s">
        <v>5</v>
      </c>
      <c r="D2398" s="36" t="s">
        <v>151</v>
      </c>
      <c r="E2398" s="14" t="s">
        <v>539</v>
      </c>
      <c r="F2398" s="18">
        <v>297360.70000000007</v>
      </c>
      <c r="G2398" s="18">
        <v>246999.8</v>
      </c>
      <c r="H2398" s="18">
        <v>246999.8</v>
      </c>
      <c r="I2398" s="18"/>
      <c r="J2398" s="18"/>
      <c r="K2398" s="18"/>
      <c r="L2398" s="18">
        <f t="shared" si="3236"/>
        <v>297360.70000000007</v>
      </c>
      <c r="M2398" s="18">
        <f t="shared" si="3237"/>
        <v>246999.8</v>
      </c>
      <c r="N2398" s="18">
        <f t="shared" si="3238"/>
        <v>246999.8</v>
      </c>
      <c r="O2398" s="18"/>
      <c r="P2398" s="18"/>
      <c r="Q2398" s="18"/>
      <c r="R2398" s="18">
        <f t="shared" si="3218"/>
        <v>297360.70000000007</v>
      </c>
      <c r="S2398" s="18">
        <f t="shared" si="3219"/>
        <v>246999.8</v>
      </c>
      <c r="T2398" s="18">
        <f t="shared" si="3220"/>
        <v>246999.8</v>
      </c>
      <c r="U2398" s="18"/>
      <c r="V2398" s="18">
        <f t="shared" si="3221"/>
        <v>297360.70000000007</v>
      </c>
      <c r="W2398" s="18">
        <f t="shared" si="3222"/>
        <v>246999.8</v>
      </c>
      <c r="X2398" s="18">
        <f t="shared" si="3223"/>
        <v>246999.8</v>
      </c>
      <c r="Y2398" s="18"/>
      <c r="Z2398" s="18"/>
      <c r="AA2398" s="18"/>
      <c r="AB2398" s="18">
        <f t="shared" si="3232"/>
        <v>297360.70000000007</v>
      </c>
      <c r="AC2398" s="18">
        <f t="shared" si="3233"/>
        <v>246999.8</v>
      </c>
      <c r="AD2398" s="18">
        <f t="shared" si="3234"/>
        <v>246999.8</v>
      </c>
      <c r="AE2398" s="18"/>
      <c r="AF2398" s="31"/>
      <c r="AG2398" s="22"/>
      <c r="AH2398" s="2"/>
    </row>
    <row r="2399" spans="1:34" ht="31.5" x14ac:dyDescent="0.25">
      <c r="A2399" s="36" t="s">
        <v>515</v>
      </c>
      <c r="B2399" s="32"/>
      <c r="C2399" s="36"/>
      <c r="D2399" s="36"/>
      <c r="E2399" s="14" t="s">
        <v>629</v>
      </c>
      <c r="F2399" s="18">
        <f t="shared" ref="F2399:K2399" si="3255">F2400+F2403+F2406</f>
        <v>29478.900000000005</v>
      </c>
      <c r="G2399" s="18">
        <f t="shared" si="3255"/>
        <v>29478.800000000003</v>
      </c>
      <c r="H2399" s="18">
        <f t="shared" si="3255"/>
        <v>29478.799999999999</v>
      </c>
      <c r="I2399" s="18">
        <f t="shared" si="3255"/>
        <v>0</v>
      </c>
      <c r="J2399" s="18">
        <f t="shared" si="3255"/>
        <v>0</v>
      </c>
      <c r="K2399" s="18">
        <f t="shared" si="3255"/>
        <v>0</v>
      </c>
      <c r="L2399" s="18">
        <f t="shared" si="3236"/>
        <v>29478.900000000005</v>
      </c>
      <c r="M2399" s="18">
        <f t="shared" si="3237"/>
        <v>29478.800000000003</v>
      </c>
      <c r="N2399" s="18">
        <f t="shared" si="3238"/>
        <v>29478.799999999999</v>
      </c>
      <c r="O2399" s="18">
        <f t="shared" ref="O2399:Q2399" si="3256">O2400+O2403+O2406</f>
        <v>0</v>
      </c>
      <c r="P2399" s="18">
        <f t="shared" si="3256"/>
        <v>0</v>
      </c>
      <c r="Q2399" s="18">
        <f t="shared" si="3256"/>
        <v>0</v>
      </c>
      <c r="R2399" s="18">
        <f t="shared" si="3218"/>
        <v>29478.900000000005</v>
      </c>
      <c r="S2399" s="18">
        <f t="shared" si="3219"/>
        <v>29478.800000000003</v>
      </c>
      <c r="T2399" s="18">
        <f t="shared" si="3220"/>
        <v>29478.799999999999</v>
      </c>
      <c r="U2399" s="18">
        <f t="shared" ref="U2399:AE2399" si="3257">U2400+U2403+U2406</f>
        <v>0</v>
      </c>
      <c r="V2399" s="18">
        <f t="shared" si="3221"/>
        <v>29478.900000000005</v>
      </c>
      <c r="W2399" s="18">
        <f t="shared" si="3222"/>
        <v>29478.800000000003</v>
      </c>
      <c r="X2399" s="18">
        <f t="shared" si="3223"/>
        <v>29478.799999999999</v>
      </c>
      <c r="Y2399" s="18">
        <f t="shared" ref="Y2399:AA2399" si="3258">Y2400+Y2403+Y2406</f>
        <v>0</v>
      </c>
      <c r="Z2399" s="18">
        <f t="shared" si="3258"/>
        <v>0</v>
      </c>
      <c r="AA2399" s="18">
        <f t="shared" si="3258"/>
        <v>0</v>
      </c>
      <c r="AB2399" s="18">
        <f t="shared" si="3232"/>
        <v>29478.900000000005</v>
      </c>
      <c r="AC2399" s="18">
        <f t="shared" si="3233"/>
        <v>29478.800000000003</v>
      </c>
      <c r="AD2399" s="18">
        <f t="shared" si="3234"/>
        <v>29478.799999999999</v>
      </c>
      <c r="AE2399" s="18">
        <f t="shared" si="3257"/>
        <v>0</v>
      </c>
      <c r="AF2399" s="31"/>
      <c r="AG2399" s="22"/>
      <c r="AH2399" s="2"/>
    </row>
    <row r="2400" spans="1:34" ht="94.5" x14ac:dyDescent="0.25">
      <c r="A2400" s="36" t="s">
        <v>515</v>
      </c>
      <c r="B2400" s="32">
        <v>100</v>
      </c>
      <c r="C2400" s="36"/>
      <c r="D2400" s="36"/>
      <c r="E2400" s="14" t="s">
        <v>577</v>
      </c>
      <c r="F2400" s="18">
        <f t="shared" ref="F2400:K2401" si="3259">F2401</f>
        <v>29.5</v>
      </c>
      <c r="G2400" s="18">
        <f t="shared" si="3259"/>
        <v>16.399999999999999</v>
      </c>
      <c r="H2400" s="18">
        <f t="shared" si="3259"/>
        <v>14.999999999999998</v>
      </c>
      <c r="I2400" s="18">
        <f t="shared" si="3259"/>
        <v>0</v>
      </c>
      <c r="J2400" s="18">
        <f t="shared" si="3259"/>
        <v>0</v>
      </c>
      <c r="K2400" s="18">
        <f t="shared" si="3259"/>
        <v>0</v>
      </c>
      <c r="L2400" s="18">
        <f t="shared" si="3236"/>
        <v>29.5</v>
      </c>
      <c r="M2400" s="18">
        <f t="shared" si="3237"/>
        <v>16.399999999999999</v>
      </c>
      <c r="N2400" s="18">
        <f t="shared" si="3238"/>
        <v>14.999999999999998</v>
      </c>
      <c r="O2400" s="18">
        <f t="shared" ref="O2400:Q2401" si="3260">O2401</f>
        <v>0</v>
      </c>
      <c r="P2400" s="18">
        <f t="shared" si="3260"/>
        <v>0</v>
      </c>
      <c r="Q2400" s="18">
        <f t="shared" si="3260"/>
        <v>0</v>
      </c>
      <c r="R2400" s="18">
        <f t="shared" si="3218"/>
        <v>29.5</v>
      </c>
      <c r="S2400" s="18">
        <f t="shared" si="3219"/>
        <v>16.399999999999999</v>
      </c>
      <c r="T2400" s="18">
        <f t="shared" si="3220"/>
        <v>14.999999999999998</v>
      </c>
      <c r="U2400" s="18">
        <f t="shared" ref="U2400:AE2401" si="3261">U2401</f>
        <v>0</v>
      </c>
      <c r="V2400" s="18">
        <f t="shared" si="3221"/>
        <v>29.5</v>
      </c>
      <c r="W2400" s="18">
        <f t="shared" si="3222"/>
        <v>16.399999999999999</v>
      </c>
      <c r="X2400" s="18">
        <f t="shared" si="3223"/>
        <v>14.999999999999998</v>
      </c>
      <c r="Y2400" s="18">
        <f t="shared" si="3261"/>
        <v>0</v>
      </c>
      <c r="Z2400" s="18">
        <f t="shared" si="3261"/>
        <v>0</v>
      </c>
      <c r="AA2400" s="18">
        <f t="shared" si="3261"/>
        <v>0</v>
      </c>
      <c r="AB2400" s="18">
        <f t="shared" si="3232"/>
        <v>29.5</v>
      </c>
      <c r="AC2400" s="18">
        <f t="shared" si="3233"/>
        <v>16.399999999999999</v>
      </c>
      <c r="AD2400" s="18">
        <f t="shared" si="3234"/>
        <v>14.999999999999998</v>
      </c>
      <c r="AE2400" s="18">
        <f t="shared" si="3261"/>
        <v>0</v>
      </c>
      <c r="AF2400" s="31"/>
      <c r="AG2400" s="22"/>
      <c r="AH2400" s="2"/>
    </row>
    <row r="2401" spans="1:34" ht="31.5" x14ac:dyDescent="0.25">
      <c r="A2401" s="36" t="s">
        <v>515</v>
      </c>
      <c r="B2401" s="32">
        <v>120</v>
      </c>
      <c r="C2401" s="36"/>
      <c r="D2401" s="36"/>
      <c r="E2401" s="14" t="s">
        <v>585</v>
      </c>
      <c r="F2401" s="18">
        <f t="shared" si="3259"/>
        <v>29.5</v>
      </c>
      <c r="G2401" s="18">
        <f t="shared" si="3259"/>
        <v>16.399999999999999</v>
      </c>
      <c r="H2401" s="18">
        <f t="shared" si="3259"/>
        <v>14.999999999999998</v>
      </c>
      <c r="I2401" s="18">
        <f t="shared" si="3259"/>
        <v>0</v>
      </c>
      <c r="J2401" s="18">
        <f t="shared" si="3259"/>
        <v>0</v>
      </c>
      <c r="K2401" s="18">
        <f t="shared" si="3259"/>
        <v>0</v>
      </c>
      <c r="L2401" s="18">
        <f t="shared" si="3236"/>
        <v>29.5</v>
      </c>
      <c r="M2401" s="18">
        <f t="shared" si="3237"/>
        <v>16.399999999999999</v>
      </c>
      <c r="N2401" s="18">
        <f t="shared" si="3238"/>
        <v>14.999999999999998</v>
      </c>
      <c r="O2401" s="18">
        <f t="shared" si="3260"/>
        <v>0</v>
      </c>
      <c r="P2401" s="18">
        <f t="shared" si="3260"/>
        <v>0</v>
      </c>
      <c r="Q2401" s="18">
        <f t="shared" si="3260"/>
        <v>0</v>
      </c>
      <c r="R2401" s="18">
        <f t="shared" si="3218"/>
        <v>29.5</v>
      </c>
      <c r="S2401" s="18">
        <f t="shared" si="3219"/>
        <v>16.399999999999999</v>
      </c>
      <c r="T2401" s="18">
        <f t="shared" si="3220"/>
        <v>14.999999999999998</v>
      </c>
      <c r="U2401" s="18">
        <f t="shared" si="3261"/>
        <v>0</v>
      </c>
      <c r="V2401" s="18">
        <f t="shared" si="3221"/>
        <v>29.5</v>
      </c>
      <c r="W2401" s="18">
        <f t="shared" si="3222"/>
        <v>16.399999999999999</v>
      </c>
      <c r="X2401" s="18">
        <f t="shared" si="3223"/>
        <v>14.999999999999998</v>
      </c>
      <c r="Y2401" s="18">
        <f t="shared" si="3261"/>
        <v>0</v>
      </c>
      <c r="Z2401" s="18">
        <f t="shared" si="3261"/>
        <v>0</v>
      </c>
      <c r="AA2401" s="18">
        <f t="shared" si="3261"/>
        <v>0</v>
      </c>
      <c r="AB2401" s="18">
        <f t="shared" si="3232"/>
        <v>29.5</v>
      </c>
      <c r="AC2401" s="18">
        <f t="shared" si="3233"/>
        <v>16.399999999999999</v>
      </c>
      <c r="AD2401" s="18">
        <f t="shared" si="3234"/>
        <v>14.999999999999998</v>
      </c>
      <c r="AE2401" s="18">
        <f t="shared" si="3261"/>
        <v>0</v>
      </c>
      <c r="AF2401" s="31"/>
      <c r="AG2401" s="22"/>
      <c r="AH2401" s="2"/>
    </row>
    <row r="2402" spans="1:34" ht="78.75" x14ac:dyDescent="0.25">
      <c r="A2402" s="36" t="s">
        <v>515</v>
      </c>
      <c r="B2402" s="32">
        <v>120</v>
      </c>
      <c r="C2402" s="36" t="s">
        <v>5</v>
      </c>
      <c r="D2402" s="36" t="s">
        <v>151</v>
      </c>
      <c r="E2402" s="14" t="s">
        <v>539</v>
      </c>
      <c r="F2402" s="18">
        <v>29.5</v>
      </c>
      <c r="G2402" s="18">
        <v>16.399999999999999</v>
      </c>
      <c r="H2402" s="18">
        <v>14.999999999999998</v>
      </c>
      <c r="I2402" s="18"/>
      <c r="J2402" s="18"/>
      <c r="K2402" s="18"/>
      <c r="L2402" s="18">
        <f t="shared" si="3236"/>
        <v>29.5</v>
      </c>
      <c r="M2402" s="18">
        <f t="shared" si="3237"/>
        <v>16.399999999999999</v>
      </c>
      <c r="N2402" s="18">
        <f t="shared" si="3238"/>
        <v>14.999999999999998</v>
      </c>
      <c r="O2402" s="18"/>
      <c r="P2402" s="18"/>
      <c r="Q2402" s="18"/>
      <c r="R2402" s="18">
        <f t="shared" si="3218"/>
        <v>29.5</v>
      </c>
      <c r="S2402" s="18">
        <f t="shared" si="3219"/>
        <v>16.399999999999999</v>
      </c>
      <c r="T2402" s="18">
        <f t="shared" si="3220"/>
        <v>14.999999999999998</v>
      </c>
      <c r="U2402" s="18"/>
      <c r="V2402" s="18">
        <f t="shared" si="3221"/>
        <v>29.5</v>
      </c>
      <c r="W2402" s="18">
        <f t="shared" si="3222"/>
        <v>16.399999999999999</v>
      </c>
      <c r="X2402" s="18">
        <f t="shared" si="3223"/>
        <v>14.999999999999998</v>
      </c>
      <c r="Y2402" s="18"/>
      <c r="Z2402" s="18"/>
      <c r="AA2402" s="18"/>
      <c r="AB2402" s="18">
        <f t="shared" si="3232"/>
        <v>29.5</v>
      </c>
      <c r="AC2402" s="18">
        <f t="shared" si="3233"/>
        <v>16.399999999999999</v>
      </c>
      <c r="AD2402" s="18">
        <f t="shared" si="3234"/>
        <v>14.999999999999998</v>
      </c>
      <c r="AE2402" s="18"/>
      <c r="AF2402" s="31"/>
      <c r="AG2402" s="22"/>
      <c r="AH2402" s="2"/>
    </row>
    <row r="2403" spans="1:34" ht="47.25" x14ac:dyDescent="0.25">
      <c r="A2403" s="36" t="s">
        <v>515</v>
      </c>
      <c r="B2403" s="32">
        <v>200</v>
      </c>
      <c r="C2403" s="36"/>
      <c r="D2403" s="36"/>
      <c r="E2403" s="14" t="s">
        <v>578</v>
      </c>
      <c r="F2403" s="18">
        <f t="shared" ref="F2403:K2404" si="3262">F2404</f>
        <v>29115.200000000004</v>
      </c>
      <c r="G2403" s="18">
        <f t="shared" si="3262"/>
        <v>29128.300000000003</v>
      </c>
      <c r="H2403" s="18">
        <f t="shared" si="3262"/>
        <v>29129.7</v>
      </c>
      <c r="I2403" s="18">
        <f t="shared" si="3262"/>
        <v>0</v>
      </c>
      <c r="J2403" s="18">
        <f t="shared" si="3262"/>
        <v>0</v>
      </c>
      <c r="K2403" s="18">
        <f t="shared" si="3262"/>
        <v>0</v>
      </c>
      <c r="L2403" s="18">
        <f t="shared" si="3236"/>
        <v>29115.200000000004</v>
      </c>
      <c r="M2403" s="18">
        <f t="shared" si="3237"/>
        <v>29128.300000000003</v>
      </c>
      <c r="N2403" s="18">
        <f t="shared" si="3238"/>
        <v>29129.7</v>
      </c>
      <c r="O2403" s="18">
        <f t="shared" ref="O2403:Q2404" si="3263">O2404</f>
        <v>0</v>
      </c>
      <c r="P2403" s="18">
        <f t="shared" si="3263"/>
        <v>0</v>
      </c>
      <c r="Q2403" s="18">
        <f t="shared" si="3263"/>
        <v>0</v>
      </c>
      <c r="R2403" s="18">
        <f t="shared" si="3218"/>
        <v>29115.200000000004</v>
      </c>
      <c r="S2403" s="18">
        <f t="shared" si="3219"/>
        <v>29128.300000000003</v>
      </c>
      <c r="T2403" s="18">
        <f t="shared" si="3220"/>
        <v>29129.7</v>
      </c>
      <c r="U2403" s="18">
        <f t="shared" ref="U2403:AE2404" si="3264">U2404</f>
        <v>0</v>
      </c>
      <c r="V2403" s="18">
        <f t="shared" si="3221"/>
        <v>29115.200000000004</v>
      </c>
      <c r="W2403" s="18">
        <f t="shared" si="3222"/>
        <v>29128.300000000003</v>
      </c>
      <c r="X2403" s="18">
        <f t="shared" si="3223"/>
        <v>29129.7</v>
      </c>
      <c r="Y2403" s="18">
        <f t="shared" si="3264"/>
        <v>0</v>
      </c>
      <c r="Z2403" s="18">
        <f t="shared" si="3264"/>
        <v>0</v>
      </c>
      <c r="AA2403" s="18">
        <f t="shared" si="3264"/>
        <v>0</v>
      </c>
      <c r="AB2403" s="18">
        <f t="shared" si="3232"/>
        <v>29115.200000000004</v>
      </c>
      <c r="AC2403" s="18">
        <f t="shared" si="3233"/>
        <v>29128.300000000003</v>
      </c>
      <c r="AD2403" s="18">
        <f t="shared" si="3234"/>
        <v>29129.7</v>
      </c>
      <c r="AE2403" s="18">
        <f t="shared" si="3264"/>
        <v>0</v>
      </c>
      <c r="AF2403" s="31"/>
      <c r="AG2403" s="22"/>
      <c r="AH2403" s="2"/>
    </row>
    <row r="2404" spans="1:34" ht="47.25" x14ac:dyDescent="0.25">
      <c r="A2404" s="36" t="s">
        <v>515</v>
      </c>
      <c r="B2404" s="32">
        <v>240</v>
      </c>
      <c r="C2404" s="36"/>
      <c r="D2404" s="36"/>
      <c r="E2404" s="14" t="s">
        <v>586</v>
      </c>
      <c r="F2404" s="18">
        <f t="shared" si="3262"/>
        <v>29115.200000000004</v>
      </c>
      <c r="G2404" s="18">
        <f t="shared" si="3262"/>
        <v>29128.300000000003</v>
      </c>
      <c r="H2404" s="18">
        <f t="shared" si="3262"/>
        <v>29129.7</v>
      </c>
      <c r="I2404" s="18">
        <f t="shared" si="3262"/>
        <v>0</v>
      </c>
      <c r="J2404" s="18">
        <f t="shared" si="3262"/>
        <v>0</v>
      </c>
      <c r="K2404" s="18">
        <f t="shared" si="3262"/>
        <v>0</v>
      </c>
      <c r="L2404" s="18">
        <f t="shared" si="3236"/>
        <v>29115.200000000004</v>
      </c>
      <c r="M2404" s="18">
        <f t="shared" si="3237"/>
        <v>29128.300000000003</v>
      </c>
      <c r="N2404" s="18">
        <f t="shared" si="3238"/>
        <v>29129.7</v>
      </c>
      <c r="O2404" s="18">
        <f t="shared" si="3263"/>
        <v>0</v>
      </c>
      <c r="P2404" s="18">
        <f t="shared" si="3263"/>
        <v>0</v>
      </c>
      <c r="Q2404" s="18">
        <f t="shared" si="3263"/>
        <v>0</v>
      </c>
      <c r="R2404" s="18">
        <f t="shared" si="3218"/>
        <v>29115.200000000004</v>
      </c>
      <c r="S2404" s="18">
        <f t="shared" si="3219"/>
        <v>29128.300000000003</v>
      </c>
      <c r="T2404" s="18">
        <f t="shared" si="3220"/>
        <v>29129.7</v>
      </c>
      <c r="U2404" s="18">
        <f t="shared" si="3264"/>
        <v>0</v>
      </c>
      <c r="V2404" s="18">
        <f t="shared" si="3221"/>
        <v>29115.200000000004</v>
      </c>
      <c r="W2404" s="18">
        <f t="shared" si="3222"/>
        <v>29128.300000000003</v>
      </c>
      <c r="X2404" s="18">
        <f t="shared" si="3223"/>
        <v>29129.7</v>
      </c>
      <c r="Y2404" s="18">
        <f t="shared" si="3264"/>
        <v>0</v>
      </c>
      <c r="Z2404" s="18">
        <f t="shared" si="3264"/>
        <v>0</v>
      </c>
      <c r="AA2404" s="18">
        <f t="shared" si="3264"/>
        <v>0</v>
      </c>
      <c r="AB2404" s="18">
        <f t="shared" si="3232"/>
        <v>29115.200000000004</v>
      </c>
      <c r="AC2404" s="18">
        <f t="shared" si="3233"/>
        <v>29128.300000000003</v>
      </c>
      <c r="AD2404" s="18">
        <f t="shared" si="3234"/>
        <v>29129.7</v>
      </c>
      <c r="AE2404" s="18">
        <f t="shared" si="3264"/>
        <v>0</v>
      </c>
      <c r="AF2404" s="31"/>
      <c r="AG2404" s="22"/>
      <c r="AH2404" s="2"/>
    </row>
    <row r="2405" spans="1:34" ht="78.75" x14ac:dyDescent="0.25">
      <c r="A2405" s="36" t="s">
        <v>515</v>
      </c>
      <c r="B2405" s="32">
        <v>240</v>
      </c>
      <c r="C2405" s="36" t="s">
        <v>5</v>
      </c>
      <c r="D2405" s="36" t="s">
        <v>151</v>
      </c>
      <c r="E2405" s="14" t="s">
        <v>539</v>
      </c>
      <c r="F2405" s="18">
        <v>29115.200000000004</v>
      </c>
      <c r="G2405" s="18">
        <v>29128.300000000003</v>
      </c>
      <c r="H2405" s="18">
        <v>29129.7</v>
      </c>
      <c r="I2405" s="18"/>
      <c r="J2405" s="18"/>
      <c r="K2405" s="18"/>
      <c r="L2405" s="18">
        <f t="shared" si="3236"/>
        <v>29115.200000000004</v>
      </c>
      <c r="M2405" s="18">
        <f t="shared" si="3237"/>
        <v>29128.300000000003</v>
      </c>
      <c r="N2405" s="18">
        <f t="shared" si="3238"/>
        <v>29129.7</v>
      </c>
      <c r="O2405" s="18"/>
      <c r="P2405" s="18"/>
      <c r="Q2405" s="18"/>
      <c r="R2405" s="18">
        <f t="shared" si="3218"/>
        <v>29115.200000000004</v>
      </c>
      <c r="S2405" s="18">
        <f t="shared" si="3219"/>
        <v>29128.300000000003</v>
      </c>
      <c r="T2405" s="18">
        <f t="shared" si="3220"/>
        <v>29129.7</v>
      </c>
      <c r="U2405" s="18"/>
      <c r="V2405" s="18">
        <f t="shared" si="3221"/>
        <v>29115.200000000004</v>
      </c>
      <c r="W2405" s="18">
        <f t="shared" si="3222"/>
        <v>29128.300000000003</v>
      </c>
      <c r="X2405" s="18">
        <f t="shared" si="3223"/>
        <v>29129.7</v>
      </c>
      <c r="Y2405" s="18"/>
      <c r="Z2405" s="18"/>
      <c r="AA2405" s="18"/>
      <c r="AB2405" s="18">
        <f t="shared" si="3232"/>
        <v>29115.200000000004</v>
      </c>
      <c r="AC2405" s="18">
        <f t="shared" si="3233"/>
        <v>29128.300000000003</v>
      </c>
      <c r="AD2405" s="18">
        <f t="shared" si="3234"/>
        <v>29129.7</v>
      </c>
      <c r="AE2405" s="18"/>
      <c r="AF2405" s="31"/>
      <c r="AG2405" s="22"/>
      <c r="AH2405" s="2"/>
    </row>
    <row r="2406" spans="1:34" x14ac:dyDescent="0.25">
      <c r="A2406" s="36" t="s">
        <v>515</v>
      </c>
      <c r="B2406" s="32">
        <v>800</v>
      </c>
      <c r="C2406" s="36"/>
      <c r="D2406" s="36"/>
      <c r="E2406" s="14" t="s">
        <v>583</v>
      </c>
      <c r="F2406" s="18">
        <f t="shared" ref="F2406:K2407" si="3265">F2407</f>
        <v>334.2</v>
      </c>
      <c r="G2406" s="18">
        <f t="shared" si="3265"/>
        <v>334.1</v>
      </c>
      <c r="H2406" s="18">
        <f t="shared" si="3265"/>
        <v>334.1</v>
      </c>
      <c r="I2406" s="18">
        <f t="shared" si="3265"/>
        <v>0</v>
      </c>
      <c r="J2406" s="18">
        <f t="shared" si="3265"/>
        <v>0</v>
      </c>
      <c r="K2406" s="18">
        <f t="shared" si="3265"/>
        <v>0</v>
      </c>
      <c r="L2406" s="18">
        <f t="shared" si="3236"/>
        <v>334.2</v>
      </c>
      <c r="M2406" s="18">
        <f t="shared" si="3237"/>
        <v>334.1</v>
      </c>
      <c r="N2406" s="18">
        <f t="shared" si="3238"/>
        <v>334.1</v>
      </c>
      <c r="O2406" s="18">
        <f t="shared" ref="O2406:Q2407" si="3266">O2407</f>
        <v>0</v>
      </c>
      <c r="P2406" s="18">
        <f t="shared" si="3266"/>
        <v>0</v>
      </c>
      <c r="Q2406" s="18">
        <f t="shared" si="3266"/>
        <v>0</v>
      </c>
      <c r="R2406" s="18">
        <f t="shared" si="3218"/>
        <v>334.2</v>
      </c>
      <c r="S2406" s="18">
        <f t="shared" si="3219"/>
        <v>334.1</v>
      </c>
      <c r="T2406" s="18">
        <f t="shared" si="3220"/>
        <v>334.1</v>
      </c>
      <c r="U2406" s="18">
        <f t="shared" ref="U2406:AE2407" si="3267">U2407</f>
        <v>0</v>
      </c>
      <c r="V2406" s="18">
        <f t="shared" si="3221"/>
        <v>334.2</v>
      </c>
      <c r="W2406" s="18">
        <f t="shared" si="3222"/>
        <v>334.1</v>
      </c>
      <c r="X2406" s="18">
        <f t="shared" si="3223"/>
        <v>334.1</v>
      </c>
      <c r="Y2406" s="18">
        <f t="shared" si="3267"/>
        <v>0</v>
      </c>
      <c r="Z2406" s="18">
        <f t="shared" si="3267"/>
        <v>0</v>
      </c>
      <c r="AA2406" s="18">
        <f t="shared" si="3267"/>
        <v>0</v>
      </c>
      <c r="AB2406" s="18">
        <f t="shared" si="3232"/>
        <v>334.2</v>
      </c>
      <c r="AC2406" s="18">
        <f t="shared" si="3233"/>
        <v>334.1</v>
      </c>
      <c r="AD2406" s="18">
        <f t="shared" si="3234"/>
        <v>334.1</v>
      </c>
      <c r="AE2406" s="18">
        <f t="shared" si="3267"/>
        <v>0</v>
      </c>
      <c r="AF2406" s="31"/>
      <c r="AG2406" s="22"/>
      <c r="AH2406" s="2"/>
    </row>
    <row r="2407" spans="1:34" x14ac:dyDescent="0.25">
      <c r="A2407" s="36" t="s">
        <v>515</v>
      </c>
      <c r="B2407" s="32">
        <v>850</v>
      </c>
      <c r="C2407" s="36"/>
      <c r="D2407" s="36"/>
      <c r="E2407" s="14" t="s">
        <v>601</v>
      </c>
      <c r="F2407" s="18">
        <f t="shared" si="3265"/>
        <v>334.2</v>
      </c>
      <c r="G2407" s="18">
        <f t="shared" si="3265"/>
        <v>334.1</v>
      </c>
      <c r="H2407" s="18">
        <f t="shared" si="3265"/>
        <v>334.1</v>
      </c>
      <c r="I2407" s="18">
        <f t="shared" si="3265"/>
        <v>0</v>
      </c>
      <c r="J2407" s="18">
        <f t="shared" si="3265"/>
        <v>0</v>
      </c>
      <c r="K2407" s="18">
        <f t="shared" si="3265"/>
        <v>0</v>
      </c>
      <c r="L2407" s="18">
        <f t="shared" si="3236"/>
        <v>334.2</v>
      </c>
      <c r="M2407" s="18">
        <f t="shared" si="3237"/>
        <v>334.1</v>
      </c>
      <c r="N2407" s="18">
        <f t="shared" si="3238"/>
        <v>334.1</v>
      </c>
      <c r="O2407" s="18">
        <f t="shared" si="3266"/>
        <v>0</v>
      </c>
      <c r="P2407" s="18">
        <f t="shared" si="3266"/>
        <v>0</v>
      </c>
      <c r="Q2407" s="18">
        <f t="shared" si="3266"/>
        <v>0</v>
      </c>
      <c r="R2407" s="18">
        <f t="shared" si="3218"/>
        <v>334.2</v>
      </c>
      <c r="S2407" s="18">
        <f t="shared" si="3219"/>
        <v>334.1</v>
      </c>
      <c r="T2407" s="18">
        <f t="shared" si="3220"/>
        <v>334.1</v>
      </c>
      <c r="U2407" s="18">
        <f t="shared" si="3267"/>
        <v>0</v>
      </c>
      <c r="V2407" s="18">
        <f t="shared" si="3221"/>
        <v>334.2</v>
      </c>
      <c r="W2407" s="18">
        <f t="shared" si="3222"/>
        <v>334.1</v>
      </c>
      <c r="X2407" s="18">
        <f t="shared" si="3223"/>
        <v>334.1</v>
      </c>
      <c r="Y2407" s="18">
        <f t="shared" si="3267"/>
        <v>0</v>
      </c>
      <c r="Z2407" s="18">
        <f t="shared" si="3267"/>
        <v>0</v>
      </c>
      <c r="AA2407" s="18">
        <f t="shared" si="3267"/>
        <v>0</v>
      </c>
      <c r="AB2407" s="18">
        <f t="shared" si="3232"/>
        <v>334.2</v>
      </c>
      <c r="AC2407" s="18">
        <f t="shared" si="3233"/>
        <v>334.1</v>
      </c>
      <c r="AD2407" s="18">
        <f t="shared" si="3234"/>
        <v>334.1</v>
      </c>
      <c r="AE2407" s="18">
        <f t="shared" si="3267"/>
        <v>0</v>
      </c>
      <c r="AF2407" s="31"/>
      <c r="AG2407" s="22"/>
      <c r="AH2407" s="2"/>
    </row>
    <row r="2408" spans="1:34" ht="78.75" x14ac:dyDescent="0.25">
      <c r="A2408" s="36" t="s">
        <v>515</v>
      </c>
      <c r="B2408" s="32">
        <v>850</v>
      </c>
      <c r="C2408" s="36" t="s">
        <v>5</v>
      </c>
      <c r="D2408" s="36" t="s">
        <v>151</v>
      </c>
      <c r="E2408" s="14" t="s">
        <v>539</v>
      </c>
      <c r="F2408" s="18">
        <v>334.2</v>
      </c>
      <c r="G2408" s="18">
        <v>334.1</v>
      </c>
      <c r="H2408" s="18">
        <v>334.1</v>
      </c>
      <c r="I2408" s="18"/>
      <c r="J2408" s="18"/>
      <c r="K2408" s="18"/>
      <c r="L2408" s="18">
        <f t="shared" si="3236"/>
        <v>334.2</v>
      </c>
      <c r="M2408" s="18">
        <f t="shared" si="3237"/>
        <v>334.1</v>
      </c>
      <c r="N2408" s="18">
        <f t="shared" si="3238"/>
        <v>334.1</v>
      </c>
      <c r="O2408" s="18"/>
      <c r="P2408" s="18"/>
      <c r="Q2408" s="18"/>
      <c r="R2408" s="18">
        <f t="shared" si="3218"/>
        <v>334.2</v>
      </c>
      <c r="S2408" s="18">
        <f t="shared" si="3219"/>
        <v>334.1</v>
      </c>
      <c r="T2408" s="18">
        <f t="shared" si="3220"/>
        <v>334.1</v>
      </c>
      <c r="U2408" s="18"/>
      <c r="V2408" s="18">
        <f t="shared" si="3221"/>
        <v>334.2</v>
      </c>
      <c r="W2408" s="18">
        <f t="shared" si="3222"/>
        <v>334.1</v>
      </c>
      <c r="X2408" s="18">
        <f t="shared" si="3223"/>
        <v>334.1</v>
      </c>
      <c r="Y2408" s="18"/>
      <c r="Z2408" s="18"/>
      <c r="AA2408" s="18"/>
      <c r="AB2408" s="18">
        <f t="shared" si="3232"/>
        <v>334.2</v>
      </c>
      <c r="AC2408" s="18">
        <f t="shared" si="3233"/>
        <v>334.1</v>
      </c>
      <c r="AD2408" s="18">
        <f t="shared" si="3234"/>
        <v>334.1</v>
      </c>
      <c r="AE2408" s="18"/>
      <c r="AF2408" s="31"/>
      <c r="AG2408" s="22"/>
      <c r="AH2408" s="2"/>
    </row>
    <row r="2409" spans="1:34" s="10" customFormat="1" ht="31.5" x14ac:dyDescent="0.25">
      <c r="A2409" s="9" t="s">
        <v>519</v>
      </c>
      <c r="B2409" s="16"/>
      <c r="C2409" s="9"/>
      <c r="D2409" s="9"/>
      <c r="E2409" s="15" t="s">
        <v>621</v>
      </c>
      <c r="F2409" s="17">
        <f t="shared" ref="F2409:K2409" si="3268">F2410+F2423</f>
        <v>713908.1</v>
      </c>
      <c r="G2409" s="17">
        <f t="shared" si="3268"/>
        <v>636954.00000000012</v>
      </c>
      <c r="H2409" s="17">
        <f t="shared" si="3268"/>
        <v>636954.00000000012</v>
      </c>
      <c r="I2409" s="17">
        <f t="shared" si="3268"/>
        <v>1911.2</v>
      </c>
      <c r="J2409" s="17">
        <f t="shared" si="3268"/>
        <v>2083.1000000000004</v>
      </c>
      <c r="K2409" s="17">
        <f t="shared" si="3268"/>
        <v>2083.1000000000004</v>
      </c>
      <c r="L2409" s="17">
        <f t="shared" si="3236"/>
        <v>715819.29999999993</v>
      </c>
      <c r="M2409" s="17">
        <f t="shared" si="3237"/>
        <v>639037.10000000009</v>
      </c>
      <c r="N2409" s="17">
        <f t="shared" si="3238"/>
        <v>639037.10000000009</v>
      </c>
      <c r="O2409" s="17">
        <f t="shared" ref="O2409:Q2409" si="3269">O2410+O2423</f>
        <v>17321.7</v>
      </c>
      <c r="P2409" s="17">
        <f t="shared" si="3269"/>
        <v>0</v>
      </c>
      <c r="Q2409" s="17">
        <f t="shared" si="3269"/>
        <v>0</v>
      </c>
      <c r="R2409" s="17">
        <f t="shared" si="3218"/>
        <v>733140.99999999988</v>
      </c>
      <c r="S2409" s="17">
        <f t="shared" si="3219"/>
        <v>639037.10000000009</v>
      </c>
      <c r="T2409" s="17">
        <f t="shared" si="3220"/>
        <v>639037.10000000009</v>
      </c>
      <c r="U2409" s="17">
        <f t="shared" ref="U2409:AE2409" si="3270">U2410+U2423</f>
        <v>0</v>
      </c>
      <c r="V2409" s="17">
        <f t="shared" si="3221"/>
        <v>733140.99999999988</v>
      </c>
      <c r="W2409" s="17">
        <f t="shared" si="3222"/>
        <v>639037.10000000009</v>
      </c>
      <c r="X2409" s="17">
        <f t="shared" si="3223"/>
        <v>639037.10000000009</v>
      </c>
      <c r="Y2409" s="17">
        <f t="shared" ref="Y2409:AA2409" si="3271">Y2410+Y2423</f>
        <v>0</v>
      </c>
      <c r="Z2409" s="17">
        <f t="shared" si="3271"/>
        <v>0</v>
      </c>
      <c r="AA2409" s="17">
        <f t="shared" si="3271"/>
        <v>0</v>
      </c>
      <c r="AB2409" s="17">
        <f t="shared" si="3232"/>
        <v>733140.99999999988</v>
      </c>
      <c r="AC2409" s="17">
        <f t="shared" si="3233"/>
        <v>639037.10000000009</v>
      </c>
      <c r="AD2409" s="17">
        <f t="shared" si="3234"/>
        <v>639037.10000000009</v>
      </c>
      <c r="AE2409" s="17">
        <f t="shared" si="3270"/>
        <v>0</v>
      </c>
      <c r="AF2409" s="30"/>
      <c r="AG2409" s="25"/>
    </row>
    <row r="2410" spans="1:34" ht="31.5" x14ac:dyDescent="0.25">
      <c r="A2410" s="36" t="s">
        <v>517</v>
      </c>
      <c r="B2410" s="32"/>
      <c r="C2410" s="36"/>
      <c r="D2410" s="36"/>
      <c r="E2410" s="14" t="s">
        <v>628</v>
      </c>
      <c r="F2410" s="18">
        <f t="shared" ref="F2410:K2411" si="3272">F2411</f>
        <v>667460</v>
      </c>
      <c r="G2410" s="18">
        <f t="shared" si="3272"/>
        <v>591025.10000000009</v>
      </c>
      <c r="H2410" s="18">
        <f t="shared" si="3272"/>
        <v>591025.10000000009</v>
      </c>
      <c r="I2410" s="18">
        <f t="shared" si="3272"/>
        <v>471.5</v>
      </c>
      <c r="J2410" s="18">
        <f t="shared" si="3272"/>
        <v>629.70000000000005</v>
      </c>
      <c r="K2410" s="18">
        <f t="shared" si="3272"/>
        <v>629.70000000000005</v>
      </c>
      <c r="L2410" s="18">
        <f t="shared" si="3236"/>
        <v>667931.5</v>
      </c>
      <c r="M2410" s="18">
        <f t="shared" si="3237"/>
        <v>591654.80000000005</v>
      </c>
      <c r="N2410" s="18">
        <f t="shared" si="3238"/>
        <v>591654.80000000005</v>
      </c>
      <c r="O2410" s="18">
        <f t="shared" ref="O2410:Q2411" si="3273">O2411</f>
        <v>16467.5</v>
      </c>
      <c r="P2410" s="18">
        <f t="shared" si="3273"/>
        <v>0</v>
      </c>
      <c r="Q2410" s="18">
        <f t="shared" si="3273"/>
        <v>0</v>
      </c>
      <c r="R2410" s="18">
        <f t="shared" si="3218"/>
        <v>684399</v>
      </c>
      <c r="S2410" s="18">
        <f t="shared" si="3219"/>
        <v>591654.80000000005</v>
      </c>
      <c r="T2410" s="18">
        <f t="shared" si="3220"/>
        <v>591654.80000000005</v>
      </c>
      <c r="U2410" s="18">
        <f t="shared" ref="U2410:AE2411" si="3274">U2411</f>
        <v>0</v>
      </c>
      <c r="V2410" s="18">
        <f t="shared" si="3221"/>
        <v>684399</v>
      </c>
      <c r="W2410" s="18">
        <f t="shared" si="3222"/>
        <v>591654.80000000005</v>
      </c>
      <c r="X2410" s="18">
        <f t="shared" si="3223"/>
        <v>591654.80000000005</v>
      </c>
      <c r="Y2410" s="18">
        <f t="shared" si="3274"/>
        <v>0</v>
      </c>
      <c r="Z2410" s="18">
        <f t="shared" si="3274"/>
        <v>0</v>
      </c>
      <c r="AA2410" s="18">
        <f t="shared" si="3274"/>
        <v>0</v>
      </c>
      <c r="AB2410" s="18">
        <f t="shared" si="3232"/>
        <v>684399</v>
      </c>
      <c r="AC2410" s="18">
        <f t="shared" si="3233"/>
        <v>591654.80000000005</v>
      </c>
      <c r="AD2410" s="18">
        <f t="shared" si="3234"/>
        <v>591654.80000000005</v>
      </c>
      <c r="AE2410" s="18">
        <f t="shared" si="3274"/>
        <v>0</v>
      </c>
      <c r="AF2410" s="31"/>
      <c r="AG2410" s="22"/>
      <c r="AH2410" s="2"/>
    </row>
    <row r="2411" spans="1:34" ht="94.5" x14ac:dyDescent="0.25">
      <c r="A2411" s="36" t="s">
        <v>517</v>
      </c>
      <c r="B2411" s="32">
        <v>100</v>
      </c>
      <c r="C2411" s="36"/>
      <c r="D2411" s="36"/>
      <c r="E2411" s="14" t="s">
        <v>577</v>
      </c>
      <c r="F2411" s="18">
        <f t="shared" si="3272"/>
        <v>667460</v>
      </c>
      <c r="G2411" s="18">
        <f t="shared" si="3272"/>
        <v>591025.10000000009</v>
      </c>
      <c r="H2411" s="18">
        <f t="shared" si="3272"/>
        <v>591025.10000000009</v>
      </c>
      <c r="I2411" s="18">
        <f t="shared" si="3272"/>
        <v>471.5</v>
      </c>
      <c r="J2411" s="18">
        <f t="shared" si="3272"/>
        <v>629.70000000000005</v>
      </c>
      <c r="K2411" s="18">
        <f t="shared" si="3272"/>
        <v>629.70000000000005</v>
      </c>
      <c r="L2411" s="18">
        <f t="shared" si="3236"/>
        <v>667931.5</v>
      </c>
      <c r="M2411" s="18">
        <f t="shared" si="3237"/>
        <v>591654.80000000005</v>
      </c>
      <c r="N2411" s="18">
        <f t="shared" si="3238"/>
        <v>591654.80000000005</v>
      </c>
      <c r="O2411" s="18">
        <f t="shared" si="3273"/>
        <v>16467.5</v>
      </c>
      <c r="P2411" s="18">
        <f t="shared" si="3273"/>
        <v>0</v>
      </c>
      <c r="Q2411" s="18">
        <f t="shared" si="3273"/>
        <v>0</v>
      </c>
      <c r="R2411" s="18">
        <f t="shared" si="3218"/>
        <v>684399</v>
      </c>
      <c r="S2411" s="18">
        <f t="shared" si="3219"/>
        <v>591654.80000000005</v>
      </c>
      <c r="T2411" s="18">
        <f t="shared" si="3220"/>
        <v>591654.80000000005</v>
      </c>
      <c r="U2411" s="18">
        <f t="shared" si="3274"/>
        <v>0</v>
      </c>
      <c r="V2411" s="18">
        <f t="shared" si="3221"/>
        <v>684399</v>
      </c>
      <c r="W2411" s="18">
        <f t="shared" si="3222"/>
        <v>591654.80000000005</v>
      </c>
      <c r="X2411" s="18">
        <f t="shared" si="3223"/>
        <v>591654.80000000005</v>
      </c>
      <c r="Y2411" s="18">
        <f t="shared" si="3274"/>
        <v>0</v>
      </c>
      <c r="Z2411" s="18">
        <f t="shared" si="3274"/>
        <v>0</v>
      </c>
      <c r="AA2411" s="18">
        <f t="shared" si="3274"/>
        <v>0</v>
      </c>
      <c r="AB2411" s="18">
        <f t="shared" si="3232"/>
        <v>684399</v>
      </c>
      <c r="AC2411" s="18">
        <f t="shared" si="3233"/>
        <v>591654.80000000005</v>
      </c>
      <c r="AD2411" s="18">
        <f t="shared" si="3234"/>
        <v>591654.80000000005</v>
      </c>
      <c r="AE2411" s="18">
        <f t="shared" si="3274"/>
        <v>0</v>
      </c>
      <c r="AF2411" s="31"/>
      <c r="AG2411" s="22"/>
      <c r="AH2411" s="2"/>
    </row>
    <row r="2412" spans="1:34" ht="31.5" x14ac:dyDescent="0.25">
      <c r="A2412" s="36" t="s">
        <v>517</v>
      </c>
      <c r="B2412" s="32">
        <v>120</v>
      </c>
      <c r="C2412" s="36"/>
      <c r="D2412" s="36"/>
      <c r="E2412" s="14" t="s">
        <v>585</v>
      </c>
      <c r="F2412" s="18">
        <f t="shared" ref="F2412:K2412" si="3275">F2413+F2414+F2415+F2416+F2417+F2418+F2419+F2420+F2421+F2422</f>
        <v>667460</v>
      </c>
      <c r="G2412" s="18">
        <f t="shared" si="3275"/>
        <v>591025.10000000009</v>
      </c>
      <c r="H2412" s="18">
        <f t="shared" si="3275"/>
        <v>591025.10000000009</v>
      </c>
      <c r="I2412" s="18">
        <f t="shared" si="3275"/>
        <v>471.5</v>
      </c>
      <c r="J2412" s="18">
        <f t="shared" si="3275"/>
        <v>629.70000000000005</v>
      </c>
      <c r="K2412" s="18">
        <f t="shared" si="3275"/>
        <v>629.70000000000005</v>
      </c>
      <c r="L2412" s="18">
        <f t="shared" si="3236"/>
        <v>667931.5</v>
      </c>
      <c r="M2412" s="18">
        <f t="shared" si="3237"/>
        <v>591654.80000000005</v>
      </c>
      <c r="N2412" s="18">
        <f t="shared" si="3238"/>
        <v>591654.80000000005</v>
      </c>
      <c r="O2412" s="18">
        <f t="shared" ref="O2412:Q2412" si="3276">O2413+O2414+O2415+O2416+O2417+O2418+O2419+O2420+O2421+O2422</f>
        <v>16467.5</v>
      </c>
      <c r="P2412" s="18">
        <f t="shared" si="3276"/>
        <v>0</v>
      </c>
      <c r="Q2412" s="18">
        <f t="shared" si="3276"/>
        <v>0</v>
      </c>
      <c r="R2412" s="18">
        <f t="shared" si="3218"/>
        <v>684399</v>
      </c>
      <c r="S2412" s="18">
        <f t="shared" si="3219"/>
        <v>591654.80000000005</v>
      </c>
      <c r="T2412" s="18">
        <f t="shared" si="3220"/>
        <v>591654.80000000005</v>
      </c>
      <c r="U2412" s="18">
        <f t="shared" ref="U2412:AE2412" si="3277">U2413+U2414+U2415+U2416+U2417+U2418+U2419+U2420+U2421+U2422</f>
        <v>0</v>
      </c>
      <c r="V2412" s="18">
        <f t="shared" si="3221"/>
        <v>684399</v>
      </c>
      <c r="W2412" s="18">
        <f t="shared" si="3222"/>
        <v>591654.80000000005</v>
      </c>
      <c r="X2412" s="18">
        <f t="shared" si="3223"/>
        <v>591654.80000000005</v>
      </c>
      <c r="Y2412" s="18">
        <f t="shared" ref="Y2412:AA2412" si="3278">Y2413+Y2414+Y2415+Y2416+Y2417+Y2418+Y2419+Y2420+Y2421+Y2422</f>
        <v>0</v>
      </c>
      <c r="Z2412" s="18">
        <f t="shared" si="3278"/>
        <v>0</v>
      </c>
      <c r="AA2412" s="18">
        <f t="shared" si="3278"/>
        <v>0</v>
      </c>
      <c r="AB2412" s="18">
        <f t="shared" si="3232"/>
        <v>684399</v>
      </c>
      <c r="AC2412" s="18">
        <f t="shared" si="3233"/>
        <v>591654.80000000005</v>
      </c>
      <c r="AD2412" s="18">
        <f t="shared" si="3234"/>
        <v>591654.80000000005</v>
      </c>
      <c r="AE2412" s="18">
        <f t="shared" si="3277"/>
        <v>0</v>
      </c>
      <c r="AF2412" s="31"/>
      <c r="AG2412" s="22"/>
      <c r="AH2412" s="2"/>
    </row>
    <row r="2413" spans="1:34" ht="47.25" x14ac:dyDescent="0.25">
      <c r="A2413" s="36" t="s">
        <v>517</v>
      </c>
      <c r="B2413" s="32">
        <v>120</v>
      </c>
      <c r="C2413" s="36" t="s">
        <v>5</v>
      </c>
      <c r="D2413" s="36" t="s">
        <v>142</v>
      </c>
      <c r="E2413" s="14" t="s">
        <v>540</v>
      </c>
      <c r="F2413" s="18">
        <v>116504.2</v>
      </c>
      <c r="G2413" s="18">
        <v>104585.7</v>
      </c>
      <c r="H2413" s="18">
        <v>104585.7</v>
      </c>
      <c r="I2413" s="18"/>
      <c r="J2413" s="18"/>
      <c r="K2413" s="18"/>
      <c r="L2413" s="18">
        <f t="shared" si="3236"/>
        <v>116504.2</v>
      </c>
      <c r="M2413" s="18">
        <f t="shared" si="3237"/>
        <v>104585.7</v>
      </c>
      <c r="N2413" s="18">
        <f t="shared" si="3238"/>
        <v>104585.7</v>
      </c>
      <c r="O2413" s="18"/>
      <c r="P2413" s="18"/>
      <c r="Q2413" s="18"/>
      <c r="R2413" s="18">
        <f t="shared" si="3218"/>
        <v>116504.2</v>
      </c>
      <c r="S2413" s="18">
        <f t="shared" si="3219"/>
        <v>104585.7</v>
      </c>
      <c r="T2413" s="18">
        <f t="shared" si="3220"/>
        <v>104585.7</v>
      </c>
      <c r="U2413" s="18"/>
      <c r="V2413" s="18">
        <f t="shared" si="3221"/>
        <v>116504.2</v>
      </c>
      <c r="W2413" s="18">
        <f t="shared" si="3222"/>
        <v>104585.7</v>
      </c>
      <c r="X2413" s="18">
        <f t="shared" si="3223"/>
        <v>104585.7</v>
      </c>
      <c r="Y2413" s="18"/>
      <c r="Z2413" s="18"/>
      <c r="AA2413" s="18"/>
      <c r="AB2413" s="18">
        <f t="shared" si="3232"/>
        <v>116504.2</v>
      </c>
      <c r="AC2413" s="18">
        <f t="shared" si="3233"/>
        <v>104585.7</v>
      </c>
      <c r="AD2413" s="18">
        <f t="shared" si="3234"/>
        <v>104585.7</v>
      </c>
      <c r="AE2413" s="18"/>
      <c r="AF2413" s="31"/>
      <c r="AG2413" s="22"/>
      <c r="AH2413" s="2"/>
    </row>
    <row r="2414" spans="1:34" x14ac:dyDescent="0.25">
      <c r="A2414" s="36" t="s">
        <v>517</v>
      </c>
      <c r="B2414" s="32">
        <v>120</v>
      </c>
      <c r="C2414" s="36" t="s">
        <v>5</v>
      </c>
      <c r="D2414" s="36" t="s">
        <v>6</v>
      </c>
      <c r="E2414" s="14" t="s">
        <v>543</v>
      </c>
      <c r="F2414" s="18">
        <v>307295.3</v>
      </c>
      <c r="G2414" s="18">
        <v>271327.40000000002</v>
      </c>
      <c r="H2414" s="18">
        <v>271327.40000000002</v>
      </c>
      <c r="I2414" s="18"/>
      <c r="J2414" s="18"/>
      <c r="K2414" s="18"/>
      <c r="L2414" s="18">
        <f t="shared" si="3236"/>
        <v>307295.3</v>
      </c>
      <c r="M2414" s="18">
        <f t="shared" si="3237"/>
        <v>271327.40000000002</v>
      </c>
      <c r="N2414" s="18">
        <f t="shared" si="3238"/>
        <v>271327.40000000002</v>
      </c>
      <c r="O2414" s="18">
        <f>9340.4+477</f>
        <v>9817.4</v>
      </c>
      <c r="P2414" s="18"/>
      <c r="Q2414" s="18"/>
      <c r="R2414" s="18">
        <f t="shared" si="3218"/>
        <v>317112.7</v>
      </c>
      <c r="S2414" s="18">
        <f t="shared" si="3219"/>
        <v>271327.40000000002</v>
      </c>
      <c r="T2414" s="18">
        <f t="shared" si="3220"/>
        <v>271327.40000000002</v>
      </c>
      <c r="U2414" s="18"/>
      <c r="V2414" s="18">
        <f t="shared" si="3221"/>
        <v>317112.7</v>
      </c>
      <c r="W2414" s="18">
        <f t="shared" si="3222"/>
        <v>271327.40000000002</v>
      </c>
      <c r="X2414" s="18">
        <f t="shared" si="3223"/>
        <v>271327.40000000002</v>
      </c>
      <c r="Y2414" s="18"/>
      <c r="Z2414" s="18"/>
      <c r="AA2414" s="18"/>
      <c r="AB2414" s="18">
        <f t="shared" si="3232"/>
        <v>317112.7</v>
      </c>
      <c r="AC2414" s="18">
        <f t="shared" si="3233"/>
        <v>271327.40000000002</v>
      </c>
      <c r="AD2414" s="18">
        <f t="shared" si="3234"/>
        <v>271327.40000000002</v>
      </c>
      <c r="AE2414" s="18"/>
      <c r="AF2414" s="31"/>
      <c r="AG2414" s="22"/>
      <c r="AH2414" s="2"/>
    </row>
    <row r="2415" spans="1:34" ht="47.25" x14ac:dyDescent="0.25">
      <c r="A2415" s="36" t="s">
        <v>517</v>
      </c>
      <c r="B2415" s="32">
        <v>120</v>
      </c>
      <c r="C2415" s="36" t="s">
        <v>20</v>
      </c>
      <c r="D2415" s="36" t="s">
        <v>35</v>
      </c>
      <c r="E2415" s="14" t="s">
        <v>546</v>
      </c>
      <c r="F2415" s="18">
        <v>10784.5</v>
      </c>
      <c r="G2415" s="18">
        <v>8963.5</v>
      </c>
      <c r="H2415" s="18">
        <v>8963.5</v>
      </c>
      <c r="I2415" s="23">
        <v>471.5</v>
      </c>
      <c r="J2415" s="23">
        <v>629.70000000000005</v>
      </c>
      <c r="K2415" s="23">
        <v>629.70000000000005</v>
      </c>
      <c r="L2415" s="18">
        <f t="shared" si="3236"/>
        <v>11256</v>
      </c>
      <c r="M2415" s="18">
        <f t="shared" si="3237"/>
        <v>9593.2000000000007</v>
      </c>
      <c r="N2415" s="18">
        <f t="shared" si="3238"/>
        <v>9593.2000000000007</v>
      </c>
      <c r="O2415" s="18">
        <v>1485</v>
      </c>
      <c r="P2415" s="18"/>
      <c r="Q2415" s="18"/>
      <c r="R2415" s="18">
        <f t="shared" si="3218"/>
        <v>12741</v>
      </c>
      <c r="S2415" s="18">
        <f t="shared" si="3219"/>
        <v>9593.2000000000007</v>
      </c>
      <c r="T2415" s="18">
        <f t="shared" si="3220"/>
        <v>9593.2000000000007</v>
      </c>
      <c r="U2415" s="18"/>
      <c r="V2415" s="18">
        <f t="shared" si="3221"/>
        <v>12741</v>
      </c>
      <c r="W2415" s="18">
        <f t="shared" si="3222"/>
        <v>9593.2000000000007</v>
      </c>
      <c r="X2415" s="18">
        <f t="shared" si="3223"/>
        <v>9593.2000000000007</v>
      </c>
      <c r="Y2415" s="18"/>
      <c r="Z2415" s="18"/>
      <c r="AA2415" s="18"/>
      <c r="AB2415" s="18">
        <f t="shared" si="3232"/>
        <v>12741</v>
      </c>
      <c r="AC2415" s="18">
        <f t="shared" si="3233"/>
        <v>9593.2000000000007</v>
      </c>
      <c r="AD2415" s="18">
        <f t="shared" si="3234"/>
        <v>9593.2000000000007</v>
      </c>
      <c r="AE2415" s="18"/>
      <c r="AF2415" s="31"/>
      <c r="AG2415" s="22" t="s">
        <v>1275</v>
      </c>
      <c r="AH2415" s="2"/>
    </row>
    <row r="2416" spans="1:34" x14ac:dyDescent="0.25">
      <c r="A2416" s="36" t="s">
        <v>517</v>
      </c>
      <c r="B2416" s="32">
        <v>120</v>
      </c>
      <c r="C2416" s="36" t="s">
        <v>151</v>
      </c>
      <c r="D2416" s="36" t="s">
        <v>24</v>
      </c>
      <c r="E2416" s="14" t="s">
        <v>548</v>
      </c>
      <c r="F2416" s="18">
        <v>14227</v>
      </c>
      <c r="G2416" s="18">
        <v>12240.599999999999</v>
      </c>
      <c r="H2416" s="18">
        <v>12240.599999999999</v>
      </c>
      <c r="I2416" s="18"/>
      <c r="J2416" s="18"/>
      <c r="K2416" s="18"/>
      <c r="L2416" s="18">
        <f t="shared" si="3236"/>
        <v>14227</v>
      </c>
      <c r="M2416" s="18">
        <f t="shared" si="3237"/>
        <v>12240.599999999999</v>
      </c>
      <c r="N2416" s="18">
        <f t="shared" si="3238"/>
        <v>12240.599999999999</v>
      </c>
      <c r="O2416" s="18"/>
      <c r="P2416" s="18"/>
      <c r="Q2416" s="18"/>
      <c r="R2416" s="18">
        <f t="shared" si="3218"/>
        <v>14227</v>
      </c>
      <c r="S2416" s="18">
        <f t="shared" si="3219"/>
        <v>12240.599999999999</v>
      </c>
      <c r="T2416" s="18">
        <f t="shared" si="3220"/>
        <v>12240.599999999999</v>
      </c>
      <c r="U2416" s="18"/>
      <c r="V2416" s="18">
        <f t="shared" si="3221"/>
        <v>14227</v>
      </c>
      <c r="W2416" s="18">
        <f t="shared" si="3222"/>
        <v>12240.599999999999</v>
      </c>
      <c r="X2416" s="18">
        <f t="shared" si="3223"/>
        <v>12240.599999999999</v>
      </c>
      <c r="Y2416" s="18"/>
      <c r="Z2416" s="18"/>
      <c r="AA2416" s="18"/>
      <c r="AB2416" s="18">
        <f t="shared" si="3232"/>
        <v>14227</v>
      </c>
      <c r="AC2416" s="18">
        <f t="shared" si="3233"/>
        <v>12240.599999999999</v>
      </c>
      <c r="AD2416" s="18">
        <f t="shared" si="3234"/>
        <v>12240.599999999999</v>
      </c>
      <c r="AE2416" s="18"/>
      <c r="AF2416" s="31"/>
      <c r="AG2416" s="22"/>
      <c r="AH2416" s="2"/>
    </row>
    <row r="2417" spans="1:34" ht="31.5" x14ac:dyDescent="0.25">
      <c r="A2417" s="36" t="s">
        <v>517</v>
      </c>
      <c r="B2417" s="32">
        <v>120</v>
      </c>
      <c r="C2417" s="36" t="s">
        <v>200</v>
      </c>
      <c r="D2417" s="36" t="s">
        <v>200</v>
      </c>
      <c r="E2417" s="14" t="s">
        <v>554</v>
      </c>
      <c r="F2417" s="18">
        <v>79583.099999999991</v>
      </c>
      <c r="G2417" s="18">
        <v>70206.7</v>
      </c>
      <c r="H2417" s="18">
        <v>70206.7</v>
      </c>
      <c r="I2417" s="18"/>
      <c r="J2417" s="18"/>
      <c r="K2417" s="18"/>
      <c r="L2417" s="18">
        <f t="shared" si="3236"/>
        <v>79583.099999999991</v>
      </c>
      <c r="M2417" s="18">
        <f t="shared" si="3237"/>
        <v>70206.7</v>
      </c>
      <c r="N2417" s="18">
        <f t="shared" si="3238"/>
        <v>70206.7</v>
      </c>
      <c r="O2417" s="18">
        <v>2967</v>
      </c>
      <c r="P2417" s="18"/>
      <c r="Q2417" s="18"/>
      <c r="R2417" s="18">
        <f t="shared" si="3218"/>
        <v>82550.099999999991</v>
      </c>
      <c r="S2417" s="18">
        <f t="shared" si="3219"/>
        <v>70206.7</v>
      </c>
      <c r="T2417" s="18">
        <f t="shared" si="3220"/>
        <v>70206.7</v>
      </c>
      <c r="U2417" s="18"/>
      <c r="V2417" s="18">
        <f t="shared" si="3221"/>
        <v>82550.099999999991</v>
      </c>
      <c r="W2417" s="18">
        <f t="shared" si="3222"/>
        <v>70206.7</v>
      </c>
      <c r="X2417" s="18">
        <f t="shared" si="3223"/>
        <v>70206.7</v>
      </c>
      <c r="Y2417" s="18"/>
      <c r="Z2417" s="18"/>
      <c r="AA2417" s="18"/>
      <c r="AB2417" s="18">
        <f t="shared" si="3232"/>
        <v>82550.099999999991</v>
      </c>
      <c r="AC2417" s="18">
        <f t="shared" si="3233"/>
        <v>70206.7</v>
      </c>
      <c r="AD2417" s="18">
        <f t="shared" si="3234"/>
        <v>70206.7</v>
      </c>
      <c r="AE2417" s="18"/>
      <c r="AF2417" s="31"/>
      <c r="AG2417" s="22"/>
      <c r="AH2417" s="2"/>
    </row>
    <row r="2418" spans="1:34" ht="31.5" x14ac:dyDescent="0.25">
      <c r="A2418" s="36" t="s">
        <v>517</v>
      </c>
      <c r="B2418" s="32">
        <v>120</v>
      </c>
      <c r="C2418" s="36" t="s">
        <v>142</v>
      </c>
      <c r="D2418" s="36" t="s">
        <v>200</v>
      </c>
      <c r="E2418" s="14" t="s">
        <v>556</v>
      </c>
      <c r="F2418" s="18">
        <v>14001.1</v>
      </c>
      <c r="G2418" s="18">
        <v>12094.099999999999</v>
      </c>
      <c r="H2418" s="18">
        <v>12094.099999999999</v>
      </c>
      <c r="I2418" s="18"/>
      <c r="J2418" s="18"/>
      <c r="K2418" s="18"/>
      <c r="L2418" s="18">
        <f t="shared" si="3236"/>
        <v>14001.1</v>
      </c>
      <c r="M2418" s="18">
        <f t="shared" si="3237"/>
        <v>12094.099999999999</v>
      </c>
      <c r="N2418" s="18">
        <f t="shared" si="3238"/>
        <v>12094.099999999999</v>
      </c>
      <c r="O2418" s="18"/>
      <c r="P2418" s="18"/>
      <c r="Q2418" s="18"/>
      <c r="R2418" s="18">
        <f t="shared" si="3218"/>
        <v>14001.1</v>
      </c>
      <c r="S2418" s="18">
        <f t="shared" si="3219"/>
        <v>12094.099999999999</v>
      </c>
      <c r="T2418" s="18">
        <f t="shared" si="3220"/>
        <v>12094.099999999999</v>
      </c>
      <c r="U2418" s="18"/>
      <c r="V2418" s="18">
        <f t="shared" si="3221"/>
        <v>14001.1</v>
      </c>
      <c r="W2418" s="18">
        <f t="shared" si="3222"/>
        <v>12094.099999999999</v>
      </c>
      <c r="X2418" s="18">
        <f t="shared" si="3223"/>
        <v>12094.099999999999</v>
      </c>
      <c r="Y2418" s="18"/>
      <c r="Z2418" s="18"/>
      <c r="AA2418" s="18"/>
      <c r="AB2418" s="18">
        <f t="shared" si="3232"/>
        <v>14001.1</v>
      </c>
      <c r="AC2418" s="18">
        <f t="shared" si="3233"/>
        <v>12094.099999999999</v>
      </c>
      <c r="AD2418" s="18">
        <f t="shared" si="3234"/>
        <v>12094.099999999999</v>
      </c>
      <c r="AE2418" s="18"/>
      <c r="AF2418" s="31"/>
      <c r="AG2418" s="22"/>
      <c r="AH2418" s="2"/>
    </row>
    <row r="2419" spans="1:34" x14ac:dyDescent="0.25">
      <c r="A2419" s="36" t="s">
        <v>517</v>
      </c>
      <c r="B2419" s="32">
        <v>120</v>
      </c>
      <c r="C2419" s="36" t="s">
        <v>28</v>
      </c>
      <c r="D2419" s="36" t="s">
        <v>30</v>
      </c>
      <c r="E2419" s="14" t="s">
        <v>562</v>
      </c>
      <c r="F2419" s="18">
        <v>70270.399999999994</v>
      </c>
      <c r="G2419" s="18">
        <v>63296.299999999996</v>
      </c>
      <c r="H2419" s="18">
        <v>63296.299999999996</v>
      </c>
      <c r="I2419" s="18"/>
      <c r="J2419" s="18"/>
      <c r="K2419" s="18"/>
      <c r="L2419" s="18">
        <f t="shared" si="3236"/>
        <v>70270.399999999994</v>
      </c>
      <c r="M2419" s="18">
        <f t="shared" si="3237"/>
        <v>63296.299999999996</v>
      </c>
      <c r="N2419" s="18">
        <f t="shared" si="3238"/>
        <v>63296.299999999996</v>
      </c>
      <c r="O2419" s="18"/>
      <c r="P2419" s="18"/>
      <c r="Q2419" s="18"/>
      <c r="R2419" s="18">
        <f t="shared" si="3218"/>
        <v>70270.399999999994</v>
      </c>
      <c r="S2419" s="18">
        <f t="shared" si="3219"/>
        <v>63296.299999999996</v>
      </c>
      <c r="T2419" s="18">
        <f t="shared" si="3220"/>
        <v>63296.299999999996</v>
      </c>
      <c r="U2419" s="18"/>
      <c r="V2419" s="18">
        <f t="shared" si="3221"/>
        <v>70270.399999999994</v>
      </c>
      <c r="W2419" s="18">
        <f t="shared" si="3222"/>
        <v>63296.299999999996</v>
      </c>
      <c r="X2419" s="18">
        <f t="shared" si="3223"/>
        <v>63296.299999999996</v>
      </c>
      <c r="Y2419" s="18"/>
      <c r="Z2419" s="18"/>
      <c r="AA2419" s="18"/>
      <c r="AB2419" s="18">
        <f t="shared" si="3232"/>
        <v>70270.399999999994</v>
      </c>
      <c r="AC2419" s="18">
        <f t="shared" si="3233"/>
        <v>63296.299999999996</v>
      </c>
      <c r="AD2419" s="18">
        <f t="shared" si="3234"/>
        <v>63296.299999999996</v>
      </c>
      <c r="AE2419" s="18"/>
      <c r="AF2419" s="31"/>
      <c r="AG2419" s="22"/>
      <c r="AH2419" s="2"/>
    </row>
    <row r="2420" spans="1:34" ht="31.5" x14ac:dyDescent="0.25">
      <c r="A2420" s="36" t="s">
        <v>517</v>
      </c>
      <c r="B2420" s="32">
        <v>120</v>
      </c>
      <c r="C2420" s="36" t="s">
        <v>24</v>
      </c>
      <c r="D2420" s="36" t="s">
        <v>151</v>
      </c>
      <c r="E2420" s="14" t="s">
        <v>564</v>
      </c>
      <c r="F2420" s="18">
        <v>18120.400000000001</v>
      </c>
      <c r="G2420" s="18">
        <v>16240.9</v>
      </c>
      <c r="H2420" s="18">
        <v>16240.9</v>
      </c>
      <c r="I2420" s="18"/>
      <c r="J2420" s="18"/>
      <c r="K2420" s="18"/>
      <c r="L2420" s="18">
        <f t="shared" si="3236"/>
        <v>18120.400000000001</v>
      </c>
      <c r="M2420" s="18">
        <f t="shared" si="3237"/>
        <v>16240.9</v>
      </c>
      <c r="N2420" s="18">
        <f t="shared" si="3238"/>
        <v>16240.9</v>
      </c>
      <c r="O2420" s="18">
        <v>2198.1</v>
      </c>
      <c r="P2420" s="18"/>
      <c r="Q2420" s="18"/>
      <c r="R2420" s="18">
        <f t="shared" si="3218"/>
        <v>20318.5</v>
      </c>
      <c r="S2420" s="18">
        <f t="shared" si="3219"/>
        <v>16240.9</v>
      </c>
      <c r="T2420" s="18">
        <f t="shared" si="3220"/>
        <v>16240.9</v>
      </c>
      <c r="U2420" s="18"/>
      <c r="V2420" s="18">
        <f t="shared" si="3221"/>
        <v>20318.5</v>
      </c>
      <c r="W2420" s="18">
        <f t="shared" si="3222"/>
        <v>16240.9</v>
      </c>
      <c r="X2420" s="18">
        <f t="shared" si="3223"/>
        <v>16240.9</v>
      </c>
      <c r="Y2420" s="18"/>
      <c r="Z2420" s="18"/>
      <c r="AA2420" s="18"/>
      <c r="AB2420" s="18">
        <f t="shared" si="3232"/>
        <v>20318.5</v>
      </c>
      <c r="AC2420" s="18">
        <f t="shared" si="3233"/>
        <v>16240.9</v>
      </c>
      <c r="AD2420" s="18">
        <f t="shared" si="3234"/>
        <v>16240.9</v>
      </c>
      <c r="AE2420" s="18"/>
      <c r="AF2420" s="31"/>
      <c r="AG2420" s="22"/>
      <c r="AH2420" s="2"/>
    </row>
    <row r="2421" spans="1:34" ht="31.5" x14ac:dyDescent="0.25">
      <c r="A2421" s="36" t="s">
        <v>517</v>
      </c>
      <c r="B2421" s="32">
        <v>120</v>
      </c>
      <c r="C2421" s="36" t="s">
        <v>61</v>
      </c>
      <c r="D2421" s="36" t="s">
        <v>142</v>
      </c>
      <c r="E2421" s="14" t="s">
        <v>569</v>
      </c>
      <c r="F2421" s="18">
        <v>26315.200000000001</v>
      </c>
      <c r="G2421" s="18">
        <v>22781.8</v>
      </c>
      <c r="H2421" s="18">
        <v>22781.8</v>
      </c>
      <c r="I2421" s="18"/>
      <c r="J2421" s="18"/>
      <c r="K2421" s="18"/>
      <c r="L2421" s="18">
        <f t="shared" si="3236"/>
        <v>26315.200000000001</v>
      </c>
      <c r="M2421" s="18">
        <f t="shared" si="3237"/>
        <v>22781.8</v>
      </c>
      <c r="N2421" s="18">
        <f t="shared" si="3238"/>
        <v>22781.8</v>
      </c>
      <c r="O2421" s="18"/>
      <c r="P2421" s="18"/>
      <c r="Q2421" s="18"/>
      <c r="R2421" s="18">
        <f t="shared" si="3218"/>
        <v>26315.200000000001</v>
      </c>
      <c r="S2421" s="18">
        <f t="shared" si="3219"/>
        <v>22781.8</v>
      </c>
      <c r="T2421" s="18">
        <f t="shared" si="3220"/>
        <v>22781.8</v>
      </c>
      <c r="U2421" s="18"/>
      <c r="V2421" s="18">
        <f t="shared" si="3221"/>
        <v>26315.200000000001</v>
      </c>
      <c r="W2421" s="18">
        <f t="shared" si="3222"/>
        <v>22781.8</v>
      </c>
      <c r="X2421" s="18">
        <f t="shared" si="3223"/>
        <v>22781.8</v>
      </c>
      <c r="Y2421" s="18"/>
      <c r="Z2421" s="18"/>
      <c r="AA2421" s="18"/>
      <c r="AB2421" s="18">
        <f t="shared" si="3232"/>
        <v>26315.200000000001</v>
      </c>
      <c r="AC2421" s="18">
        <f t="shared" si="3233"/>
        <v>22781.8</v>
      </c>
      <c r="AD2421" s="18">
        <f t="shared" si="3234"/>
        <v>22781.8</v>
      </c>
      <c r="AE2421" s="18"/>
      <c r="AF2421" s="31"/>
      <c r="AG2421" s="22"/>
      <c r="AH2421" s="2"/>
    </row>
    <row r="2422" spans="1:34" ht="31.5" x14ac:dyDescent="0.25">
      <c r="A2422" s="36" t="s">
        <v>517</v>
      </c>
      <c r="B2422" s="32">
        <v>120</v>
      </c>
      <c r="C2422" s="36" t="s">
        <v>105</v>
      </c>
      <c r="D2422" s="36" t="s">
        <v>200</v>
      </c>
      <c r="E2422" s="14" t="s">
        <v>573</v>
      </c>
      <c r="F2422" s="18">
        <v>10358.799999999999</v>
      </c>
      <c r="G2422" s="18">
        <v>9288.1</v>
      </c>
      <c r="H2422" s="18">
        <v>9288.1</v>
      </c>
      <c r="I2422" s="18"/>
      <c r="J2422" s="18"/>
      <c r="K2422" s="18"/>
      <c r="L2422" s="18">
        <f t="shared" si="3236"/>
        <v>10358.799999999999</v>
      </c>
      <c r="M2422" s="18">
        <f t="shared" si="3237"/>
        <v>9288.1</v>
      </c>
      <c r="N2422" s="18">
        <f t="shared" si="3238"/>
        <v>9288.1</v>
      </c>
      <c r="O2422" s="18"/>
      <c r="P2422" s="18"/>
      <c r="Q2422" s="18"/>
      <c r="R2422" s="18">
        <f t="shared" si="3218"/>
        <v>10358.799999999999</v>
      </c>
      <c r="S2422" s="18">
        <f t="shared" si="3219"/>
        <v>9288.1</v>
      </c>
      <c r="T2422" s="18">
        <f t="shared" si="3220"/>
        <v>9288.1</v>
      </c>
      <c r="U2422" s="18"/>
      <c r="V2422" s="18">
        <f t="shared" si="3221"/>
        <v>10358.799999999999</v>
      </c>
      <c r="W2422" s="18">
        <f t="shared" si="3222"/>
        <v>9288.1</v>
      </c>
      <c r="X2422" s="18">
        <f t="shared" si="3223"/>
        <v>9288.1</v>
      </c>
      <c r="Y2422" s="18"/>
      <c r="Z2422" s="18"/>
      <c r="AA2422" s="18"/>
      <c r="AB2422" s="18">
        <f t="shared" si="3232"/>
        <v>10358.799999999999</v>
      </c>
      <c r="AC2422" s="18">
        <f t="shared" si="3233"/>
        <v>9288.1</v>
      </c>
      <c r="AD2422" s="18">
        <f t="shared" si="3234"/>
        <v>9288.1</v>
      </c>
      <c r="AE2422" s="18"/>
      <c r="AF2422" s="31"/>
      <c r="AG2422" s="22"/>
      <c r="AH2422" s="2"/>
    </row>
    <row r="2423" spans="1:34" ht="31.5" x14ac:dyDescent="0.25">
      <c r="A2423" s="36" t="s">
        <v>518</v>
      </c>
      <c r="B2423" s="32"/>
      <c r="C2423" s="36"/>
      <c r="D2423" s="36"/>
      <c r="E2423" s="14" t="s">
        <v>629</v>
      </c>
      <c r="F2423" s="18">
        <f>F2424+F2435+F2447</f>
        <v>46448.100000000013</v>
      </c>
      <c r="G2423" s="18">
        <f>G2424+G2435+G2447</f>
        <v>45928.900000000009</v>
      </c>
      <c r="H2423" s="18">
        <f>H2424+H2435+H2447</f>
        <v>45928.9</v>
      </c>
      <c r="I2423" s="18">
        <f t="shared" ref="I2423:K2423" si="3279">I2424+I2435+I2447</f>
        <v>1439.7</v>
      </c>
      <c r="J2423" s="18">
        <f t="shared" si="3279"/>
        <v>1453.4</v>
      </c>
      <c r="K2423" s="18">
        <f t="shared" si="3279"/>
        <v>1453.4</v>
      </c>
      <c r="L2423" s="18">
        <f t="shared" si="3236"/>
        <v>47887.80000000001</v>
      </c>
      <c r="M2423" s="18">
        <f t="shared" si="3237"/>
        <v>47382.30000000001</v>
      </c>
      <c r="N2423" s="18">
        <f t="shared" si="3238"/>
        <v>47382.3</v>
      </c>
      <c r="O2423" s="18">
        <f t="shared" ref="O2423:Q2423" si="3280">O2424+O2435+O2447</f>
        <v>854.2</v>
      </c>
      <c r="P2423" s="18">
        <f t="shared" si="3280"/>
        <v>0</v>
      </c>
      <c r="Q2423" s="18">
        <f t="shared" si="3280"/>
        <v>0</v>
      </c>
      <c r="R2423" s="18">
        <f t="shared" si="3218"/>
        <v>48742.000000000007</v>
      </c>
      <c r="S2423" s="18">
        <f t="shared" si="3219"/>
        <v>47382.30000000001</v>
      </c>
      <c r="T2423" s="18">
        <f t="shared" si="3220"/>
        <v>47382.3</v>
      </c>
      <c r="U2423" s="18">
        <f>U2424+U2435+U2447</f>
        <v>0</v>
      </c>
      <c r="V2423" s="18">
        <f t="shared" si="3221"/>
        <v>48742.000000000007</v>
      </c>
      <c r="W2423" s="18">
        <f t="shared" si="3222"/>
        <v>47382.30000000001</v>
      </c>
      <c r="X2423" s="18">
        <f t="shared" si="3223"/>
        <v>47382.3</v>
      </c>
      <c r="Y2423" s="18">
        <f t="shared" ref="Y2423:AA2423" si="3281">Y2424+Y2435+Y2447</f>
        <v>0</v>
      </c>
      <c r="Z2423" s="18">
        <f t="shared" si="3281"/>
        <v>0</v>
      </c>
      <c r="AA2423" s="18">
        <f t="shared" si="3281"/>
        <v>0</v>
      </c>
      <c r="AB2423" s="18">
        <f t="shared" si="3232"/>
        <v>48742.000000000007</v>
      </c>
      <c r="AC2423" s="18">
        <f t="shared" si="3233"/>
        <v>47382.30000000001</v>
      </c>
      <c r="AD2423" s="18">
        <f t="shared" si="3234"/>
        <v>47382.3</v>
      </c>
      <c r="AE2423" s="18">
        <f>AE2424+AE2435+AE2447</f>
        <v>0</v>
      </c>
      <c r="AF2423" s="31"/>
      <c r="AG2423" s="22"/>
      <c r="AH2423" s="2"/>
    </row>
    <row r="2424" spans="1:34" ht="94.5" x14ac:dyDescent="0.25">
      <c r="A2424" s="36" t="s">
        <v>518</v>
      </c>
      <c r="B2424" s="32">
        <v>100</v>
      </c>
      <c r="C2424" s="36"/>
      <c r="D2424" s="36"/>
      <c r="E2424" s="14" t="s">
        <v>577</v>
      </c>
      <c r="F2424" s="18">
        <f t="shared" ref="F2424:K2424" si="3282">F2425</f>
        <v>1785.3000000000002</v>
      </c>
      <c r="G2424" s="18">
        <f t="shared" si="3282"/>
        <v>1782.8000000000002</v>
      </c>
      <c r="H2424" s="18">
        <f t="shared" si="3282"/>
        <v>1782.7</v>
      </c>
      <c r="I2424" s="18">
        <f t="shared" si="3282"/>
        <v>0</v>
      </c>
      <c r="J2424" s="18">
        <f t="shared" si="3282"/>
        <v>0</v>
      </c>
      <c r="K2424" s="18">
        <f t="shared" si="3282"/>
        <v>0</v>
      </c>
      <c r="L2424" s="18">
        <f t="shared" si="3236"/>
        <v>1785.3000000000002</v>
      </c>
      <c r="M2424" s="18">
        <f t="shared" si="3237"/>
        <v>1782.8000000000002</v>
      </c>
      <c r="N2424" s="18">
        <f t="shared" si="3238"/>
        <v>1782.7</v>
      </c>
      <c r="O2424" s="18">
        <f t="shared" ref="O2424:Q2424" si="3283">O2425</f>
        <v>0</v>
      </c>
      <c r="P2424" s="18">
        <f t="shared" si="3283"/>
        <v>0</v>
      </c>
      <c r="Q2424" s="18">
        <f t="shared" si="3283"/>
        <v>0</v>
      </c>
      <c r="R2424" s="18">
        <f t="shared" si="3218"/>
        <v>1785.3000000000002</v>
      </c>
      <c r="S2424" s="18">
        <f t="shared" si="3219"/>
        <v>1782.8000000000002</v>
      </c>
      <c r="T2424" s="18">
        <f t="shared" si="3220"/>
        <v>1782.7</v>
      </c>
      <c r="U2424" s="18">
        <f t="shared" ref="U2424:AE2424" si="3284">U2425</f>
        <v>0</v>
      </c>
      <c r="V2424" s="18">
        <f t="shared" si="3221"/>
        <v>1785.3000000000002</v>
      </c>
      <c r="W2424" s="18">
        <f t="shared" si="3222"/>
        <v>1782.8000000000002</v>
      </c>
      <c r="X2424" s="18">
        <f t="shared" si="3223"/>
        <v>1782.7</v>
      </c>
      <c r="Y2424" s="18">
        <f t="shared" si="3284"/>
        <v>0</v>
      </c>
      <c r="Z2424" s="18">
        <f t="shared" si="3284"/>
        <v>0</v>
      </c>
      <c r="AA2424" s="18">
        <f t="shared" si="3284"/>
        <v>0</v>
      </c>
      <c r="AB2424" s="18">
        <f t="shared" si="3232"/>
        <v>1785.3000000000002</v>
      </c>
      <c r="AC2424" s="18">
        <f t="shared" si="3233"/>
        <v>1782.8000000000002</v>
      </c>
      <c r="AD2424" s="18">
        <f t="shared" si="3234"/>
        <v>1782.7</v>
      </c>
      <c r="AE2424" s="18">
        <f t="shared" si="3284"/>
        <v>0</v>
      </c>
      <c r="AF2424" s="31"/>
      <c r="AG2424" s="22"/>
      <c r="AH2424" s="2"/>
    </row>
    <row r="2425" spans="1:34" ht="31.5" x14ac:dyDescent="0.25">
      <c r="A2425" s="36" t="s">
        <v>518</v>
      </c>
      <c r="B2425" s="32">
        <v>120</v>
      </c>
      <c r="C2425" s="36"/>
      <c r="D2425" s="36"/>
      <c r="E2425" s="14" t="s">
        <v>585</v>
      </c>
      <c r="F2425" s="18">
        <f>F2426+F2427+F2428+F2429+F2430+F2431+F2432+F2433+F2434</f>
        <v>1785.3000000000002</v>
      </c>
      <c r="G2425" s="18">
        <f t="shared" ref="G2425:AE2425" si="3285">G2426+G2427+G2428+G2429+G2430+G2431+G2432+G2433+G2434</f>
        <v>1782.8000000000002</v>
      </c>
      <c r="H2425" s="18">
        <f t="shared" si="3285"/>
        <v>1782.7</v>
      </c>
      <c r="I2425" s="18">
        <f t="shared" ref="I2425:K2425" si="3286">I2426+I2427+I2428+I2429+I2430+I2431+I2432+I2433+I2434</f>
        <v>0</v>
      </c>
      <c r="J2425" s="18">
        <f t="shared" si="3286"/>
        <v>0</v>
      </c>
      <c r="K2425" s="18">
        <f t="shared" si="3286"/>
        <v>0</v>
      </c>
      <c r="L2425" s="18">
        <f t="shared" si="3236"/>
        <v>1785.3000000000002</v>
      </c>
      <c r="M2425" s="18">
        <f t="shared" si="3237"/>
        <v>1782.8000000000002</v>
      </c>
      <c r="N2425" s="18">
        <f t="shared" si="3238"/>
        <v>1782.7</v>
      </c>
      <c r="O2425" s="18">
        <f t="shared" ref="O2425:Q2425" si="3287">O2426+O2427+O2428+O2429+O2430+O2431+O2432+O2433+O2434</f>
        <v>0</v>
      </c>
      <c r="P2425" s="18">
        <f t="shared" si="3287"/>
        <v>0</v>
      </c>
      <c r="Q2425" s="18">
        <f t="shared" si="3287"/>
        <v>0</v>
      </c>
      <c r="R2425" s="18">
        <f t="shared" si="3218"/>
        <v>1785.3000000000002</v>
      </c>
      <c r="S2425" s="18">
        <f t="shared" si="3219"/>
        <v>1782.8000000000002</v>
      </c>
      <c r="T2425" s="18">
        <f t="shared" si="3220"/>
        <v>1782.7</v>
      </c>
      <c r="U2425" s="18">
        <f t="shared" ref="U2425" si="3288">U2426+U2427+U2428+U2429+U2430+U2431+U2432+U2433+U2434</f>
        <v>0</v>
      </c>
      <c r="V2425" s="18">
        <f t="shared" si="3221"/>
        <v>1785.3000000000002</v>
      </c>
      <c r="W2425" s="18">
        <f t="shared" si="3222"/>
        <v>1782.8000000000002</v>
      </c>
      <c r="X2425" s="18">
        <f t="shared" si="3223"/>
        <v>1782.7</v>
      </c>
      <c r="Y2425" s="18">
        <f t="shared" ref="Y2425:AA2425" si="3289">Y2426+Y2427+Y2428+Y2429+Y2430+Y2431+Y2432+Y2433+Y2434</f>
        <v>0</v>
      </c>
      <c r="Z2425" s="18">
        <f t="shared" si="3289"/>
        <v>0</v>
      </c>
      <c r="AA2425" s="18">
        <f t="shared" si="3289"/>
        <v>0</v>
      </c>
      <c r="AB2425" s="18">
        <f t="shared" si="3232"/>
        <v>1785.3000000000002</v>
      </c>
      <c r="AC2425" s="18">
        <f t="shared" si="3233"/>
        <v>1782.8000000000002</v>
      </c>
      <c r="AD2425" s="18">
        <f t="shared" si="3234"/>
        <v>1782.7</v>
      </c>
      <c r="AE2425" s="18">
        <f t="shared" si="3285"/>
        <v>0</v>
      </c>
      <c r="AF2425" s="31"/>
      <c r="AG2425" s="22"/>
      <c r="AH2425" s="2"/>
    </row>
    <row r="2426" spans="1:34" ht="47.25" x14ac:dyDescent="0.25">
      <c r="A2426" s="36" t="s">
        <v>518</v>
      </c>
      <c r="B2426" s="32">
        <v>120</v>
      </c>
      <c r="C2426" s="36" t="s">
        <v>5</v>
      </c>
      <c r="D2426" s="36" t="s">
        <v>142</v>
      </c>
      <c r="E2426" s="14" t="s">
        <v>540</v>
      </c>
      <c r="F2426" s="18">
        <v>332.6</v>
      </c>
      <c r="G2426" s="18">
        <v>332.6</v>
      </c>
      <c r="H2426" s="18">
        <v>332.6</v>
      </c>
      <c r="I2426" s="18"/>
      <c r="J2426" s="18"/>
      <c r="K2426" s="18"/>
      <c r="L2426" s="18">
        <f t="shared" si="3236"/>
        <v>332.6</v>
      </c>
      <c r="M2426" s="18">
        <f t="shared" si="3237"/>
        <v>332.6</v>
      </c>
      <c r="N2426" s="18">
        <f t="shared" si="3238"/>
        <v>332.6</v>
      </c>
      <c r="O2426" s="18"/>
      <c r="P2426" s="18"/>
      <c r="Q2426" s="18"/>
      <c r="R2426" s="18">
        <f t="shared" si="3218"/>
        <v>332.6</v>
      </c>
      <c r="S2426" s="18">
        <f t="shared" si="3219"/>
        <v>332.6</v>
      </c>
      <c r="T2426" s="18">
        <f t="shared" si="3220"/>
        <v>332.6</v>
      </c>
      <c r="U2426" s="18"/>
      <c r="V2426" s="18">
        <f t="shared" si="3221"/>
        <v>332.6</v>
      </c>
      <c r="W2426" s="18">
        <f t="shared" si="3222"/>
        <v>332.6</v>
      </c>
      <c r="X2426" s="18">
        <f t="shared" si="3223"/>
        <v>332.6</v>
      </c>
      <c r="Y2426" s="18"/>
      <c r="Z2426" s="18"/>
      <c r="AA2426" s="18"/>
      <c r="AB2426" s="18">
        <f t="shared" si="3232"/>
        <v>332.6</v>
      </c>
      <c r="AC2426" s="18">
        <f t="shared" si="3233"/>
        <v>332.6</v>
      </c>
      <c r="AD2426" s="18">
        <f t="shared" si="3234"/>
        <v>332.6</v>
      </c>
      <c r="AE2426" s="18"/>
      <c r="AF2426" s="31"/>
      <c r="AG2426" s="22"/>
      <c r="AH2426" s="2"/>
    </row>
    <row r="2427" spans="1:34" x14ac:dyDescent="0.25">
      <c r="A2427" s="36" t="s">
        <v>518</v>
      </c>
      <c r="B2427" s="32">
        <v>120</v>
      </c>
      <c r="C2427" s="36" t="s">
        <v>5</v>
      </c>
      <c r="D2427" s="36" t="s">
        <v>6</v>
      </c>
      <c r="E2427" s="14" t="s">
        <v>543</v>
      </c>
      <c r="F2427" s="18">
        <v>633.10000000000014</v>
      </c>
      <c r="G2427" s="18">
        <v>631.70000000000005</v>
      </c>
      <c r="H2427" s="18">
        <v>631.70000000000005</v>
      </c>
      <c r="I2427" s="18"/>
      <c r="J2427" s="18"/>
      <c r="K2427" s="18"/>
      <c r="L2427" s="18">
        <f t="shared" si="3236"/>
        <v>633.10000000000014</v>
      </c>
      <c r="M2427" s="18">
        <f t="shared" si="3237"/>
        <v>631.70000000000005</v>
      </c>
      <c r="N2427" s="18">
        <f t="shared" si="3238"/>
        <v>631.70000000000005</v>
      </c>
      <c r="O2427" s="18"/>
      <c r="P2427" s="18"/>
      <c r="Q2427" s="18"/>
      <c r="R2427" s="18">
        <f t="shared" si="3218"/>
        <v>633.10000000000014</v>
      </c>
      <c r="S2427" s="18">
        <f t="shared" si="3219"/>
        <v>631.70000000000005</v>
      </c>
      <c r="T2427" s="18">
        <f t="shared" si="3220"/>
        <v>631.70000000000005</v>
      </c>
      <c r="U2427" s="18"/>
      <c r="V2427" s="18">
        <f t="shared" si="3221"/>
        <v>633.10000000000014</v>
      </c>
      <c r="W2427" s="18">
        <f t="shared" si="3222"/>
        <v>631.70000000000005</v>
      </c>
      <c r="X2427" s="18">
        <f t="shared" si="3223"/>
        <v>631.70000000000005</v>
      </c>
      <c r="Y2427" s="18"/>
      <c r="Z2427" s="18"/>
      <c r="AA2427" s="18"/>
      <c r="AB2427" s="18">
        <f t="shared" si="3232"/>
        <v>633.10000000000014</v>
      </c>
      <c r="AC2427" s="18">
        <f t="shared" si="3233"/>
        <v>631.70000000000005</v>
      </c>
      <c r="AD2427" s="18">
        <f t="shared" si="3234"/>
        <v>631.70000000000005</v>
      </c>
      <c r="AE2427" s="18"/>
      <c r="AF2427" s="31"/>
      <c r="AG2427" s="22"/>
      <c r="AH2427" s="2"/>
    </row>
    <row r="2428" spans="1:34" ht="47.25" x14ac:dyDescent="0.25">
      <c r="A2428" s="36" t="s">
        <v>518</v>
      </c>
      <c r="B2428" s="32">
        <v>120</v>
      </c>
      <c r="C2428" s="36" t="s">
        <v>20</v>
      </c>
      <c r="D2428" s="36" t="s">
        <v>35</v>
      </c>
      <c r="E2428" s="14" t="s">
        <v>546</v>
      </c>
      <c r="F2428" s="18">
        <v>0.7</v>
      </c>
      <c r="G2428" s="18">
        <v>0</v>
      </c>
      <c r="H2428" s="18">
        <v>0</v>
      </c>
      <c r="I2428" s="18"/>
      <c r="J2428" s="18"/>
      <c r="K2428" s="18"/>
      <c r="L2428" s="18">
        <f t="shared" si="3236"/>
        <v>0.7</v>
      </c>
      <c r="M2428" s="18">
        <f t="shared" si="3237"/>
        <v>0</v>
      </c>
      <c r="N2428" s="18">
        <f t="shared" si="3238"/>
        <v>0</v>
      </c>
      <c r="O2428" s="18"/>
      <c r="P2428" s="18"/>
      <c r="Q2428" s="18"/>
      <c r="R2428" s="18">
        <f t="shared" si="3218"/>
        <v>0.7</v>
      </c>
      <c r="S2428" s="18">
        <f t="shared" si="3219"/>
        <v>0</v>
      </c>
      <c r="T2428" s="18">
        <f t="shared" si="3220"/>
        <v>0</v>
      </c>
      <c r="U2428" s="18"/>
      <c r="V2428" s="18">
        <f t="shared" si="3221"/>
        <v>0.7</v>
      </c>
      <c r="W2428" s="18">
        <f t="shared" si="3222"/>
        <v>0</v>
      </c>
      <c r="X2428" s="18">
        <f t="shared" si="3223"/>
        <v>0</v>
      </c>
      <c r="Y2428" s="18"/>
      <c r="Z2428" s="18"/>
      <c r="AA2428" s="18"/>
      <c r="AB2428" s="18">
        <f t="shared" si="3232"/>
        <v>0.7</v>
      </c>
      <c r="AC2428" s="18">
        <f t="shared" si="3233"/>
        <v>0</v>
      </c>
      <c r="AD2428" s="18">
        <f t="shared" si="3234"/>
        <v>0</v>
      </c>
      <c r="AE2428" s="18"/>
      <c r="AF2428" s="31"/>
      <c r="AG2428" s="22"/>
      <c r="AH2428" s="2"/>
    </row>
    <row r="2429" spans="1:34" x14ac:dyDescent="0.25">
      <c r="A2429" s="36" t="s">
        <v>518</v>
      </c>
      <c r="B2429" s="32">
        <v>120</v>
      </c>
      <c r="C2429" s="36" t="s">
        <v>151</v>
      </c>
      <c r="D2429" s="36" t="s">
        <v>24</v>
      </c>
      <c r="E2429" s="14" t="s">
        <v>548</v>
      </c>
      <c r="F2429" s="18">
        <v>35.6</v>
      </c>
      <c r="G2429" s="18">
        <v>35.6</v>
      </c>
      <c r="H2429" s="18">
        <v>35.6</v>
      </c>
      <c r="I2429" s="18"/>
      <c r="J2429" s="18"/>
      <c r="K2429" s="18"/>
      <c r="L2429" s="18">
        <f t="shared" si="3236"/>
        <v>35.6</v>
      </c>
      <c r="M2429" s="18">
        <f t="shared" si="3237"/>
        <v>35.6</v>
      </c>
      <c r="N2429" s="18">
        <f t="shared" si="3238"/>
        <v>35.6</v>
      </c>
      <c r="O2429" s="18"/>
      <c r="P2429" s="18"/>
      <c r="Q2429" s="18"/>
      <c r="R2429" s="18">
        <f t="shared" si="3218"/>
        <v>35.6</v>
      </c>
      <c r="S2429" s="18">
        <f t="shared" si="3219"/>
        <v>35.6</v>
      </c>
      <c r="T2429" s="18">
        <f t="shared" si="3220"/>
        <v>35.6</v>
      </c>
      <c r="U2429" s="18"/>
      <c r="V2429" s="18">
        <f t="shared" si="3221"/>
        <v>35.6</v>
      </c>
      <c r="W2429" s="18">
        <f t="shared" si="3222"/>
        <v>35.6</v>
      </c>
      <c r="X2429" s="18">
        <f t="shared" si="3223"/>
        <v>35.6</v>
      </c>
      <c r="Y2429" s="18"/>
      <c r="Z2429" s="18"/>
      <c r="AA2429" s="18"/>
      <c r="AB2429" s="18">
        <f t="shared" si="3232"/>
        <v>35.6</v>
      </c>
      <c r="AC2429" s="18">
        <f t="shared" si="3233"/>
        <v>35.6</v>
      </c>
      <c r="AD2429" s="18">
        <f t="shared" si="3234"/>
        <v>35.6</v>
      </c>
      <c r="AE2429" s="18"/>
      <c r="AF2429" s="31"/>
      <c r="AG2429" s="22"/>
      <c r="AH2429" s="2"/>
    </row>
    <row r="2430" spans="1:34" ht="31.5" x14ac:dyDescent="0.25">
      <c r="A2430" s="36" t="s">
        <v>518</v>
      </c>
      <c r="B2430" s="32">
        <v>120</v>
      </c>
      <c r="C2430" s="36" t="s">
        <v>200</v>
      </c>
      <c r="D2430" s="36" t="s">
        <v>200</v>
      </c>
      <c r="E2430" s="14" t="s">
        <v>554</v>
      </c>
      <c r="F2430" s="18">
        <v>155</v>
      </c>
      <c r="G2430" s="18">
        <v>155</v>
      </c>
      <c r="H2430" s="18">
        <v>155</v>
      </c>
      <c r="I2430" s="18"/>
      <c r="J2430" s="18"/>
      <c r="K2430" s="18"/>
      <c r="L2430" s="18">
        <f t="shared" si="3236"/>
        <v>155</v>
      </c>
      <c r="M2430" s="18">
        <f t="shared" si="3237"/>
        <v>155</v>
      </c>
      <c r="N2430" s="18">
        <f t="shared" si="3238"/>
        <v>155</v>
      </c>
      <c r="O2430" s="18"/>
      <c r="P2430" s="18"/>
      <c r="Q2430" s="18"/>
      <c r="R2430" s="18">
        <f t="shared" si="3218"/>
        <v>155</v>
      </c>
      <c r="S2430" s="18">
        <f t="shared" si="3219"/>
        <v>155</v>
      </c>
      <c r="T2430" s="18">
        <f t="shared" si="3220"/>
        <v>155</v>
      </c>
      <c r="U2430" s="18"/>
      <c r="V2430" s="18">
        <f t="shared" si="3221"/>
        <v>155</v>
      </c>
      <c r="W2430" s="18">
        <f t="shared" si="3222"/>
        <v>155</v>
      </c>
      <c r="X2430" s="18">
        <f t="shared" si="3223"/>
        <v>155</v>
      </c>
      <c r="Y2430" s="18"/>
      <c r="Z2430" s="18"/>
      <c r="AA2430" s="18"/>
      <c r="AB2430" s="18">
        <f t="shared" si="3232"/>
        <v>155</v>
      </c>
      <c r="AC2430" s="18">
        <f t="shared" si="3233"/>
        <v>155</v>
      </c>
      <c r="AD2430" s="18">
        <f t="shared" si="3234"/>
        <v>155</v>
      </c>
      <c r="AE2430" s="18"/>
      <c r="AF2430" s="31"/>
      <c r="AG2430" s="22"/>
      <c r="AH2430" s="2"/>
    </row>
    <row r="2431" spans="1:34" ht="31.5" x14ac:dyDescent="0.25">
      <c r="A2431" s="36" t="s">
        <v>518</v>
      </c>
      <c r="B2431" s="32">
        <v>120</v>
      </c>
      <c r="C2431" s="36" t="s">
        <v>142</v>
      </c>
      <c r="D2431" s="36" t="s">
        <v>200</v>
      </c>
      <c r="E2431" s="14" t="s">
        <v>556</v>
      </c>
      <c r="F2431" s="18">
        <v>100</v>
      </c>
      <c r="G2431" s="18">
        <v>100</v>
      </c>
      <c r="H2431" s="18">
        <v>100</v>
      </c>
      <c r="I2431" s="18"/>
      <c r="J2431" s="18"/>
      <c r="K2431" s="18"/>
      <c r="L2431" s="18">
        <f t="shared" si="3236"/>
        <v>100</v>
      </c>
      <c r="M2431" s="18">
        <f t="shared" si="3237"/>
        <v>100</v>
      </c>
      <c r="N2431" s="18">
        <f t="shared" si="3238"/>
        <v>100</v>
      </c>
      <c r="O2431" s="18"/>
      <c r="P2431" s="18"/>
      <c r="Q2431" s="18"/>
      <c r="R2431" s="18">
        <f t="shared" si="3218"/>
        <v>100</v>
      </c>
      <c r="S2431" s="18">
        <f t="shared" si="3219"/>
        <v>100</v>
      </c>
      <c r="T2431" s="18">
        <f t="shared" si="3220"/>
        <v>100</v>
      </c>
      <c r="U2431" s="18"/>
      <c r="V2431" s="18">
        <f t="shared" si="3221"/>
        <v>100</v>
      </c>
      <c r="W2431" s="18">
        <f t="shared" si="3222"/>
        <v>100</v>
      </c>
      <c r="X2431" s="18">
        <f t="shared" si="3223"/>
        <v>100</v>
      </c>
      <c r="Y2431" s="18"/>
      <c r="Z2431" s="18"/>
      <c r="AA2431" s="18"/>
      <c r="AB2431" s="18">
        <f t="shared" si="3232"/>
        <v>100</v>
      </c>
      <c r="AC2431" s="18">
        <f t="shared" si="3233"/>
        <v>100</v>
      </c>
      <c r="AD2431" s="18">
        <f t="shared" si="3234"/>
        <v>100</v>
      </c>
      <c r="AE2431" s="18"/>
      <c r="AF2431" s="31"/>
      <c r="AG2431" s="22"/>
      <c r="AH2431" s="2"/>
    </row>
    <row r="2432" spans="1:34" x14ac:dyDescent="0.25">
      <c r="A2432" s="36" t="s">
        <v>518</v>
      </c>
      <c r="B2432" s="32">
        <v>120</v>
      </c>
      <c r="C2432" s="36" t="s">
        <v>28</v>
      </c>
      <c r="D2432" s="36" t="s">
        <v>30</v>
      </c>
      <c r="E2432" s="14" t="s">
        <v>562</v>
      </c>
      <c r="F2432" s="18">
        <v>450</v>
      </c>
      <c r="G2432" s="18">
        <v>450</v>
      </c>
      <c r="H2432" s="18">
        <v>450</v>
      </c>
      <c r="I2432" s="18"/>
      <c r="J2432" s="18"/>
      <c r="K2432" s="18"/>
      <c r="L2432" s="18">
        <f t="shared" si="3236"/>
        <v>450</v>
      </c>
      <c r="M2432" s="18">
        <f t="shared" si="3237"/>
        <v>450</v>
      </c>
      <c r="N2432" s="18">
        <f t="shared" si="3238"/>
        <v>450</v>
      </c>
      <c r="O2432" s="18"/>
      <c r="P2432" s="18"/>
      <c r="Q2432" s="18"/>
      <c r="R2432" s="18">
        <f t="shared" si="3218"/>
        <v>450</v>
      </c>
      <c r="S2432" s="18">
        <f t="shared" si="3219"/>
        <v>450</v>
      </c>
      <c r="T2432" s="18">
        <f t="shared" si="3220"/>
        <v>450</v>
      </c>
      <c r="U2432" s="18"/>
      <c r="V2432" s="18">
        <f t="shared" si="3221"/>
        <v>450</v>
      </c>
      <c r="W2432" s="18">
        <f t="shared" si="3222"/>
        <v>450</v>
      </c>
      <c r="X2432" s="18">
        <f t="shared" si="3223"/>
        <v>450</v>
      </c>
      <c r="Y2432" s="18"/>
      <c r="Z2432" s="18"/>
      <c r="AA2432" s="18"/>
      <c r="AB2432" s="18">
        <f t="shared" si="3232"/>
        <v>450</v>
      </c>
      <c r="AC2432" s="18">
        <f t="shared" si="3233"/>
        <v>450</v>
      </c>
      <c r="AD2432" s="18">
        <f t="shared" si="3234"/>
        <v>450</v>
      </c>
      <c r="AE2432" s="18"/>
      <c r="AF2432" s="31"/>
      <c r="AG2432" s="22"/>
      <c r="AH2432" s="2"/>
    </row>
    <row r="2433" spans="1:34" ht="31.5" x14ac:dyDescent="0.25">
      <c r="A2433" s="36" t="s">
        <v>518</v>
      </c>
      <c r="B2433" s="32">
        <v>120</v>
      </c>
      <c r="C2433" s="36" t="s">
        <v>24</v>
      </c>
      <c r="D2433" s="36" t="s">
        <v>151</v>
      </c>
      <c r="E2433" s="14" t="s">
        <v>564</v>
      </c>
      <c r="F2433" s="18">
        <v>77.2</v>
      </c>
      <c r="G2433" s="18">
        <v>77.2</v>
      </c>
      <c r="H2433" s="18">
        <v>77.2</v>
      </c>
      <c r="I2433" s="18"/>
      <c r="J2433" s="18"/>
      <c r="K2433" s="18"/>
      <c r="L2433" s="18">
        <f t="shared" si="3236"/>
        <v>77.2</v>
      </c>
      <c r="M2433" s="18">
        <f t="shared" si="3237"/>
        <v>77.2</v>
      </c>
      <c r="N2433" s="18">
        <f t="shared" si="3238"/>
        <v>77.2</v>
      </c>
      <c r="O2433" s="18"/>
      <c r="P2433" s="18"/>
      <c r="Q2433" s="18"/>
      <c r="R2433" s="18">
        <f t="shared" si="3218"/>
        <v>77.2</v>
      </c>
      <c r="S2433" s="18">
        <f t="shared" si="3219"/>
        <v>77.2</v>
      </c>
      <c r="T2433" s="18">
        <f t="shared" si="3220"/>
        <v>77.2</v>
      </c>
      <c r="U2433" s="18"/>
      <c r="V2433" s="18">
        <f t="shared" si="3221"/>
        <v>77.2</v>
      </c>
      <c r="W2433" s="18">
        <f t="shared" si="3222"/>
        <v>77.2</v>
      </c>
      <c r="X2433" s="18">
        <f t="shared" si="3223"/>
        <v>77.2</v>
      </c>
      <c r="Y2433" s="18"/>
      <c r="Z2433" s="18"/>
      <c r="AA2433" s="18"/>
      <c r="AB2433" s="18">
        <f t="shared" si="3232"/>
        <v>77.2</v>
      </c>
      <c r="AC2433" s="18">
        <f t="shared" si="3233"/>
        <v>77.2</v>
      </c>
      <c r="AD2433" s="18">
        <f t="shared" si="3234"/>
        <v>77.2</v>
      </c>
      <c r="AE2433" s="18"/>
      <c r="AF2433" s="31"/>
      <c r="AG2433" s="22"/>
      <c r="AH2433" s="2"/>
    </row>
    <row r="2434" spans="1:34" ht="31.5" x14ac:dyDescent="0.25">
      <c r="A2434" s="36" t="s">
        <v>518</v>
      </c>
      <c r="B2434" s="32">
        <v>120</v>
      </c>
      <c r="C2434" s="36" t="s">
        <v>61</v>
      </c>
      <c r="D2434" s="36" t="s">
        <v>142</v>
      </c>
      <c r="E2434" s="14" t="s">
        <v>569</v>
      </c>
      <c r="F2434" s="18">
        <v>1.1000000000000001</v>
      </c>
      <c r="G2434" s="18">
        <v>0.7</v>
      </c>
      <c r="H2434" s="18">
        <v>0.6</v>
      </c>
      <c r="I2434" s="18"/>
      <c r="J2434" s="18"/>
      <c r="K2434" s="18"/>
      <c r="L2434" s="18">
        <f t="shared" si="3236"/>
        <v>1.1000000000000001</v>
      </c>
      <c r="M2434" s="18">
        <f t="shared" si="3237"/>
        <v>0.7</v>
      </c>
      <c r="N2434" s="18">
        <f t="shared" si="3238"/>
        <v>0.6</v>
      </c>
      <c r="O2434" s="18"/>
      <c r="P2434" s="18"/>
      <c r="Q2434" s="18"/>
      <c r="R2434" s="18">
        <f t="shared" si="3218"/>
        <v>1.1000000000000001</v>
      </c>
      <c r="S2434" s="18">
        <f t="shared" si="3219"/>
        <v>0.7</v>
      </c>
      <c r="T2434" s="18">
        <f t="shared" si="3220"/>
        <v>0.6</v>
      </c>
      <c r="U2434" s="18"/>
      <c r="V2434" s="18">
        <f t="shared" si="3221"/>
        <v>1.1000000000000001</v>
      </c>
      <c r="W2434" s="18">
        <f t="shared" si="3222"/>
        <v>0.7</v>
      </c>
      <c r="X2434" s="18">
        <f t="shared" si="3223"/>
        <v>0.6</v>
      </c>
      <c r="Y2434" s="18"/>
      <c r="Z2434" s="18"/>
      <c r="AA2434" s="18"/>
      <c r="AB2434" s="18">
        <f t="shared" si="3232"/>
        <v>1.1000000000000001</v>
      </c>
      <c r="AC2434" s="18">
        <f t="shared" si="3233"/>
        <v>0.7</v>
      </c>
      <c r="AD2434" s="18">
        <f t="shared" si="3234"/>
        <v>0.6</v>
      </c>
      <c r="AE2434" s="18"/>
      <c r="AF2434" s="31"/>
      <c r="AG2434" s="22"/>
      <c r="AH2434" s="2"/>
    </row>
    <row r="2435" spans="1:34" ht="47.25" x14ac:dyDescent="0.25">
      <c r="A2435" s="36" t="s">
        <v>518</v>
      </c>
      <c r="B2435" s="32">
        <v>200</v>
      </c>
      <c r="C2435" s="36"/>
      <c r="D2435" s="36"/>
      <c r="E2435" s="14" t="s">
        <v>578</v>
      </c>
      <c r="F2435" s="18">
        <f t="shared" ref="F2435:K2435" si="3290">F2436</f>
        <v>44612.80000000001</v>
      </c>
      <c r="G2435" s="18">
        <f t="shared" si="3290"/>
        <v>44096.100000000006</v>
      </c>
      <c r="H2435" s="18">
        <f t="shared" si="3290"/>
        <v>44096.200000000004</v>
      </c>
      <c r="I2435" s="18">
        <f t="shared" si="3290"/>
        <v>1439.7</v>
      </c>
      <c r="J2435" s="18">
        <f t="shared" si="3290"/>
        <v>1453.4</v>
      </c>
      <c r="K2435" s="18">
        <f t="shared" si="3290"/>
        <v>1453.4</v>
      </c>
      <c r="L2435" s="18">
        <f t="shared" si="3236"/>
        <v>46052.500000000007</v>
      </c>
      <c r="M2435" s="18">
        <f t="shared" si="3237"/>
        <v>45549.500000000007</v>
      </c>
      <c r="N2435" s="18">
        <f t="shared" si="3238"/>
        <v>45549.600000000006</v>
      </c>
      <c r="O2435" s="18">
        <f t="shared" ref="O2435:Q2435" si="3291">O2436</f>
        <v>854.2</v>
      </c>
      <c r="P2435" s="18">
        <f t="shared" si="3291"/>
        <v>0</v>
      </c>
      <c r="Q2435" s="18">
        <f t="shared" si="3291"/>
        <v>0</v>
      </c>
      <c r="R2435" s="18">
        <f t="shared" si="3218"/>
        <v>46906.700000000004</v>
      </c>
      <c r="S2435" s="18">
        <f t="shared" si="3219"/>
        <v>45549.500000000007</v>
      </c>
      <c r="T2435" s="18">
        <f t="shared" si="3220"/>
        <v>45549.600000000006</v>
      </c>
      <c r="U2435" s="18">
        <f t="shared" ref="U2435:AE2435" si="3292">U2436</f>
        <v>0</v>
      </c>
      <c r="V2435" s="18">
        <f t="shared" si="3221"/>
        <v>46906.700000000004</v>
      </c>
      <c r="W2435" s="18">
        <f t="shared" si="3222"/>
        <v>45549.500000000007</v>
      </c>
      <c r="X2435" s="18">
        <f t="shared" si="3223"/>
        <v>45549.600000000006</v>
      </c>
      <c r="Y2435" s="18">
        <f t="shared" si="3292"/>
        <v>0</v>
      </c>
      <c r="Z2435" s="18">
        <f t="shared" si="3292"/>
        <v>0</v>
      </c>
      <c r="AA2435" s="18">
        <f t="shared" si="3292"/>
        <v>0</v>
      </c>
      <c r="AB2435" s="18">
        <f t="shared" si="3232"/>
        <v>46906.700000000004</v>
      </c>
      <c r="AC2435" s="18">
        <f t="shared" si="3233"/>
        <v>45549.500000000007</v>
      </c>
      <c r="AD2435" s="18">
        <f t="shared" si="3234"/>
        <v>45549.600000000006</v>
      </c>
      <c r="AE2435" s="18">
        <f t="shared" si="3292"/>
        <v>0</v>
      </c>
      <c r="AF2435" s="31"/>
      <c r="AG2435" s="22"/>
      <c r="AH2435" s="2"/>
    </row>
    <row r="2436" spans="1:34" ht="47.25" x14ac:dyDescent="0.25">
      <c r="A2436" s="36" t="s">
        <v>518</v>
      </c>
      <c r="B2436" s="32">
        <v>240</v>
      </c>
      <c r="C2436" s="36"/>
      <c r="D2436" s="36"/>
      <c r="E2436" s="14" t="s">
        <v>586</v>
      </c>
      <c r="F2436" s="18">
        <f t="shared" ref="F2436:K2436" si="3293">F2437+F2438+F2439+F2440+F2441+F2442+F2443+F2444+F2445+F2446</f>
        <v>44612.80000000001</v>
      </c>
      <c r="G2436" s="18">
        <f t="shared" si="3293"/>
        <v>44096.100000000006</v>
      </c>
      <c r="H2436" s="18">
        <f t="shared" si="3293"/>
        <v>44096.200000000004</v>
      </c>
      <c r="I2436" s="18">
        <f t="shared" si="3293"/>
        <v>1439.7</v>
      </c>
      <c r="J2436" s="18">
        <f t="shared" si="3293"/>
        <v>1453.4</v>
      </c>
      <c r="K2436" s="18">
        <f t="shared" si="3293"/>
        <v>1453.4</v>
      </c>
      <c r="L2436" s="18">
        <f t="shared" si="3236"/>
        <v>46052.500000000007</v>
      </c>
      <c r="M2436" s="18">
        <f t="shared" si="3237"/>
        <v>45549.500000000007</v>
      </c>
      <c r="N2436" s="18">
        <f t="shared" si="3238"/>
        <v>45549.600000000006</v>
      </c>
      <c r="O2436" s="18">
        <f t="shared" ref="O2436:Q2436" si="3294">O2437+O2438+O2439+O2440+O2441+O2442+O2443+O2444+O2445+O2446</f>
        <v>854.2</v>
      </c>
      <c r="P2436" s="18">
        <f t="shared" si="3294"/>
        <v>0</v>
      </c>
      <c r="Q2436" s="18">
        <f t="shared" si="3294"/>
        <v>0</v>
      </c>
      <c r="R2436" s="18">
        <f t="shared" si="3218"/>
        <v>46906.700000000004</v>
      </c>
      <c r="S2436" s="18">
        <f t="shared" si="3219"/>
        <v>45549.500000000007</v>
      </c>
      <c r="T2436" s="18">
        <f t="shared" si="3220"/>
        <v>45549.600000000006</v>
      </c>
      <c r="U2436" s="18">
        <f t="shared" ref="U2436:AE2436" si="3295">U2437+U2438+U2439+U2440+U2441+U2442+U2443+U2444+U2445+U2446</f>
        <v>0</v>
      </c>
      <c r="V2436" s="18">
        <f t="shared" si="3221"/>
        <v>46906.700000000004</v>
      </c>
      <c r="W2436" s="18">
        <f t="shared" si="3222"/>
        <v>45549.500000000007</v>
      </c>
      <c r="X2436" s="18">
        <f t="shared" si="3223"/>
        <v>45549.600000000006</v>
      </c>
      <c r="Y2436" s="18">
        <f t="shared" ref="Y2436:AA2436" si="3296">Y2437+Y2438+Y2439+Y2440+Y2441+Y2442+Y2443+Y2444+Y2445+Y2446</f>
        <v>0</v>
      </c>
      <c r="Z2436" s="18">
        <f t="shared" si="3296"/>
        <v>0</v>
      </c>
      <c r="AA2436" s="18">
        <f t="shared" si="3296"/>
        <v>0</v>
      </c>
      <c r="AB2436" s="18">
        <f t="shared" si="3232"/>
        <v>46906.700000000004</v>
      </c>
      <c r="AC2436" s="18">
        <f t="shared" si="3233"/>
        <v>45549.500000000007</v>
      </c>
      <c r="AD2436" s="18">
        <f t="shared" si="3234"/>
        <v>45549.600000000006</v>
      </c>
      <c r="AE2436" s="18">
        <f t="shared" si="3295"/>
        <v>0</v>
      </c>
      <c r="AF2436" s="31"/>
      <c r="AG2436" s="22"/>
      <c r="AH2436" s="2"/>
    </row>
    <row r="2437" spans="1:34" ht="47.25" x14ac:dyDescent="0.25">
      <c r="A2437" s="36" t="s">
        <v>518</v>
      </c>
      <c r="B2437" s="32">
        <v>240</v>
      </c>
      <c r="C2437" s="36" t="s">
        <v>5</v>
      </c>
      <c r="D2437" s="36" t="s">
        <v>142</v>
      </c>
      <c r="E2437" s="14" t="s">
        <v>540</v>
      </c>
      <c r="F2437" s="18">
        <v>6277.4</v>
      </c>
      <c r="G2437" s="18">
        <v>6277.4</v>
      </c>
      <c r="H2437" s="18">
        <v>6277.4</v>
      </c>
      <c r="I2437" s="18"/>
      <c r="J2437" s="18"/>
      <c r="K2437" s="18"/>
      <c r="L2437" s="18">
        <f t="shared" si="3236"/>
        <v>6277.4</v>
      </c>
      <c r="M2437" s="18">
        <f t="shared" si="3237"/>
        <v>6277.4</v>
      </c>
      <c r="N2437" s="18">
        <f t="shared" si="3238"/>
        <v>6277.4</v>
      </c>
      <c r="O2437" s="18"/>
      <c r="P2437" s="18"/>
      <c r="Q2437" s="18"/>
      <c r="R2437" s="18">
        <f t="shared" si="3218"/>
        <v>6277.4</v>
      </c>
      <c r="S2437" s="18">
        <f t="shared" si="3219"/>
        <v>6277.4</v>
      </c>
      <c r="T2437" s="18">
        <f t="shared" si="3220"/>
        <v>6277.4</v>
      </c>
      <c r="U2437" s="18"/>
      <c r="V2437" s="18">
        <f t="shared" si="3221"/>
        <v>6277.4</v>
      </c>
      <c r="W2437" s="18">
        <f t="shared" si="3222"/>
        <v>6277.4</v>
      </c>
      <c r="X2437" s="18">
        <f t="shared" si="3223"/>
        <v>6277.4</v>
      </c>
      <c r="Y2437" s="18"/>
      <c r="Z2437" s="18"/>
      <c r="AA2437" s="18"/>
      <c r="AB2437" s="18">
        <f t="shared" si="3232"/>
        <v>6277.4</v>
      </c>
      <c r="AC2437" s="18">
        <f t="shared" si="3233"/>
        <v>6277.4</v>
      </c>
      <c r="AD2437" s="18">
        <f t="shared" si="3234"/>
        <v>6277.4</v>
      </c>
      <c r="AE2437" s="18"/>
      <c r="AF2437" s="31"/>
      <c r="AG2437" s="22"/>
      <c r="AH2437" s="2"/>
    </row>
    <row r="2438" spans="1:34" x14ac:dyDescent="0.25">
      <c r="A2438" s="36" t="s">
        <v>518</v>
      </c>
      <c r="B2438" s="32">
        <v>240</v>
      </c>
      <c r="C2438" s="36" t="s">
        <v>5</v>
      </c>
      <c r="D2438" s="36" t="s">
        <v>6</v>
      </c>
      <c r="E2438" s="14" t="s">
        <v>543</v>
      </c>
      <c r="F2438" s="18">
        <v>20642.599999999999</v>
      </c>
      <c r="G2438" s="18">
        <v>20357.099999999999</v>
      </c>
      <c r="H2438" s="18">
        <v>20357.099999999999</v>
      </c>
      <c r="I2438" s="23">
        <v>1412.4</v>
      </c>
      <c r="J2438" s="23">
        <v>1412.4</v>
      </c>
      <c r="K2438" s="23">
        <v>1412.4</v>
      </c>
      <c r="L2438" s="18">
        <f t="shared" si="3236"/>
        <v>22055</v>
      </c>
      <c r="M2438" s="18">
        <f t="shared" si="3237"/>
        <v>21769.5</v>
      </c>
      <c r="N2438" s="18">
        <f t="shared" si="3238"/>
        <v>21769.5</v>
      </c>
      <c r="O2438" s="18">
        <v>546.70000000000005</v>
      </c>
      <c r="P2438" s="18"/>
      <c r="Q2438" s="18"/>
      <c r="R2438" s="18">
        <f t="shared" si="3218"/>
        <v>22601.7</v>
      </c>
      <c r="S2438" s="18">
        <f t="shared" si="3219"/>
        <v>21769.5</v>
      </c>
      <c r="T2438" s="18">
        <f t="shared" si="3220"/>
        <v>21769.5</v>
      </c>
      <c r="U2438" s="18"/>
      <c r="V2438" s="18">
        <f t="shared" si="3221"/>
        <v>22601.7</v>
      </c>
      <c r="W2438" s="18">
        <f t="shared" si="3222"/>
        <v>21769.5</v>
      </c>
      <c r="X2438" s="18">
        <f t="shared" si="3223"/>
        <v>21769.5</v>
      </c>
      <c r="Y2438" s="18"/>
      <c r="Z2438" s="18"/>
      <c r="AA2438" s="18"/>
      <c r="AB2438" s="18">
        <f t="shared" si="3232"/>
        <v>22601.7</v>
      </c>
      <c r="AC2438" s="18">
        <f t="shared" si="3233"/>
        <v>21769.5</v>
      </c>
      <c r="AD2438" s="18">
        <f t="shared" si="3234"/>
        <v>21769.5</v>
      </c>
      <c r="AE2438" s="18"/>
      <c r="AF2438" s="31"/>
      <c r="AG2438" s="22" t="s">
        <v>1279</v>
      </c>
      <c r="AH2438" s="2"/>
    </row>
    <row r="2439" spans="1:34" ht="47.25" x14ac:dyDescent="0.25">
      <c r="A2439" s="36" t="s">
        <v>518</v>
      </c>
      <c r="B2439" s="32">
        <v>240</v>
      </c>
      <c r="C2439" s="36" t="s">
        <v>20</v>
      </c>
      <c r="D2439" s="36" t="s">
        <v>35</v>
      </c>
      <c r="E2439" s="14" t="s">
        <v>546</v>
      </c>
      <c r="F2439" s="18">
        <v>914.3</v>
      </c>
      <c r="G2439" s="18">
        <v>874</v>
      </c>
      <c r="H2439" s="18">
        <v>874</v>
      </c>
      <c r="I2439" s="23">
        <v>27.3</v>
      </c>
      <c r="J2439" s="23">
        <v>41</v>
      </c>
      <c r="K2439" s="23">
        <v>41</v>
      </c>
      <c r="L2439" s="18">
        <f t="shared" si="3236"/>
        <v>941.59999999999991</v>
      </c>
      <c r="M2439" s="18">
        <f t="shared" si="3237"/>
        <v>915</v>
      </c>
      <c r="N2439" s="18">
        <f t="shared" si="3238"/>
        <v>915</v>
      </c>
      <c r="O2439" s="18">
        <v>68.3</v>
      </c>
      <c r="P2439" s="18"/>
      <c r="Q2439" s="18"/>
      <c r="R2439" s="18">
        <f t="shared" si="3218"/>
        <v>1009.8999999999999</v>
      </c>
      <c r="S2439" s="18">
        <f t="shared" si="3219"/>
        <v>915</v>
      </c>
      <c r="T2439" s="18">
        <f t="shared" si="3220"/>
        <v>915</v>
      </c>
      <c r="U2439" s="18"/>
      <c r="V2439" s="18">
        <f t="shared" si="3221"/>
        <v>1009.8999999999999</v>
      </c>
      <c r="W2439" s="18">
        <f t="shared" si="3222"/>
        <v>915</v>
      </c>
      <c r="X2439" s="18">
        <f t="shared" si="3223"/>
        <v>915</v>
      </c>
      <c r="Y2439" s="18"/>
      <c r="Z2439" s="18"/>
      <c r="AA2439" s="18"/>
      <c r="AB2439" s="18">
        <f t="shared" si="3232"/>
        <v>1009.8999999999999</v>
      </c>
      <c r="AC2439" s="18">
        <f t="shared" si="3233"/>
        <v>915</v>
      </c>
      <c r="AD2439" s="18">
        <f t="shared" si="3234"/>
        <v>915</v>
      </c>
      <c r="AE2439" s="18"/>
      <c r="AF2439" s="31"/>
      <c r="AG2439" s="22" t="s">
        <v>1276</v>
      </c>
      <c r="AH2439" s="2"/>
    </row>
    <row r="2440" spans="1:34" x14ac:dyDescent="0.25">
      <c r="A2440" s="36" t="s">
        <v>518</v>
      </c>
      <c r="B2440" s="32">
        <v>240</v>
      </c>
      <c r="C2440" s="36" t="s">
        <v>151</v>
      </c>
      <c r="D2440" s="36" t="s">
        <v>24</v>
      </c>
      <c r="E2440" s="14" t="s">
        <v>548</v>
      </c>
      <c r="F2440" s="18">
        <v>1796.5</v>
      </c>
      <c r="G2440" s="18">
        <v>1769.2</v>
      </c>
      <c r="H2440" s="18">
        <v>1769.2</v>
      </c>
      <c r="I2440" s="18"/>
      <c r="J2440" s="18"/>
      <c r="K2440" s="18"/>
      <c r="L2440" s="18">
        <f t="shared" si="3236"/>
        <v>1796.5</v>
      </c>
      <c r="M2440" s="18">
        <f t="shared" si="3237"/>
        <v>1769.2</v>
      </c>
      <c r="N2440" s="18">
        <f t="shared" si="3238"/>
        <v>1769.2</v>
      </c>
      <c r="O2440" s="18"/>
      <c r="P2440" s="18"/>
      <c r="Q2440" s="18"/>
      <c r="R2440" s="18">
        <f t="shared" si="3218"/>
        <v>1796.5</v>
      </c>
      <c r="S2440" s="18">
        <f t="shared" si="3219"/>
        <v>1769.2</v>
      </c>
      <c r="T2440" s="18">
        <f t="shared" si="3220"/>
        <v>1769.2</v>
      </c>
      <c r="U2440" s="18"/>
      <c r="V2440" s="18">
        <f t="shared" si="3221"/>
        <v>1796.5</v>
      </c>
      <c r="W2440" s="18">
        <f t="shared" si="3222"/>
        <v>1769.2</v>
      </c>
      <c r="X2440" s="18">
        <f t="shared" si="3223"/>
        <v>1769.2</v>
      </c>
      <c r="Y2440" s="18"/>
      <c r="Z2440" s="18"/>
      <c r="AA2440" s="18"/>
      <c r="AB2440" s="18">
        <f t="shared" si="3232"/>
        <v>1796.5</v>
      </c>
      <c r="AC2440" s="18">
        <f t="shared" si="3233"/>
        <v>1769.2</v>
      </c>
      <c r="AD2440" s="18">
        <f t="shared" si="3234"/>
        <v>1769.2</v>
      </c>
      <c r="AE2440" s="18"/>
      <c r="AF2440" s="31"/>
      <c r="AG2440" s="22"/>
      <c r="AH2440" s="2"/>
    </row>
    <row r="2441" spans="1:34" ht="31.5" x14ac:dyDescent="0.25">
      <c r="A2441" s="36" t="s">
        <v>518</v>
      </c>
      <c r="B2441" s="32">
        <v>240</v>
      </c>
      <c r="C2441" s="36" t="s">
        <v>200</v>
      </c>
      <c r="D2441" s="36" t="s">
        <v>200</v>
      </c>
      <c r="E2441" s="14" t="s">
        <v>554</v>
      </c>
      <c r="F2441" s="18">
        <v>4996</v>
      </c>
      <c r="G2441" s="18">
        <v>4914</v>
      </c>
      <c r="H2441" s="18">
        <v>4914</v>
      </c>
      <c r="I2441" s="18"/>
      <c r="J2441" s="18"/>
      <c r="K2441" s="18"/>
      <c r="L2441" s="18">
        <f t="shared" si="3236"/>
        <v>4996</v>
      </c>
      <c r="M2441" s="18">
        <f t="shared" si="3237"/>
        <v>4914</v>
      </c>
      <c r="N2441" s="18">
        <f t="shared" si="3238"/>
        <v>4914</v>
      </c>
      <c r="O2441" s="18">
        <v>102.5</v>
      </c>
      <c r="P2441" s="18"/>
      <c r="Q2441" s="18"/>
      <c r="R2441" s="18">
        <f t="shared" si="3218"/>
        <v>5098.5</v>
      </c>
      <c r="S2441" s="18">
        <f t="shared" si="3219"/>
        <v>4914</v>
      </c>
      <c r="T2441" s="18">
        <f t="shared" si="3220"/>
        <v>4914</v>
      </c>
      <c r="U2441" s="18"/>
      <c r="V2441" s="18">
        <f t="shared" si="3221"/>
        <v>5098.5</v>
      </c>
      <c r="W2441" s="18">
        <f t="shared" si="3222"/>
        <v>4914</v>
      </c>
      <c r="X2441" s="18">
        <f t="shared" si="3223"/>
        <v>4914</v>
      </c>
      <c r="Y2441" s="18"/>
      <c r="Z2441" s="18"/>
      <c r="AA2441" s="18"/>
      <c r="AB2441" s="18">
        <f t="shared" si="3232"/>
        <v>5098.5</v>
      </c>
      <c r="AC2441" s="18">
        <f t="shared" si="3233"/>
        <v>4914</v>
      </c>
      <c r="AD2441" s="18">
        <f t="shared" si="3234"/>
        <v>4914</v>
      </c>
      <c r="AE2441" s="18"/>
      <c r="AF2441" s="31"/>
      <c r="AG2441" s="22"/>
      <c r="AH2441" s="2"/>
    </row>
    <row r="2442" spans="1:34" ht="31.5" x14ac:dyDescent="0.25">
      <c r="A2442" s="36" t="s">
        <v>518</v>
      </c>
      <c r="B2442" s="32">
        <v>240</v>
      </c>
      <c r="C2442" s="36" t="s">
        <v>142</v>
      </c>
      <c r="D2442" s="36" t="s">
        <v>200</v>
      </c>
      <c r="E2442" s="14" t="s">
        <v>556</v>
      </c>
      <c r="F2442" s="18">
        <v>1006.3</v>
      </c>
      <c r="G2442" s="18">
        <v>979</v>
      </c>
      <c r="H2442" s="18">
        <v>979</v>
      </c>
      <c r="I2442" s="18"/>
      <c r="J2442" s="18"/>
      <c r="K2442" s="18"/>
      <c r="L2442" s="18">
        <f t="shared" si="3236"/>
        <v>1006.3</v>
      </c>
      <c r="M2442" s="18">
        <f t="shared" si="3237"/>
        <v>979</v>
      </c>
      <c r="N2442" s="18">
        <f t="shared" si="3238"/>
        <v>979</v>
      </c>
      <c r="O2442" s="18"/>
      <c r="P2442" s="18"/>
      <c r="Q2442" s="18"/>
      <c r="R2442" s="18">
        <f t="shared" ref="R2442:R2495" si="3297">L2442+O2442</f>
        <v>1006.3</v>
      </c>
      <c r="S2442" s="18">
        <f t="shared" ref="S2442:S2495" si="3298">M2442+P2442</f>
        <v>979</v>
      </c>
      <c r="T2442" s="18">
        <f t="shared" ref="T2442:T2495" si="3299">N2442+Q2442</f>
        <v>979</v>
      </c>
      <c r="U2442" s="18"/>
      <c r="V2442" s="18">
        <f t="shared" ref="V2442:V2495" si="3300">R2442+U2442</f>
        <v>1006.3</v>
      </c>
      <c r="W2442" s="18">
        <f t="shared" ref="W2442:W2495" si="3301">S2442</f>
        <v>979</v>
      </c>
      <c r="X2442" s="18">
        <f t="shared" ref="X2442:X2495" si="3302">T2442</f>
        <v>979</v>
      </c>
      <c r="Y2442" s="18"/>
      <c r="Z2442" s="18"/>
      <c r="AA2442" s="18"/>
      <c r="AB2442" s="18">
        <f t="shared" si="3232"/>
        <v>1006.3</v>
      </c>
      <c r="AC2442" s="18">
        <f t="shared" si="3233"/>
        <v>979</v>
      </c>
      <c r="AD2442" s="18">
        <f t="shared" si="3234"/>
        <v>979</v>
      </c>
      <c r="AE2442" s="18"/>
      <c r="AF2442" s="31"/>
      <c r="AG2442" s="22"/>
      <c r="AH2442" s="2"/>
    </row>
    <row r="2443" spans="1:34" x14ac:dyDescent="0.25">
      <c r="A2443" s="36" t="s">
        <v>518</v>
      </c>
      <c r="B2443" s="32">
        <v>240</v>
      </c>
      <c r="C2443" s="36" t="s">
        <v>28</v>
      </c>
      <c r="D2443" s="36" t="s">
        <v>30</v>
      </c>
      <c r="E2443" s="14" t="s">
        <v>562</v>
      </c>
      <c r="F2443" s="18">
        <v>4401</v>
      </c>
      <c r="G2443" s="18">
        <v>4401</v>
      </c>
      <c r="H2443" s="18">
        <v>4401</v>
      </c>
      <c r="I2443" s="18"/>
      <c r="J2443" s="18"/>
      <c r="K2443" s="18"/>
      <c r="L2443" s="18">
        <f t="shared" si="3236"/>
        <v>4401</v>
      </c>
      <c r="M2443" s="18">
        <f t="shared" si="3237"/>
        <v>4401</v>
      </c>
      <c r="N2443" s="18">
        <f t="shared" si="3238"/>
        <v>4401</v>
      </c>
      <c r="O2443" s="18"/>
      <c r="P2443" s="18"/>
      <c r="Q2443" s="18"/>
      <c r="R2443" s="18">
        <f t="shared" si="3297"/>
        <v>4401</v>
      </c>
      <c r="S2443" s="18">
        <f t="shared" si="3298"/>
        <v>4401</v>
      </c>
      <c r="T2443" s="18">
        <f t="shared" si="3299"/>
        <v>4401</v>
      </c>
      <c r="U2443" s="18"/>
      <c r="V2443" s="18">
        <f t="shared" si="3300"/>
        <v>4401</v>
      </c>
      <c r="W2443" s="18">
        <f t="shared" si="3301"/>
        <v>4401</v>
      </c>
      <c r="X2443" s="18">
        <f t="shared" si="3302"/>
        <v>4401</v>
      </c>
      <c r="Y2443" s="18"/>
      <c r="Z2443" s="18"/>
      <c r="AA2443" s="18"/>
      <c r="AB2443" s="18">
        <f t="shared" si="3232"/>
        <v>4401</v>
      </c>
      <c r="AC2443" s="18">
        <f t="shared" si="3233"/>
        <v>4401</v>
      </c>
      <c r="AD2443" s="18">
        <f t="shared" si="3234"/>
        <v>4401</v>
      </c>
      <c r="AE2443" s="18"/>
      <c r="AF2443" s="31"/>
      <c r="AG2443" s="22"/>
      <c r="AH2443" s="2"/>
    </row>
    <row r="2444" spans="1:34" ht="31.5" x14ac:dyDescent="0.25">
      <c r="A2444" s="36" t="s">
        <v>518</v>
      </c>
      <c r="B2444" s="32">
        <v>240</v>
      </c>
      <c r="C2444" s="36" t="s">
        <v>24</v>
      </c>
      <c r="D2444" s="36" t="s">
        <v>151</v>
      </c>
      <c r="E2444" s="14" t="s">
        <v>564</v>
      </c>
      <c r="F2444" s="18">
        <v>1596.3</v>
      </c>
      <c r="G2444" s="18">
        <v>1596.3</v>
      </c>
      <c r="H2444" s="18">
        <v>1596.3</v>
      </c>
      <c r="I2444" s="18"/>
      <c r="J2444" s="18"/>
      <c r="K2444" s="18"/>
      <c r="L2444" s="18">
        <f t="shared" si="3236"/>
        <v>1596.3</v>
      </c>
      <c r="M2444" s="18">
        <f t="shared" si="3237"/>
        <v>1596.3</v>
      </c>
      <c r="N2444" s="18">
        <f t="shared" si="3238"/>
        <v>1596.3</v>
      </c>
      <c r="O2444" s="18">
        <v>136.69999999999999</v>
      </c>
      <c r="P2444" s="18"/>
      <c r="Q2444" s="18"/>
      <c r="R2444" s="18">
        <f t="shared" si="3297"/>
        <v>1733</v>
      </c>
      <c r="S2444" s="18">
        <f t="shared" si="3298"/>
        <v>1596.3</v>
      </c>
      <c r="T2444" s="18">
        <f t="shared" si="3299"/>
        <v>1596.3</v>
      </c>
      <c r="U2444" s="18"/>
      <c r="V2444" s="18">
        <f t="shared" si="3300"/>
        <v>1733</v>
      </c>
      <c r="W2444" s="18">
        <f t="shared" si="3301"/>
        <v>1596.3</v>
      </c>
      <c r="X2444" s="18">
        <f t="shared" si="3302"/>
        <v>1596.3</v>
      </c>
      <c r="Y2444" s="18"/>
      <c r="Z2444" s="18"/>
      <c r="AA2444" s="18"/>
      <c r="AB2444" s="18">
        <f t="shared" si="3232"/>
        <v>1733</v>
      </c>
      <c r="AC2444" s="18">
        <f t="shared" si="3233"/>
        <v>1596.3</v>
      </c>
      <c r="AD2444" s="18">
        <f t="shared" si="3234"/>
        <v>1596.3</v>
      </c>
      <c r="AE2444" s="18"/>
      <c r="AF2444" s="31"/>
      <c r="AG2444" s="22"/>
      <c r="AH2444" s="2"/>
    </row>
    <row r="2445" spans="1:34" ht="31.5" x14ac:dyDescent="0.25">
      <c r="A2445" s="36" t="s">
        <v>518</v>
      </c>
      <c r="B2445" s="32">
        <v>240</v>
      </c>
      <c r="C2445" s="36" t="s">
        <v>61</v>
      </c>
      <c r="D2445" s="36" t="s">
        <v>142</v>
      </c>
      <c r="E2445" s="14" t="s">
        <v>569</v>
      </c>
      <c r="F2445" s="18">
        <v>1788.6</v>
      </c>
      <c r="G2445" s="18">
        <v>1734.3</v>
      </c>
      <c r="H2445" s="18">
        <v>1734.4</v>
      </c>
      <c r="I2445" s="18"/>
      <c r="J2445" s="18"/>
      <c r="K2445" s="18"/>
      <c r="L2445" s="18">
        <f t="shared" si="3236"/>
        <v>1788.6</v>
      </c>
      <c r="M2445" s="18">
        <f t="shared" si="3237"/>
        <v>1734.3</v>
      </c>
      <c r="N2445" s="18">
        <f t="shared" si="3238"/>
        <v>1734.4</v>
      </c>
      <c r="O2445" s="18"/>
      <c r="P2445" s="18"/>
      <c r="Q2445" s="18"/>
      <c r="R2445" s="18">
        <f t="shared" si="3297"/>
        <v>1788.6</v>
      </c>
      <c r="S2445" s="18">
        <f t="shared" si="3298"/>
        <v>1734.3</v>
      </c>
      <c r="T2445" s="18">
        <f t="shared" si="3299"/>
        <v>1734.4</v>
      </c>
      <c r="U2445" s="18"/>
      <c r="V2445" s="18">
        <f t="shared" si="3300"/>
        <v>1788.6</v>
      </c>
      <c r="W2445" s="18">
        <f t="shared" si="3301"/>
        <v>1734.3</v>
      </c>
      <c r="X2445" s="18">
        <f t="shared" si="3302"/>
        <v>1734.4</v>
      </c>
      <c r="Y2445" s="18"/>
      <c r="Z2445" s="18"/>
      <c r="AA2445" s="18"/>
      <c r="AB2445" s="18">
        <f t="shared" si="3232"/>
        <v>1788.6</v>
      </c>
      <c r="AC2445" s="18">
        <f t="shared" si="3233"/>
        <v>1734.3</v>
      </c>
      <c r="AD2445" s="18">
        <f t="shared" si="3234"/>
        <v>1734.4</v>
      </c>
      <c r="AE2445" s="18"/>
      <c r="AF2445" s="31"/>
      <c r="AG2445" s="22"/>
      <c r="AH2445" s="2"/>
    </row>
    <row r="2446" spans="1:34" ht="31.5" x14ac:dyDescent="0.25">
      <c r="A2446" s="36" t="s">
        <v>518</v>
      </c>
      <c r="B2446" s="32">
        <v>240</v>
      </c>
      <c r="C2446" s="36" t="s">
        <v>105</v>
      </c>
      <c r="D2446" s="36" t="s">
        <v>200</v>
      </c>
      <c r="E2446" s="14" t="s">
        <v>573</v>
      </c>
      <c r="F2446" s="18">
        <v>1193.8</v>
      </c>
      <c r="G2446" s="18">
        <v>1193.8</v>
      </c>
      <c r="H2446" s="18">
        <v>1193.8</v>
      </c>
      <c r="I2446" s="18"/>
      <c r="J2446" s="18"/>
      <c r="K2446" s="18"/>
      <c r="L2446" s="18">
        <f t="shared" si="3236"/>
        <v>1193.8</v>
      </c>
      <c r="M2446" s="18">
        <f t="shared" si="3237"/>
        <v>1193.8</v>
      </c>
      <c r="N2446" s="18">
        <f t="shared" si="3238"/>
        <v>1193.8</v>
      </c>
      <c r="O2446" s="18"/>
      <c r="P2446" s="18"/>
      <c r="Q2446" s="18"/>
      <c r="R2446" s="18">
        <f t="shared" si="3297"/>
        <v>1193.8</v>
      </c>
      <c r="S2446" s="18">
        <f t="shared" si="3298"/>
        <v>1193.8</v>
      </c>
      <c r="T2446" s="18">
        <f t="shared" si="3299"/>
        <v>1193.8</v>
      </c>
      <c r="U2446" s="18"/>
      <c r="V2446" s="18">
        <f t="shared" si="3300"/>
        <v>1193.8</v>
      </c>
      <c r="W2446" s="18">
        <f t="shared" si="3301"/>
        <v>1193.8</v>
      </c>
      <c r="X2446" s="18">
        <f t="shared" si="3302"/>
        <v>1193.8</v>
      </c>
      <c r="Y2446" s="18"/>
      <c r="Z2446" s="18"/>
      <c r="AA2446" s="18"/>
      <c r="AB2446" s="18">
        <f t="shared" si="3232"/>
        <v>1193.8</v>
      </c>
      <c r="AC2446" s="18">
        <f t="shared" si="3233"/>
        <v>1193.8</v>
      </c>
      <c r="AD2446" s="18">
        <f t="shared" si="3234"/>
        <v>1193.8</v>
      </c>
      <c r="AE2446" s="18"/>
      <c r="AF2446" s="31"/>
      <c r="AG2446" s="22"/>
      <c r="AH2446" s="2"/>
    </row>
    <row r="2447" spans="1:34" x14ac:dyDescent="0.25">
      <c r="A2447" s="36" t="s">
        <v>518</v>
      </c>
      <c r="B2447" s="32">
        <v>800</v>
      </c>
      <c r="C2447" s="36"/>
      <c r="D2447" s="36"/>
      <c r="E2447" s="14" t="s">
        <v>583</v>
      </c>
      <c r="F2447" s="18">
        <f t="shared" ref="F2447:K2447" si="3303">F2448</f>
        <v>50</v>
      </c>
      <c r="G2447" s="18">
        <f t="shared" si="3303"/>
        <v>50</v>
      </c>
      <c r="H2447" s="18">
        <f t="shared" si="3303"/>
        <v>50</v>
      </c>
      <c r="I2447" s="18">
        <f t="shared" si="3303"/>
        <v>0</v>
      </c>
      <c r="J2447" s="18">
        <f t="shared" si="3303"/>
        <v>0</v>
      </c>
      <c r="K2447" s="18">
        <f t="shared" si="3303"/>
        <v>0</v>
      </c>
      <c r="L2447" s="18">
        <f t="shared" si="3236"/>
        <v>50</v>
      </c>
      <c r="M2447" s="18">
        <f t="shared" si="3237"/>
        <v>50</v>
      </c>
      <c r="N2447" s="18">
        <f t="shared" si="3238"/>
        <v>50</v>
      </c>
      <c r="O2447" s="18">
        <f t="shared" ref="O2447:Q2447" si="3304">O2448</f>
        <v>0</v>
      </c>
      <c r="P2447" s="18">
        <f t="shared" si="3304"/>
        <v>0</v>
      </c>
      <c r="Q2447" s="18">
        <f t="shared" si="3304"/>
        <v>0</v>
      </c>
      <c r="R2447" s="18">
        <f t="shared" si="3297"/>
        <v>50</v>
      </c>
      <c r="S2447" s="18">
        <f t="shared" si="3298"/>
        <v>50</v>
      </c>
      <c r="T2447" s="18">
        <f t="shared" si="3299"/>
        <v>50</v>
      </c>
      <c r="U2447" s="18">
        <f t="shared" ref="U2447:AE2447" si="3305">U2448</f>
        <v>0</v>
      </c>
      <c r="V2447" s="18">
        <f t="shared" si="3300"/>
        <v>50</v>
      </c>
      <c r="W2447" s="18">
        <f t="shared" si="3301"/>
        <v>50</v>
      </c>
      <c r="X2447" s="18">
        <f t="shared" si="3302"/>
        <v>50</v>
      </c>
      <c r="Y2447" s="18">
        <f t="shared" si="3305"/>
        <v>0</v>
      </c>
      <c r="Z2447" s="18">
        <f t="shared" si="3305"/>
        <v>0</v>
      </c>
      <c r="AA2447" s="18">
        <f t="shared" si="3305"/>
        <v>0</v>
      </c>
      <c r="AB2447" s="18">
        <f t="shared" si="3232"/>
        <v>50</v>
      </c>
      <c r="AC2447" s="18">
        <f t="shared" si="3233"/>
        <v>50</v>
      </c>
      <c r="AD2447" s="18">
        <f t="shared" si="3234"/>
        <v>50</v>
      </c>
      <c r="AE2447" s="18">
        <f t="shared" si="3305"/>
        <v>0</v>
      </c>
      <c r="AF2447" s="31"/>
      <c r="AG2447" s="22"/>
      <c r="AH2447" s="2"/>
    </row>
    <row r="2448" spans="1:34" x14ac:dyDescent="0.25">
      <c r="A2448" s="36" t="s">
        <v>518</v>
      </c>
      <c r="B2448" s="32">
        <v>850</v>
      </c>
      <c r="C2448" s="36"/>
      <c r="D2448" s="36"/>
      <c r="E2448" s="14" t="s">
        <v>601</v>
      </c>
      <c r="F2448" s="18">
        <f>F2449+F2450</f>
        <v>50</v>
      </c>
      <c r="G2448" s="18">
        <f t="shared" ref="G2448:AE2448" si="3306">G2449+G2450</f>
        <v>50</v>
      </c>
      <c r="H2448" s="18">
        <f t="shared" si="3306"/>
        <v>50</v>
      </c>
      <c r="I2448" s="18">
        <f t="shared" ref="I2448:K2448" si="3307">I2449+I2450</f>
        <v>0</v>
      </c>
      <c r="J2448" s="18">
        <f t="shared" si="3307"/>
        <v>0</v>
      </c>
      <c r="K2448" s="18">
        <f t="shared" si="3307"/>
        <v>0</v>
      </c>
      <c r="L2448" s="18">
        <f t="shared" si="3236"/>
        <v>50</v>
      </c>
      <c r="M2448" s="18">
        <f t="shared" si="3237"/>
        <v>50</v>
      </c>
      <c r="N2448" s="18">
        <f t="shared" si="3238"/>
        <v>50</v>
      </c>
      <c r="O2448" s="18">
        <f t="shared" ref="O2448:Q2448" si="3308">O2449+O2450</f>
        <v>0</v>
      </c>
      <c r="P2448" s="18">
        <f t="shared" si="3308"/>
        <v>0</v>
      </c>
      <c r="Q2448" s="18">
        <f t="shared" si="3308"/>
        <v>0</v>
      </c>
      <c r="R2448" s="18">
        <f t="shared" si="3297"/>
        <v>50</v>
      </c>
      <c r="S2448" s="18">
        <f t="shared" si="3298"/>
        <v>50</v>
      </c>
      <c r="T2448" s="18">
        <f t="shared" si="3299"/>
        <v>50</v>
      </c>
      <c r="U2448" s="18">
        <f t="shared" ref="U2448" si="3309">U2449+U2450</f>
        <v>0</v>
      </c>
      <c r="V2448" s="18">
        <f t="shared" si="3300"/>
        <v>50</v>
      </c>
      <c r="W2448" s="18">
        <f t="shared" si="3301"/>
        <v>50</v>
      </c>
      <c r="X2448" s="18">
        <f t="shared" si="3302"/>
        <v>50</v>
      </c>
      <c r="Y2448" s="18">
        <f t="shared" ref="Y2448:AA2448" si="3310">Y2449+Y2450</f>
        <v>0</v>
      </c>
      <c r="Z2448" s="18">
        <f t="shared" si="3310"/>
        <v>0</v>
      </c>
      <c r="AA2448" s="18">
        <f t="shared" si="3310"/>
        <v>0</v>
      </c>
      <c r="AB2448" s="18">
        <f t="shared" ref="AB2448:AB2494" si="3311">V2448+Y2448</f>
        <v>50</v>
      </c>
      <c r="AC2448" s="18">
        <f t="shared" ref="AC2448:AC2494" si="3312">W2448+Z2448</f>
        <v>50</v>
      </c>
      <c r="AD2448" s="18">
        <f t="shared" ref="AD2448:AD2494" si="3313">X2448+AA2448</f>
        <v>50</v>
      </c>
      <c r="AE2448" s="18">
        <f t="shared" si="3306"/>
        <v>0</v>
      </c>
      <c r="AF2448" s="31"/>
      <c r="AG2448" s="22"/>
      <c r="AH2448" s="2"/>
    </row>
    <row r="2449" spans="1:34" ht="47.25" x14ac:dyDescent="0.25">
      <c r="A2449" s="36" t="s">
        <v>518</v>
      </c>
      <c r="B2449" s="32">
        <v>850</v>
      </c>
      <c r="C2449" s="36" t="s">
        <v>5</v>
      </c>
      <c r="D2449" s="36" t="s">
        <v>142</v>
      </c>
      <c r="E2449" s="14" t="s">
        <v>540</v>
      </c>
      <c r="F2449" s="18">
        <v>45</v>
      </c>
      <c r="G2449" s="18">
        <v>45</v>
      </c>
      <c r="H2449" s="18">
        <v>45</v>
      </c>
      <c r="I2449" s="18"/>
      <c r="J2449" s="18"/>
      <c r="K2449" s="18"/>
      <c r="L2449" s="18">
        <f t="shared" ref="L2449:L2495" si="3314">F2449+I2449</f>
        <v>45</v>
      </c>
      <c r="M2449" s="18">
        <f t="shared" ref="M2449:M2495" si="3315">G2449+J2449</f>
        <v>45</v>
      </c>
      <c r="N2449" s="18">
        <f t="shared" ref="N2449:N2495" si="3316">H2449+K2449</f>
        <v>45</v>
      </c>
      <c r="O2449" s="18"/>
      <c r="P2449" s="18"/>
      <c r="Q2449" s="18"/>
      <c r="R2449" s="18">
        <f t="shared" si="3297"/>
        <v>45</v>
      </c>
      <c r="S2449" s="18">
        <f t="shared" si="3298"/>
        <v>45</v>
      </c>
      <c r="T2449" s="18">
        <f t="shared" si="3299"/>
        <v>45</v>
      </c>
      <c r="U2449" s="18"/>
      <c r="V2449" s="18">
        <f t="shared" si="3300"/>
        <v>45</v>
      </c>
      <c r="W2449" s="18">
        <f t="shared" si="3301"/>
        <v>45</v>
      </c>
      <c r="X2449" s="18">
        <f t="shared" si="3302"/>
        <v>45</v>
      </c>
      <c r="Y2449" s="18"/>
      <c r="Z2449" s="18"/>
      <c r="AA2449" s="18"/>
      <c r="AB2449" s="18">
        <f t="shared" si="3311"/>
        <v>45</v>
      </c>
      <c r="AC2449" s="18">
        <f t="shared" si="3312"/>
        <v>45</v>
      </c>
      <c r="AD2449" s="18">
        <f t="shared" si="3313"/>
        <v>45</v>
      </c>
      <c r="AE2449" s="18"/>
      <c r="AF2449" s="31"/>
      <c r="AG2449" s="22"/>
      <c r="AH2449" s="2"/>
    </row>
    <row r="2450" spans="1:34" x14ac:dyDescent="0.25">
      <c r="A2450" s="36" t="s">
        <v>518</v>
      </c>
      <c r="B2450" s="32">
        <v>850</v>
      </c>
      <c r="C2450" s="36" t="s">
        <v>151</v>
      </c>
      <c r="D2450" s="36" t="s">
        <v>24</v>
      </c>
      <c r="E2450" s="14" t="s">
        <v>548</v>
      </c>
      <c r="F2450" s="18">
        <v>5</v>
      </c>
      <c r="G2450" s="18">
        <v>5</v>
      </c>
      <c r="H2450" s="18">
        <v>5</v>
      </c>
      <c r="I2450" s="18"/>
      <c r="J2450" s="18"/>
      <c r="K2450" s="18"/>
      <c r="L2450" s="18">
        <f t="shared" si="3314"/>
        <v>5</v>
      </c>
      <c r="M2450" s="18">
        <f t="shared" si="3315"/>
        <v>5</v>
      </c>
      <c r="N2450" s="18">
        <f t="shared" si="3316"/>
        <v>5</v>
      </c>
      <c r="O2450" s="18"/>
      <c r="P2450" s="18"/>
      <c r="Q2450" s="18"/>
      <c r="R2450" s="18">
        <f t="shared" si="3297"/>
        <v>5</v>
      </c>
      <c r="S2450" s="18">
        <f t="shared" si="3298"/>
        <v>5</v>
      </c>
      <c r="T2450" s="18">
        <f t="shared" si="3299"/>
        <v>5</v>
      </c>
      <c r="U2450" s="18"/>
      <c r="V2450" s="18">
        <f t="shared" si="3300"/>
        <v>5</v>
      </c>
      <c r="W2450" s="18">
        <f t="shared" si="3301"/>
        <v>5</v>
      </c>
      <c r="X2450" s="18">
        <f t="shared" si="3302"/>
        <v>5</v>
      </c>
      <c r="Y2450" s="18"/>
      <c r="Z2450" s="18"/>
      <c r="AA2450" s="18"/>
      <c r="AB2450" s="18">
        <f t="shared" si="3311"/>
        <v>5</v>
      </c>
      <c r="AC2450" s="18">
        <f t="shared" si="3312"/>
        <v>5</v>
      </c>
      <c r="AD2450" s="18">
        <f t="shared" si="3313"/>
        <v>5</v>
      </c>
      <c r="AE2450" s="18"/>
      <c r="AF2450" s="31"/>
      <c r="AG2450" s="22"/>
      <c r="AH2450" s="2"/>
    </row>
    <row r="2451" spans="1:34" s="10" customFormat="1" x14ac:dyDescent="0.25">
      <c r="A2451" s="9" t="s">
        <v>522</v>
      </c>
      <c r="B2451" s="16"/>
      <c r="C2451" s="9"/>
      <c r="D2451" s="9"/>
      <c r="E2451" s="15" t="s">
        <v>616</v>
      </c>
      <c r="F2451" s="17">
        <f t="shared" ref="F2451:K2451" si="3317">F2452+F2456</f>
        <v>274823.90000000002</v>
      </c>
      <c r="G2451" s="17">
        <f t="shared" si="3317"/>
        <v>255984.9</v>
      </c>
      <c r="H2451" s="17">
        <f t="shared" si="3317"/>
        <v>255984.9</v>
      </c>
      <c r="I2451" s="17">
        <f t="shared" si="3317"/>
        <v>0</v>
      </c>
      <c r="J2451" s="17">
        <f t="shared" si="3317"/>
        <v>0</v>
      </c>
      <c r="K2451" s="17">
        <f t="shared" si="3317"/>
        <v>0</v>
      </c>
      <c r="L2451" s="17">
        <f t="shared" si="3314"/>
        <v>274823.90000000002</v>
      </c>
      <c r="M2451" s="17">
        <f t="shared" si="3315"/>
        <v>255984.9</v>
      </c>
      <c r="N2451" s="17">
        <f t="shared" si="3316"/>
        <v>255984.9</v>
      </c>
      <c r="O2451" s="17">
        <f t="shared" ref="O2451:Q2451" si="3318">O2452+O2456</f>
        <v>0</v>
      </c>
      <c r="P2451" s="17">
        <f t="shared" si="3318"/>
        <v>0</v>
      </c>
      <c r="Q2451" s="17">
        <f t="shared" si="3318"/>
        <v>0</v>
      </c>
      <c r="R2451" s="17">
        <f t="shared" si="3297"/>
        <v>274823.90000000002</v>
      </c>
      <c r="S2451" s="17">
        <f t="shared" si="3298"/>
        <v>255984.9</v>
      </c>
      <c r="T2451" s="17">
        <f t="shared" si="3299"/>
        <v>255984.9</v>
      </c>
      <c r="U2451" s="17">
        <f t="shared" ref="U2451:AE2451" si="3319">U2452+U2456</f>
        <v>0</v>
      </c>
      <c r="V2451" s="17">
        <f t="shared" si="3300"/>
        <v>274823.90000000002</v>
      </c>
      <c r="W2451" s="17">
        <f t="shared" si="3301"/>
        <v>255984.9</v>
      </c>
      <c r="X2451" s="17">
        <f t="shared" si="3302"/>
        <v>255984.9</v>
      </c>
      <c r="Y2451" s="17">
        <f t="shared" ref="Y2451:AA2451" si="3320">Y2452+Y2456</f>
        <v>0</v>
      </c>
      <c r="Z2451" s="17">
        <f t="shared" si="3320"/>
        <v>0</v>
      </c>
      <c r="AA2451" s="17">
        <f t="shared" si="3320"/>
        <v>0</v>
      </c>
      <c r="AB2451" s="17">
        <f t="shared" si="3311"/>
        <v>274823.90000000002</v>
      </c>
      <c r="AC2451" s="17">
        <f t="shared" si="3312"/>
        <v>255984.9</v>
      </c>
      <c r="AD2451" s="17">
        <f t="shared" si="3313"/>
        <v>255984.9</v>
      </c>
      <c r="AE2451" s="17">
        <f t="shared" si="3319"/>
        <v>0</v>
      </c>
      <c r="AF2451" s="30"/>
      <c r="AG2451" s="25"/>
    </row>
    <row r="2452" spans="1:34" ht="31.5" x14ac:dyDescent="0.25">
      <c r="A2452" s="36" t="s">
        <v>520</v>
      </c>
      <c r="B2452" s="32"/>
      <c r="C2452" s="36"/>
      <c r="D2452" s="36"/>
      <c r="E2452" s="14" t="s">
        <v>628</v>
      </c>
      <c r="F2452" s="18">
        <f t="shared" ref="F2452:K2454" si="3321">F2453</f>
        <v>248118.9</v>
      </c>
      <c r="G2452" s="18">
        <f t="shared" si="3321"/>
        <v>229540.4</v>
      </c>
      <c r="H2452" s="18">
        <f t="shared" si="3321"/>
        <v>229540.4</v>
      </c>
      <c r="I2452" s="18">
        <f t="shared" si="3321"/>
        <v>0</v>
      </c>
      <c r="J2452" s="18">
        <f t="shared" si="3321"/>
        <v>0</v>
      </c>
      <c r="K2452" s="18">
        <f t="shared" si="3321"/>
        <v>0</v>
      </c>
      <c r="L2452" s="18">
        <f t="shared" si="3314"/>
        <v>248118.9</v>
      </c>
      <c r="M2452" s="18">
        <f t="shared" si="3315"/>
        <v>229540.4</v>
      </c>
      <c r="N2452" s="18">
        <f t="shared" si="3316"/>
        <v>229540.4</v>
      </c>
      <c r="O2452" s="18">
        <f t="shared" ref="O2452:Q2454" si="3322">O2453</f>
        <v>0</v>
      </c>
      <c r="P2452" s="18">
        <f t="shared" si="3322"/>
        <v>0</v>
      </c>
      <c r="Q2452" s="18">
        <f t="shared" si="3322"/>
        <v>0</v>
      </c>
      <c r="R2452" s="18">
        <f t="shared" si="3297"/>
        <v>248118.9</v>
      </c>
      <c r="S2452" s="18">
        <f t="shared" si="3298"/>
        <v>229540.4</v>
      </c>
      <c r="T2452" s="18">
        <f t="shared" si="3299"/>
        <v>229540.4</v>
      </c>
      <c r="U2452" s="18">
        <f t="shared" ref="U2452:AE2454" si="3323">U2453</f>
        <v>0</v>
      </c>
      <c r="V2452" s="18">
        <f t="shared" si="3300"/>
        <v>248118.9</v>
      </c>
      <c r="W2452" s="18">
        <f t="shared" si="3301"/>
        <v>229540.4</v>
      </c>
      <c r="X2452" s="18">
        <f t="shared" si="3302"/>
        <v>229540.4</v>
      </c>
      <c r="Y2452" s="18">
        <f t="shared" si="3323"/>
        <v>0</v>
      </c>
      <c r="Z2452" s="18">
        <f t="shared" si="3323"/>
        <v>0</v>
      </c>
      <c r="AA2452" s="18">
        <f t="shared" si="3323"/>
        <v>0</v>
      </c>
      <c r="AB2452" s="18">
        <f t="shared" si="3311"/>
        <v>248118.9</v>
      </c>
      <c r="AC2452" s="18">
        <f t="shared" si="3312"/>
        <v>229540.4</v>
      </c>
      <c r="AD2452" s="18">
        <f t="shared" si="3313"/>
        <v>229540.4</v>
      </c>
      <c r="AE2452" s="18">
        <f t="shared" si="3323"/>
        <v>0</v>
      </c>
      <c r="AF2452" s="31"/>
      <c r="AG2452" s="22"/>
      <c r="AH2452" s="2"/>
    </row>
    <row r="2453" spans="1:34" ht="94.5" x14ac:dyDescent="0.25">
      <c r="A2453" s="36" t="s">
        <v>520</v>
      </c>
      <c r="B2453" s="32">
        <v>100</v>
      </c>
      <c r="C2453" s="36"/>
      <c r="D2453" s="36"/>
      <c r="E2453" s="14" t="s">
        <v>577</v>
      </c>
      <c r="F2453" s="18">
        <f t="shared" si="3321"/>
        <v>248118.9</v>
      </c>
      <c r="G2453" s="18">
        <f t="shared" si="3321"/>
        <v>229540.4</v>
      </c>
      <c r="H2453" s="18">
        <f t="shared" si="3321"/>
        <v>229540.4</v>
      </c>
      <c r="I2453" s="18">
        <f t="shared" si="3321"/>
        <v>0</v>
      </c>
      <c r="J2453" s="18">
        <f t="shared" si="3321"/>
        <v>0</v>
      </c>
      <c r="K2453" s="18">
        <f t="shared" si="3321"/>
        <v>0</v>
      </c>
      <c r="L2453" s="18">
        <f t="shared" si="3314"/>
        <v>248118.9</v>
      </c>
      <c r="M2453" s="18">
        <f t="shared" si="3315"/>
        <v>229540.4</v>
      </c>
      <c r="N2453" s="18">
        <f t="shared" si="3316"/>
        <v>229540.4</v>
      </c>
      <c r="O2453" s="18">
        <f t="shared" si="3322"/>
        <v>0</v>
      </c>
      <c r="P2453" s="18">
        <f t="shared" si="3322"/>
        <v>0</v>
      </c>
      <c r="Q2453" s="18">
        <f t="shared" si="3322"/>
        <v>0</v>
      </c>
      <c r="R2453" s="18">
        <f t="shared" si="3297"/>
        <v>248118.9</v>
      </c>
      <c r="S2453" s="18">
        <f t="shared" si="3298"/>
        <v>229540.4</v>
      </c>
      <c r="T2453" s="18">
        <f t="shared" si="3299"/>
        <v>229540.4</v>
      </c>
      <c r="U2453" s="18">
        <f t="shared" si="3323"/>
        <v>0</v>
      </c>
      <c r="V2453" s="18">
        <f t="shared" si="3300"/>
        <v>248118.9</v>
      </c>
      <c r="W2453" s="18">
        <f t="shared" si="3301"/>
        <v>229540.4</v>
      </c>
      <c r="X2453" s="18">
        <f t="shared" si="3302"/>
        <v>229540.4</v>
      </c>
      <c r="Y2453" s="18">
        <f t="shared" si="3323"/>
        <v>0</v>
      </c>
      <c r="Z2453" s="18">
        <f t="shared" si="3323"/>
        <v>0</v>
      </c>
      <c r="AA2453" s="18">
        <f t="shared" si="3323"/>
        <v>0</v>
      </c>
      <c r="AB2453" s="18">
        <f t="shared" si="3311"/>
        <v>248118.9</v>
      </c>
      <c r="AC2453" s="18">
        <f t="shared" si="3312"/>
        <v>229540.4</v>
      </c>
      <c r="AD2453" s="18">
        <f t="shared" si="3313"/>
        <v>229540.4</v>
      </c>
      <c r="AE2453" s="18">
        <f t="shared" si="3323"/>
        <v>0</v>
      </c>
      <c r="AF2453" s="31"/>
      <c r="AG2453" s="22"/>
      <c r="AH2453" s="2"/>
    </row>
    <row r="2454" spans="1:34" ht="31.5" x14ac:dyDescent="0.25">
      <c r="A2454" s="36" t="s">
        <v>520</v>
      </c>
      <c r="B2454" s="32">
        <v>120</v>
      </c>
      <c r="C2454" s="36"/>
      <c r="D2454" s="36"/>
      <c r="E2454" s="14" t="s">
        <v>585</v>
      </c>
      <c r="F2454" s="18">
        <f t="shared" si="3321"/>
        <v>248118.9</v>
      </c>
      <c r="G2454" s="18">
        <f t="shared" si="3321"/>
        <v>229540.4</v>
      </c>
      <c r="H2454" s="18">
        <f t="shared" si="3321"/>
        <v>229540.4</v>
      </c>
      <c r="I2454" s="18">
        <f t="shared" si="3321"/>
        <v>0</v>
      </c>
      <c r="J2454" s="18">
        <f t="shared" si="3321"/>
        <v>0</v>
      </c>
      <c r="K2454" s="18">
        <f t="shared" si="3321"/>
        <v>0</v>
      </c>
      <c r="L2454" s="18">
        <f t="shared" si="3314"/>
        <v>248118.9</v>
      </c>
      <c r="M2454" s="18">
        <f t="shared" si="3315"/>
        <v>229540.4</v>
      </c>
      <c r="N2454" s="18">
        <f t="shared" si="3316"/>
        <v>229540.4</v>
      </c>
      <c r="O2454" s="18">
        <f t="shared" si="3322"/>
        <v>0</v>
      </c>
      <c r="P2454" s="18">
        <f t="shared" si="3322"/>
        <v>0</v>
      </c>
      <c r="Q2454" s="18">
        <f t="shared" si="3322"/>
        <v>0</v>
      </c>
      <c r="R2454" s="18">
        <f t="shared" si="3297"/>
        <v>248118.9</v>
      </c>
      <c r="S2454" s="18">
        <f t="shared" si="3298"/>
        <v>229540.4</v>
      </c>
      <c r="T2454" s="18">
        <f t="shared" si="3299"/>
        <v>229540.4</v>
      </c>
      <c r="U2454" s="18">
        <f t="shared" si="3323"/>
        <v>0</v>
      </c>
      <c r="V2454" s="18">
        <f t="shared" si="3300"/>
        <v>248118.9</v>
      </c>
      <c r="W2454" s="18">
        <f t="shared" si="3301"/>
        <v>229540.4</v>
      </c>
      <c r="X2454" s="18">
        <f t="shared" si="3302"/>
        <v>229540.4</v>
      </c>
      <c r="Y2454" s="18">
        <f t="shared" si="3323"/>
        <v>0</v>
      </c>
      <c r="Z2454" s="18">
        <f t="shared" si="3323"/>
        <v>0</v>
      </c>
      <c r="AA2454" s="18">
        <f t="shared" si="3323"/>
        <v>0</v>
      </c>
      <c r="AB2454" s="18">
        <f t="shared" si="3311"/>
        <v>248118.9</v>
      </c>
      <c r="AC2454" s="18">
        <f t="shared" si="3312"/>
        <v>229540.4</v>
      </c>
      <c r="AD2454" s="18">
        <f t="shared" si="3313"/>
        <v>229540.4</v>
      </c>
      <c r="AE2454" s="18">
        <f t="shared" si="3323"/>
        <v>0</v>
      </c>
      <c r="AF2454" s="31"/>
      <c r="AG2454" s="22"/>
      <c r="AH2454" s="2"/>
    </row>
    <row r="2455" spans="1:34" ht="78.75" x14ac:dyDescent="0.25">
      <c r="A2455" s="36" t="s">
        <v>520</v>
      </c>
      <c r="B2455" s="32">
        <v>120</v>
      </c>
      <c r="C2455" s="36" t="s">
        <v>5</v>
      </c>
      <c r="D2455" s="36" t="s">
        <v>151</v>
      </c>
      <c r="E2455" s="14" t="s">
        <v>539</v>
      </c>
      <c r="F2455" s="18">
        <v>248118.9</v>
      </c>
      <c r="G2455" s="18">
        <v>229540.4</v>
      </c>
      <c r="H2455" s="18">
        <v>229540.4</v>
      </c>
      <c r="I2455" s="18"/>
      <c r="J2455" s="18"/>
      <c r="K2455" s="18"/>
      <c r="L2455" s="18">
        <f t="shared" si="3314"/>
        <v>248118.9</v>
      </c>
      <c r="M2455" s="18">
        <f t="shared" si="3315"/>
        <v>229540.4</v>
      </c>
      <c r="N2455" s="18">
        <f t="shared" si="3316"/>
        <v>229540.4</v>
      </c>
      <c r="O2455" s="18"/>
      <c r="P2455" s="18"/>
      <c r="Q2455" s="18"/>
      <c r="R2455" s="18">
        <f t="shared" si="3297"/>
        <v>248118.9</v>
      </c>
      <c r="S2455" s="18">
        <f t="shared" si="3298"/>
        <v>229540.4</v>
      </c>
      <c r="T2455" s="18">
        <f t="shared" si="3299"/>
        <v>229540.4</v>
      </c>
      <c r="U2455" s="18"/>
      <c r="V2455" s="18">
        <f t="shared" si="3300"/>
        <v>248118.9</v>
      </c>
      <c r="W2455" s="18">
        <f t="shared" si="3301"/>
        <v>229540.4</v>
      </c>
      <c r="X2455" s="18">
        <f t="shared" si="3302"/>
        <v>229540.4</v>
      </c>
      <c r="Y2455" s="18"/>
      <c r="Z2455" s="18"/>
      <c r="AA2455" s="18"/>
      <c r="AB2455" s="18">
        <f t="shared" si="3311"/>
        <v>248118.9</v>
      </c>
      <c r="AC2455" s="18">
        <f t="shared" si="3312"/>
        <v>229540.4</v>
      </c>
      <c r="AD2455" s="18">
        <f t="shared" si="3313"/>
        <v>229540.4</v>
      </c>
      <c r="AE2455" s="18"/>
      <c r="AF2455" s="31"/>
      <c r="AG2455" s="22"/>
      <c r="AH2455" s="2"/>
    </row>
    <row r="2456" spans="1:34" ht="31.5" x14ac:dyDescent="0.25">
      <c r="A2456" s="36" t="s">
        <v>521</v>
      </c>
      <c r="B2456" s="32"/>
      <c r="C2456" s="36"/>
      <c r="D2456" s="36"/>
      <c r="E2456" s="14" t="s">
        <v>629</v>
      </c>
      <c r="F2456" s="18">
        <f>F2457+F2460+F2463</f>
        <v>26705</v>
      </c>
      <c r="G2456" s="18">
        <f t="shared" ref="G2456:AE2456" si="3324">G2457+G2460+G2463</f>
        <v>26444.5</v>
      </c>
      <c r="H2456" s="18">
        <f t="shared" si="3324"/>
        <v>26444.5</v>
      </c>
      <c r="I2456" s="18">
        <f t="shared" ref="I2456:K2456" si="3325">I2457+I2460+I2463</f>
        <v>0</v>
      </c>
      <c r="J2456" s="18">
        <f t="shared" si="3325"/>
        <v>0</v>
      </c>
      <c r="K2456" s="18">
        <f t="shared" si="3325"/>
        <v>0</v>
      </c>
      <c r="L2456" s="18">
        <f t="shared" si="3314"/>
        <v>26705</v>
      </c>
      <c r="M2456" s="18">
        <f t="shared" si="3315"/>
        <v>26444.5</v>
      </c>
      <c r="N2456" s="18">
        <f t="shared" si="3316"/>
        <v>26444.5</v>
      </c>
      <c r="O2456" s="18">
        <f t="shared" ref="O2456:Q2456" si="3326">O2457+O2460+O2463</f>
        <v>0</v>
      </c>
      <c r="P2456" s="18">
        <f t="shared" si="3326"/>
        <v>0</v>
      </c>
      <c r="Q2456" s="18">
        <f t="shared" si="3326"/>
        <v>0</v>
      </c>
      <c r="R2456" s="18">
        <f t="shared" si="3297"/>
        <v>26705</v>
      </c>
      <c r="S2456" s="18">
        <f t="shared" si="3298"/>
        <v>26444.5</v>
      </c>
      <c r="T2456" s="18">
        <f t="shared" si="3299"/>
        <v>26444.5</v>
      </c>
      <c r="U2456" s="18">
        <f t="shared" ref="U2456" si="3327">U2457+U2460+U2463</f>
        <v>0</v>
      </c>
      <c r="V2456" s="18">
        <f t="shared" si="3300"/>
        <v>26705</v>
      </c>
      <c r="W2456" s="18">
        <f t="shared" si="3301"/>
        <v>26444.5</v>
      </c>
      <c r="X2456" s="18">
        <f t="shared" si="3302"/>
        <v>26444.5</v>
      </c>
      <c r="Y2456" s="18">
        <f t="shared" ref="Y2456:AA2456" si="3328">Y2457+Y2460+Y2463</f>
        <v>0</v>
      </c>
      <c r="Z2456" s="18">
        <f t="shared" si="3328"/>
        <v>0</v>
      </c>
      <c r="AA2456" s="18">
        <f t="shared" si="3328"/>
        <v>0</v>
      </c>
      <c r="AB2456" s="18">
        <f t="shared" si="3311"/>
        <v>26705</v>
      </c>
      <c r="AC2456" s="18">
        <f t="shared" si="3312"/>
        <v>26444.5</v>
      </c>
      <c r="AD2456" s="18">
        <f t="shared" si="3313"/>
        <v>26444.5</v>
      </c>
      <c r="AE2456" s="18">
        <f t="shared" si="3324"/>
        <v>0</v>
      </c>
      <c r="AF2456" s="31"/>
      <c r="AG2456" s="22"/>
      <c r="AH2456" s="2"/>
    </row>
    <row r="2457" spans="1:34" ht="94.5" x14ac:dyDescent="0.25">
      <c r="A2457" s="36" t="s">
        <v>521</v>
      </c>
      <c r="B2457" s="32">
        <v>100</v>
      </c>
      <c r="C2457" s="36"/>
      <c r="D2457" s="36"/>
      <c r="E2457" s="14" t="s">
        <v>577</v>
      </c>
      <c r="F2457" s="18">
        <f t="shared" ref="F2457:K2458" si="3329">F2458</f>
        <v>1720</v>
      </c>
      <c r="G2457" s="18">
        <f t="shared" si="3329"/>
        <v>1720</v>
      </c>
      <c r="H2457" s="18">
        <f t="shared" si="3329"/>
        <v>1720</v>
      </c>
      <c r="I2457" s="18">
        <f t="shared" si="3329"/>
        <v>0</v>
      </c>
      <c r="J2457" s="18">
        <f t="shared" si="3329"/>
        <v>0</v>
      </c>
      <c r="K2457" s="18">
        <f t="shared" si="3329"/>
        <v>0</v>
      </c>
      <c r="L2457" s="18">
        <f t="shared" si="3314"/>
        <v>1720</v>
      </c>
      <c r="M2457" s="18">
        <f t="shared" si="3315"/>
        <v>1720</v>
      </c>
      <c r="N2457" s="18">
        <f t="shared" si="3316"/>
        <v>1720</v>
      </c>
      <c r="O2457" s="18">
        <f t="shared" ref="O2457:Q2458" si="3330">O2458</f>
        <v>0</v>
      </c>
      <c r="P2457" s="18">
        <f t="shared" si="3330"/>
        <v>0</v>
      </c>
      <c r="Q2457" s="18">
        <f t="shared" si="3330"/>
        <v>0</v>
      </c>
      <c r="R2457" s="18">
        <f t="shared" si="3297"/>
        <v>1720</v>
      </c>
      <c r="S2457" s="18">
        <f t="shared" si="3298"/>
        <v>1720</v>
      </c>
      <c r="T2457" s="18">
        <f t="shared" si="3299"/>
        <v>1720</v>
      </c>
      <c r="U2457" s="18">
        <f t="shared" ref="U2457:AE2458" si="3331">U2458</f>
        <v>0</v>
      </c>
      <c r="V2457" s="18">
        <f t="shared" si="3300"/>
        <v>1720</v>
      </c>
      <c r="W2457" s="18">
        <f t="shared" si="3301"/>
        <v>1720</v>
      </c>
      <c r="X2457" s="18">
        <f t="shared" si="3302"/>
        <v>1720</v>
      </c>
      <c r="Y2457" s="18">
        <f t="shared" si="3331"/>
        <v>0</v>
      </c>
      <c r="Z2457" s="18">
        <f t="shared" si="3331"/>
        <v>0</v>
      </c>
      <c r="AA2457" s="18">
        <f t="shared" si="3331"/>
        <v>0</v>
      </c>
      <c r="AB2457" s="18">
        <f t="shared" si="3311"/>
        <v>1720</v>
      </c>
      <c r="AC2457" s="18">
        <f t="shared" si="3312"/>
        <v>1720</v>
      </c>
      <c r="AD2457" s="18">
        <f t="shared" si="3313"/>
        <v>1720</v>
      </c>
      <c r="AE2457" s="18">
        <f t="shared" si="3331"/>
        <v>0</v>
      </c>
      <c r="AF2457" s="31"/>
      <c r="AG2457" s="22"/>
      <c r="AH2457" s="2"/>
    </row>
    <row r="2458" spans="1:34" ht="31.5" x14ac:dyDescent="0.25">
      <c r="A2458" s="36" t="s">
        <v>521</v>
      </c>
      <c r="B2458" s="32">
        <v>120</v>
      </c>
      <c r="C2458" s="36"/>
      <c r="D2458" s="36"/>
      <c r="E2458" s="14" t="s">
        <v>585</v>
      </c>
      <c r="F2458" s="18">
        <f t="shared" si="3329"/>
        <v>1720</v>
      </c>
      <c r="G2458" s="18">
        <f t="shared" si="3329"/>
        <v>1720</v>
      </c>
      <c r="H2458" s="18">
        <f t="shared" si="3329"/>
        <v>1720</v>
      </c>
      <c r="I2458" s="18">
        <f t="shared" si="3329"/>
        <v>0</v>
      </c>
      <c r="J2458" s="18">
        <f t="shared" si="3329"/>
        <v>0</v>
      </c>
      <c r="K2458" s="18">
        <f t="shared" si="3329"/>
        <v>0</v>
      </c>
      <c r="L2458" s="18">
        <f t="shared" si="3314"/>
        <v>1720</v>
      </c>
      <c r="M2458" s="18">
        <f t="shared" si="3315"/>
        <v>1720</v>
      </c>
      <c r="N2458" s="18">
        <f t="shared" si="3316"/>
        <v>1720</v>
      </c>
      <c r="O2458" s="18">
        <f t="shared" si="3330"/>
        <v>0</v>
      </c>
      <c r="P2458" s="18">
        <f t="shared" si="3330"/>
        <v>0</v>
      </c>
      <c r="Q2458" s="18">
        <f t="shared" si="3330"/>
        <v>0</v>
      </c>
      <c r="R2458" s="18">
        <f t="shared" si="3297"/>
        <v>1720</v>
      </c>
      <c r="S2458" s="18">
        <f t="shared" si="3298"/>
        <v>1720</v>
      </c>
      <c r="T2458" s="18">
        <f t="shared" si="3299"/>
        <v>1720</v>
      </c>
      <c r="U2458" s="18">
        <f t="shared" si="3331"/>
        <v>0</v>
      </c>
      <c r="V2458" s="18">
        <f t="shared" si="3300"/>
        <v>1720</v>
      </c>
      <c r="W2458" s="18">
        <f t="shared" si="3301"/>
        <v>1720</v>
      </c>
      <c r="X2458" s="18">
        <f t="shared" si="3302"/>
        <v>1720</v>
      </c>
      <c r="Y2458" s="18">
        <f t="shared" si="3331"/>
        <v>0</v>
      </c>
      <c r="Z2458" s="18">
        <f t="shared" si="3331"/>
        <v>0</v>
      </c>
      <c r="AA2458" s="18">
        <f t="shared" si="3331"/>
        <v>0</v>
      </c>
      <c r="AB2458" s="18">
        <f t="shared" si="3311"/>
        <v>1720</v>
      </c>
      <c r="AC2458" s="18">
        <f t="shared" si="3312"/>
        <v>1720</v>
      </c>
      <c r="AD2458" s="18">
        <f t="shared" si="3313"/>
        <v>1720</v>
      </c>
      <c r="AE2458" s="18">
        <f t="shared" si="3331"/>
        <v>0</v>
      </c>
      <c r="AF2458" s="31"/>
      <c r="AG2458" s="22"/>
      <c r="AH2458" s="2"/>
    </row>
    <row r="2459" spans="1:34" ht="78.75" x14ac:dyDescent="0.25">
      <c r="A2459" s="36" t="s">
        <v>521</v>
      </c>
      <c r="B2459" s="32">
        <v>120</v>
      </c>
      <c r="C2459" s="36" t="s">
        <v>5</v>
      </c>
      <c r="D2459" s="36" t="s">
        <v>151</v>
      </c>
      <c r="E2459" s="14" t="s">
        <v>539</v>
      </c>
      <c r="F2459" s="18">
        <v>1720</v>
      </c>
      <c r="G2459" s="18">
        <v>1720</v>
      </c>
      <c r="H2459" s="18">
        <v>1720</v>
      </c>
      <c r="I2459" s="18"/>
      <c r="J2459" s="18"/>
      <c r="K2459" s="18"/>
      <c r="L2459" s="18">
        <f t="shared" si="3314"/>
        <v>1720</v>
      </c>
      <c r="M2459" s="18">
        <f t="shared" si="3315"/>
        <v>1720</v>
      </c>
      <c r="N2459" s="18">
        <f t="shared" si="3316"/>
        <v>1720</v>
      </c>
      <c r="O2459" s="18"/>
      <c r="P2459" s="18"/>
      <c r="Q2459" s="18"/>
      <c r="R2459" s="18">
        <f t="shared" si="3297"/>
        <v>1720</v>
      </c>
      <c r="S2459" s="18">
        <f t="shared" si="3298"/>
        <v>1720</v>
      </c>
      <c r="T2459" s="18">
        <f t="shared" si="3299"/>
        <v>1720</v>
      </c>
      <c r="U2459" s="18"/>
      <c r="V2459" s="18">
        <f t="shared" si="3300"/>
        <v>1720</v>
      </c>
      <c r="W2459" s="18">
        <f t="shared" si="3301"/>
        <v>1720</v>
      </c>
      <c r="X2459" s="18">
        <f t="shared" si="3302"/>
        <v>1720</v>
      </c>
      <c r="Y2459" s="18"/>
      <c r="Z2459" s="18"/>
      <c r="AA2459" s="18"/>
      <c r="AB2459" s="18">
        <f t="shared" si="3311"/>
        <v>1720</v>
      </c>
      <c r="AC2459" s="18">
        <f t="shared" si="3312"/>
        <v>1720</v>
      </c>
      <c r="AD2459" s="18">
        <f t="shared" si="3313"/>
        <v>1720</v>
      </c>
      <c r="AE2459" s="18"/>
      <c r="AF2459" s="31"/>
      <c r="AG2459" s="22"/>
      <c r="AH2459" s="2"/>
    </row>
    <row r="2460" spans="1:34" ht="47.25" x14ac:dyDescent="0.25">
      <c r="A2460" s="36" t="s">
        <v>521</v>
      </c>
      <c r="B2460" s="32">
        <v>200</v>
      </c>
      <c r="C2460" s="36"/>
      <c r="D2460" s="36"/>
      <c r="E2460" s="14" t="s">
        <v>578</v>
      </c>
      <c r="F2460" s="18">
        <f t="shared" ref="F2460:K2461" si="3332">F2461</f>
        <v>24385</v>
      </c>
      <c r="G2460" s="18">
        <f t="shared" si="3332"/>
        <v>24124.5</v>
      </c>
      <c r="H2460" s="18">
        <f t="shared" si="3332"/>
        <v>24124.5</v>
      </c>
      <c r="I2460" s="18">
        <f t="shared" si="3332"/>
        <v>0</v>
      </c>
      <c r="J2460" s="18">
        <f t="shared" si="3332"/>
        <v>0</v>
      </c>
      <c r="K2460" s="18">
        <f t="shared" si="3332"/>
        <v>0</v>
      </c>
      <c r="L2460" s="18">
        <f t="shared" si="3314"/>
        <v>24385</v>
      </c>
      <c r="M2460" s="18">
        <f t="shared" si="3315"/>
        <v>24124.5</v>
      </c>
      <c r="N2460" s="18">
        <f t="shared" si="3316"/>
        <v>24124.5</v>
      </c>
      <c r="O2460" s="18">
        <f t="shared" ref="O2460:Q2461" si="3333">O2461</f>
        <v>0</v>
      </c>
      <c r="P2460" s="18">
        <f t="shared" si="3333"/>
        <v>0</v>
      </c>
      <c r="Q2460" s="18">
        <f t="shared" si="3333"/>
        <v>0</v>
      </c>
      <c r="R2460" s="18">
        <f t="shared" si="3297"/>
        <v>24385</v>
      </c>
      <c r="S2460" s="18">
        <f t="shared" si="3298"/>
        <v>24124.5</v>
      </c>
      <c r="T2460" s="18">
        <f t="shared" si="3299"/>
        <v>24124.5</v>
      </c>
      <c r="U2460" s="18">
        <f t="shared" ref="U2460:AE2461" si="3334">U2461</f>
        <v>0</v>
      </c>
      <c r="V2460" s="18">
        <f t="shared" si="3300"/>
        <v>24385</v>
      </c>
      <c r="W2460" s="18">
        <f t="shared" si="3301"/>
        <v>24124.5</v>
      </c>
      <c r="X2460" s="18">
        <f t="shared" si="3302"/>
        <v>24124.5</v>
      </c>
      <c r="Y2460" s="18">
        <f t="shared" si="3334"/>
        <v>0</v>
      </c>
      <c r="Z2460" s="18">
        <f t="shared" si="3334"/>
        <v>0</v>
      </c>
      <c r="AA2460" s="18">
        <f t="shared" si="3334"/>
        <v>0</v>
      </c>
      <c r="AB2460" s="18">
        <f t="shared" si="3311"/>
        <v>24385</v>
      </c>
      <c r="AC2460" s="18">
        <f t="shared" si="3312"/>
        <v>24124.5</v>
      </c>
      <c r="AD2460" s="18">
        <f t="shared" si="3313"/>
        <v>24124.5</v>
      </c>
      <c r="AE2460" s="18">
        <f t="shared" si="3334"/>
        <v>0</v>
      </c>
      <c r="AF2460" s="31"/>
      <c r="AG2460" s="22"/>
      <c r="AH2460" s="2"/>
    </row>
    <row r="2461" spans="1:34" ht="47.25" x14ac:dyDescent="0.25">
      <c r="A2461" s="36" t="s">
        <v>521</v>
      </c>
      <c r="B2461" s="32">
        <v>240</v>
      </c>
      <c r="C2461" s="36"/>
      <c r="D2461" s="36"/>
      <c r="E2461" s="14" t="s">
        <v>586</v>
      </c>
      <c r="F2461" s="18">
        <f t="shared" si="3332"/>
        <v>24385</v>
      </c>
      <c r="G2461" s="18">
        <f t="shared" si="3332"/>
        <v>24124.5</v>
      </c>
      <c r="H2461" s="18">
        <f t="shared" si="3332"/>
        <v>24124.5</v>
      </c>
      <c r="I2461" s="18">
        <f t="shared" si="3332"/>
        <v>0</v>
      </c>
      <c r="J2461" s="18">
        <f t="shared" si="3332"/>
        <v>0</v>
      </c>
      <c r="K2461" s="18">
        <f t="shared" si="3332"/>
        <v>0</v>
      </c>
      <c r="L2461" s="18">
        <f t="shared" si="3314"/>
        <v>24385</v>
      </c>
      <c r="M2461" s="18">
        <f t="shared" si="3315"/>
        <v>24124.5</v>
      </c>
      <c r="N2461" s="18">
        <f t="shared" si="3316"/>
        <v>24124.5</v>
      </c>
      <c r="O2461" s="18">
        <f t="shared" si="3333"/>
        <v>0</v>
      </c>
      <c r="P2461" s="18">
        <f t="shared" si="3333"/>
        <v>0</v>
      </c>
      <c r="Q2461" s="18">
        <f t="shared" si="3333"/>
        <v>0</v>
      </c>
      <c r="R2461" s="18">
        <f t="shared" si="3297"/>
        <v>24385</v>
      </c>
      <c r="S2461" s="18">
        <f t="shared" si="3298"/>
        <v>24124.5</v>
      </c>
      <c r="T2461" s="18">
        <f t="shared" si="3299"/>
        <v>24124.5</v>
      </c>
      <c r="U2461" s="18">
        <f t="shared" si="3334"/>
        <v>0</v>
      </c>
      <c r="V2461" s="18">
        <f t="shared" si="3300"/>
        <v>24385</v>
      </c>
      <c r="W2461" s="18">
        <f t="shared" si="3301"/>
        <v>24124.5</v>
      </c>
      <c r="X2461" s="18">
        <f t="shared" si="3302"/>
        <v>24124.5</v>
      </c>
      <c r="Y2461" s="18">
        <f t="shared" si="3334"/>
        <v>0</v>
      </c>
      <c r="Z2461" s="18">
        <f t="shared" si="3334"/>
        <v>0</v>
      </c>
      <c r="AA2461" s="18">
        <f t="shared" si="3334"/>
        <v>0</v>
      </c>
      <c r="AB2461" s="18">
        <f t="shared" si="3311"/>
        <v>24385</v>
      </c>
      <c r="AC2461" s="18">
        <f t="shared" si="3312"/>
        <v>24124.5</v>
      </c>
      <c r="AD2461" s="18">
        <f t="shared" si="3313"/>
        <v>24124.5</v>
      </c>
      <c r="AE2461" s="18">
        <f t="shared" si="3334"/>
        <v>0</v>
      </c>
      <c r="AF2461" s="31"/>
      <c r="AG2461" s="22"/>
      <c r="AH2461" s="2"/>
    </row>
    <row r="2462" spans="1:34" ht="78.75" x14ac:dyDescent="0.25">
      <c r="A2462" s="36" t="s">
        <v>521</v>
      </c>
      <c r="B2462" s="32">
        <v>240</v>
      </c>
      <c r="C2462" s="36" t="s">
        <v>5</v>
      </c>
      <c r="D2462" s="36" t="s">
        <v>151</v>
      </c>
      <c r="E2462" s="14" t="s">
        <v>539</v>
      </c>
      <c r="F2462" s="18">
        <f>24505-120</f>
        <v>24385</v>
      </c>
      <c r="G2462" s="18">
        <f>24244.5-120</f>
        <v>24124.5</v>
      </c>
      <c r="H2462" s="18">
        <f>24244.5-120</f>
        <v>24124.5</v>
      </c>
      <c r="I2462" s="18"/>
      <c r="J2462" s="18"/>
      <c r="K2462" s="18"/>
      <c r="L2462" s="18">
        <f t="shared" si="3314"/>
        <v>24385</v>
      </c>
      <c r="M2462" s="18">
        <f t="shared" si="3315"/>
        <v>24124.5</v>
      </c>
      <c r="N2462" s="18">
        <f t="shared" si="3316"/>
        <v>24124.5</v>
      </c>
      <c r="O2462" s="18"/>
      <c r="P2462" s="18"/>
      <c r="Q2462" s="18"/>
      <c r="R2462" s="18">
        <f t="shared" si="3297"/>
        <v>24385</v>
      </c>
      <c r="S2462" s="18">
        <f t="shared" si="3298"/>
        <v>24124.5</v>
      </c>
      <c r="T2462" s="18">
        <f t="shared" si="3299"/>
        <v>24124.5</v>
      </c>
      <c r="U2462" s="18"/>
      <c r="V2462" s="18">
        <f t="shared" si="3300"/>
        <v>24385</v>
      </c>
      <c r="W2462" s="18">
        <f t="shared" si="3301"/>
        <v>24124.5</v>
      </c>
      <c r="X2462" s="18">
        <f t="shared" si="3302"/>
        <v>24124.5</v>
      </c>
      <c r="Y2462" s="18"/>
      <c r="Z2462" s="18"/>
      <c r="AA2462" s="18"/>
      <c r="AB2462" s="18">
        <f t="shared" si="3311"/>
        <v>24385</v>
      </c>
      <c r="AC2462" s="18">
        <f t="shared" si="3312"/>
        <v>24124.5</v>
      </c>
      <c r="AD2462" s="18">
        <f t="shared" si="3313"/>
        <v>24124.5</v>
      </c>
      <c r="AE2462" s="18"/>
      <c r="AF2462" s="31"/>
      <c r="AG2462" s="22"/>
      <c r="AH2462" s="2"/>
    </row>
    <row r="2463" spans="1:34" ht="31.5" x14ac:dyDescent="0.25">
      <c r="A2463" s="36" t="s">
        <v>521</v>
      </c>
      <c r="B2463" s="32">
        <v>300</v>
      </c>
      <c r="C2463" s="36"/>
      <c r="D2463" s="36"/>
      <c r="E2463" s="14" t="s">
        <v>579</v>
      </c>
      <c r="F2463" s="18">
        <f t="shared" ref="F2463:K2464" si="3335">F2464</f>
        <v>600</v>
      </c>
      <c r="G2463" s="18">
        <f t="shared" si="3335"/>
        <v>600</v>
      </c>
      <c r="H2463" s="18">
        <f t="shared" si="3335"/>
        <v>600</v>
      </c>
      <c r="I2463" s="18">
        <f t="shared" si="3335"/>
        <v>0</v>
      </c>
      <c r="J2463" s="18">
        <f t="shared" si="3335"/>
        <v>0</v>
      </c>
      <c r="K2463" s="18">
        <f t="shared" si="3335"/>
        <v>0</v>
      </c>
      <c r="L2463" s="18">
        <f t="shared" si="3314"/>
        <v>600</v>
      </c>
      <c r="M2463" s="18">
        <f t="shared" si="3315"/>
        <v>600</v>
      </c>
      <c r="N2463" s="18">
        <f t="shared" si="3316"/>
        <v>600</v>
      </c>
      <c r="O2463" s="18">
        <f t="shared" ref="O2463:Q2464" si="3336">O2464</f>
        <v>0</v>
      </c>
      <c r="P2463" s="18">
        <f t="shared" si="3336"/>
        <v>0</v>
      </c>
      <c r="Q2463" s="18">
        <f t="shared" si="3336"/>
        <v>0</v>
      </c>
      <c r="R2463" s="18">
        <f t="shared" si="3297"/>
        <v>600</v>
      </c>
      <c r="S2463" s="18">
        <f t="shared" si="3298"/>
        <v>600</v>
      </c>
      <c r="T2463" s="18">
        <f t="shared" si="3299"/>
        <v>600</v>
      </c>
      <c r="U2463" s="18">
        <f t="shared" ref="U2463:AE2464" si="3337">U2464</f>
        <v>0</v>
      </c>
      <c r="V2463" s="18">
        <f t="shared" si="3300"/>
        <v>600</v>
      </c>
      <c r="W2463" s="18">
        <f t="shared" si="3301"/>
        <v>600</v>
      </c>
      <c r="X2463" s="18">
        <f t="shared" si="3302"/>
        <v>600</v>
      </c>
      <c r="Y2463" s="18">
        <f t="shared" si="3337"/>
        <v>0</v>
      </c>
      <c r="Z2463" s="18">
        <f t="shared" si="3337"/>
        <v>0</v>
      </c>
      <c r="AA2463" s="18">
        <f t="shared" si="3337"/>
        <v>0</v>
      </c>
      <c r="AB2463" s="18">
        <f t="shared" si="3311"/>
        <v>600</v>
      </c>
      <c r="AC2463" s="18">
        <f t="shared" si="3312"/>
        <v>600</v>
      </c>
      <c r="AD2463" s="18">
        <f t="shared" si="3313"/>
        <v>600</v>
      </c>
      <c r="AE2463" s="18">
        <f t="shared" si="3337"/>
        <v>0</v>
      </c>
      <c r="AF2463" s="31"/>
      <c r="AG2463" s="22"/>
      <c r="AH2463" s="2"/>
    </row>
    <row r="2464" spans="1:34" x14ac:dyDescent="0.25">
      <c r="A2464" s="36" t="s">
        <v>521</v>
      </c>
      <c r="B2464" s="32">
        <v>360</v>
      </c>
      <c r="C2464" s="36"/>
      <c r="D2464" s="36"/>
      <c r="E2464" s="14" t="s">
        <v>592</v>
      </c>
      <c r="F2464" s="18">
        <f t="shared" si="3335"/>
        <v>600</v>
      </c>
      <c r="G2464" s="18">
        <f t="shared" si="3335"/>
        <v>600</v>
      </c>
      <c r="H2464" s="18">
        <f t="shared" si="3335"/>
        <v>600</v>
      </c>
      <c r="I2464" s="18">
        <f t="shared" si="3335"/>
        <v>0</v>
      </c>
      <c r="J2464" s="18">
        <f t="shared" si="3335"/>
        <v>0</v>
      </c>
      <c r="K2464" s="18">
        <f t="shared" si="3335"/>
        <v>0</v>
      </c>
      <c r="L2464" s="18">
        <f t="shared" si="3314"/>
        <v>600</v>
      </c>
      <c r="M2464" s="18">
        <f t="shared" si="3315"/>
        <v>600</v>
      </c>
      <c r="N2464" s="18">
        <f t="shared" si="3316"/>
        <v>600</v>
      </c>
      <c r="O2464" s="18">
        <f t="shared" si="3336"/>
        <v>0</v>
      </c>
      <c r="P2464" s="18">
        <f t="shared" si="3336"/>
        <v>0</v>
      </c>
      <c r="Q2464" s="18">
        <f t="shared" si="3336"/>
        <v>0</v>
      </c>
      <c r="R2464" s="18">
        <f t="shared" si="3297"/>
        <v>600</v>
      </c>
      <c r="S2464" s="18">
        <f t="shared" si="3298"/>
        <v>600</v>
      </c>
      <c r="T2464" s="18">
        <f t="shared" si="3299"/>
        <v>600</v>
      </c>
      <c r="U2464" s="18">
        <f t="shared" si="3337"/>
        <v>0</v>
      </c>
      <c r="V2464" s="18">
        <f t="shared" si="3300"/>
        <v>600</v>
      </c>
      <c r="W2464" s="18">
        <f t="shared" si="3301"/>
        <v>600</v>
      </c>
      <c r="X2464" s="18">
        <f t="shared" si="3302"/>
        <v>600</v>
      </c>
      <c r="Y2464" s="18">
        <f t="shared" si="3337"/>
        <v>0</v>
      </c>
      <c r="Z2464" s="18">
        <f t="shared" si="3337"/>
        <v>0</v>
      </c>
      <c r="AA2464" s="18">
        <f t="shared" si="3337"/>
        <v>0</v>
      </c>
      <c r="AB2464" s="18">
        <f t="shared" si="3311"/>
        <v>600</v>
      </c>
      <c r="AC2464" s="18">
        <f t="shared" si="3312"/>
        <v>600</v>
      </c>
      <c r="AD2464" s="18">
        <f t="shared" si="3313"/>
        <v>600</v>
      </c>
      <c r="AE2464" s="18">
        <f t="shared" si="3337"/>
        <v>0</v>
      </c>
      <c r="AF2464" s="31"/>
      <c r="AG2464" s="22"/>
      <c r="AH2464" s="2"/>
    </row>
    <row r="2465" spans="1:34" ht="78.75" x14ac:dyDescent="0.25">
      <c r="A2465" s="36" t="s">
        <v>521</v>
      </c>
      <c r="B2465" s="32">
        <v>360</v>
      </c>
      <c r="C2465" s="36" t="s">
        <v>5</v>
      </c>
      <c r="D2465" s="36" t="s">
        <v>151</v>
      </c>
      <c r="E2465" s="14" t="s">
        <v>539</v>
      </c>
      <c r="F2465" s="18">
        <v>600</v>
      </c>
      <c r="G2465" s="18">
        <v>600</v>
      </c>
      <c r="H2465" s="18">
        <v>600</v>
      </c>
      <c r="I2465" s="18"/>
      <c r="J2465" s="18"/>
      <c r="K2465" s="18"/>
      <c r="L2465" s="18">
        <f t="shared" si="3314"/>
        <v>600</v>
      </c>
      <c r="M2465" s="18">
        <f t="shared" si="3315"/>
        <v>600</v>
      </c>
      <c r="N2465" s="18">
        <f t="shared" si="3316"/>
        <v>600</v>
      </c>
      <c r="O2465" s="18"/>
      <c r="P2465" s="18"/>
      <c r="Q2465" s="18"/>
      <c r="R2465" s="18">
        <f t="shared" si="3297"/>
        <v>600</v>
      </c>
      <c r="S2465" s="18">
        <f t="shared" si="3298"/>
        <v>600</v>
      </c>
      <c r="T2465" s="18">
        <f t="shared" si="3299"/>
        <v>600</v>
      </c>
      <c r="U2465" s="18"/>
      <c r="V2465" s="18">
        <f t="shared" si="3300"/>
        <v>600</v>
      </c>
      <c r="W2465" s="18">
        <f t="shared" si="3301"/>
        <v>600</v>
      </c>
      <c r="X2465" s="18">
        <f t="shared" si="3302"/>
        <v>600</v>
      </c>
      <c r="Y2465" s="18"/>
      <c r="Z2465" s="18"/>
      <c r="AA2465" s="18"/>
      <c r="AB2465" s="18">
        <f t="shared" si="3311"/>
        <v>600</v>
      </c>
      <c r="AC2465" s="18">
        <f t="shared" si="3312"/>
        <v>600</v>
      </c>
      <c r="AD2465" s="18">
        <f t="shared" si="3313"/>
        <v>600</v>
      </c>
      <c r="AE2465" s="18"/>
      <c r="AF2465" s="31"/>
      <c r="AG2465" s="22"/>
      <c r="AH2465" s="2"/>
    </row>
    <row r="2466" spans="1:34" s="8" customFormat="1" ht="63" x14ac:dyDescent="0.25">
      <c r="A2466" s="7" t="s">
        <v>524</v>
      </c>
      <c r="B2466" s="13"/>
      <c r="C2466" s="7"/>
      <c r="D2466" s="7"/>
      <c r="E2466" s="33" t="s">
        <v>609</v>
      </c>
      <c r="F2466" s="11">
        <f>F2467+F2472+F2477</f>
        <v>217450.2</v>
      </c>
      <c r="G2466" s="11">
        <f>G2467+G2472+G2477</f>
        <v>148499.9</v>
      </c>
      <c r="H2466" s="11">
        <f>H2467+H2472+H2477</f>
        <v>198600</v>
      </c>
      <c r="I2466" s="11">
        <f t="shared" ref="I2466:K2466" si="3338">I2467+I2472+I2477</f>
        <v>37425.425999999999</v>
      </c>
      <c r="J2466" s="11">
        <f t="shared" si="3338"/>
        <v>-58377.298000000003</v>
      </c>
      <c r="K2466" s="11">
        <f t="shared" si="3338"/>
        <v>-20000</v>
      </c>
      <c r="L2466" s="11">
        <f t="shared" si="3314"/>
        <v>254875.62600000002</v>
      </c>
      <c r="M2466" s="11">
        <f t="shared" si="3315"/>
        <v>90122.601999999984</v>
      </c>
      <c r="N2466" s="11">
        <f t="shared" si="3316"/>
        <v>178600</v>
      </c>
      <c r="O2466" s="11">
        <f t="shared" ref="O2466:Q2466" si="3339">O2467+O2472+O2477</f>
        <v>-84726.804000000004</v>
      </c>
      <c r="P2466" s="11">
        <f t="shared" si="3339"/>
        <v>0</v>
      </c>
      <c r="Q2466" s="11">
        <f t="shared" si="3339"/>
        <v>0</v>
      </c>
      <c r="R2466" s="11">
        <f t="shared" si="3297"/>
        <v>170148.82200000001</v>
      </c>
      <c r="S2466" s="11">
        <f t="shared" si="3298"/>
        <v>90122.601999999984</v>
      </c>
      <c r="T2466" s="11">
        <f t="shared" si="3299"/>
        <v>178600</v>
      </c>
      <c r="U2466" s="11">
        <f>U2467+U2472+U2477</f>
        <v>0</v>
      </c>
      <c r="V2466" s="11">
        <f t="shared" si="3300"/>
        <v>170148.82200000001</v>
      </c>
      <c r="W2466" s="11">
        <f t="shared" si="3301"/>
        <v>90122.601999999984</v>
      </c>
      <c r="X2466" s="11">
        <f t="shared" si="3302"/>
        <v>178600</v>
      </c>
      <c r="Y2466" s="11">
        <f t="shared" ref="Y2466:AA2466" si="3340">Y2467+Y2472+Y2477</f>
        <v>5176.33</v>
      </c>
      <c r="Z2466" s="11">
        <f t="shared" si="3340"/>
        <v>0</v>
      </c>
      <c r="AA2466" s="11">
        <f t="shared" si="3340"/>
        <v>0</v>
      </c>
      <c r="AB2466" s="11">
        <f t="shared" si="3311"/>
        <v>175325.152</v>
      </c>
      <c r="AC2466" s="11">
        <f t="shared" si="3312"/>
        <v>90122.601999999984</v>
      </c>
      <c r="AD2466" s="11">
        <f t="shared" si="3313"/>
        <v>178600</v>
      </c>
      <c r="AE2466" s="11">
        <f>AE2467+AE2472+AE2477</f>
        <v>0</v>
      </c>
      <c r="AF2466" s="21"/>
      <c r="AG2466" s="24"/>
    </row>
    <row r="2467" spans="1:34" s="10" customFormat="1" ht="47.25" x14ac:dyDescent="0.25">
      <c r="A2467" s="9" t="s">
        <v>525</v>
      </c>
      <c r="B2467" s="16"/>
      <c r="C2467" s="9"/>
      <c r="D2467" s="9"/>
      <c r="E2467" s="15" t="s">
        <v>622</v>
      </c>
      <c r="F2467" s="17">
        <f t="shared" ref="F2467:K2470" si="3341">F2468</f>
        <v>60000</v>
      </c>
      <c r="G2467" s="17">
        <f t="shared" si="3341"/>
        <v>20000</v>
      </c>
      <c r="H2467" s="17">
        <f t="shared" si="3341"/>
        <v>20000</v>
      </c>
      <c r="I2467" s="17">
        <f t="shared" si="3341"/>
        <v>-1761.0740000000001</v>
      </c>
      <c r="J2467" s="17">
        <f t="shared" si="3341"/>
        <v>-20000</v>
      </c>
      <c r="K2467" s="17">
        <f t="shared" si="3341"/>
        <v>-20000</v>
      </c>
      <c r="L2467" s="17">
        <f t="shared" si="3314"/>
        <v>58238.925999999999</v>
      </c>
      <c r="M2467" s="17">
        <f t="shared" si="3315"/>
        <v>0</v>
      </c>
      <c r="N2467" s="17">
        <f t="shared" si="3316"/>
        <v>0</v>
      </c>
      <c r="O2467" s="17">
        <f t="shared" ref="O2467:Q2470" si="3342">O2468</f>
        <v>-25000</v>
      </c>
      <c r="P2467" s="17">
        <f t="shared" si="3342"/>
        <v>0</v>
      </c>
      <c r="Q2467" s="17">
        <f t="shared" si="3342"/>
        <v>0</v>
      </c>
      <c r="R2467" s="17">
        <f t="shared" si="3297"/>
        <v>33238.925999999999</v>
      </c>
      <c r="S2467" s="17">
        <f t="shared" si="3298"/>
        <v>0</v>
      </c>
      <c r="T2467" s="17">
        <f t="shared" si="3299"/>
        <v>0</v>
      </c>
      <c r="U2467" s="17">
        <f t="shared" ref="U2467:AE2470" si="3343">U2468</f>
        <v>0</v>
      </c>
      <c r="V2467" s="17">
        <f t="shared" si="3300"/>
        <v>33238.925999999999</v>
      </c>
      <c r="W2467" s="17">
        <f t="shared" si="3301"/>
        <v>0</v>
      </c>
      <c r="X2467" s="17">
        <f t="shared" si="3302"/>
        <v>0</v>
      </c>
      <c r="Y2467" s="17">
        <f t="shared" si="3343"/>
        <v>5176.33</v>
      </c>
      <c r="Z2467" s="17">
        <f t="shared" si="3343"/>
        <v>0</v>
      </c>
      <c r="AA2467" s="17">
        <f t="shared" si="3343"/>
        <v>0</v>
      </c>
      <c r="AB2467" s="17">
        <f t="shared" si="3311"/>
        <v>38415.256000000001</v>
      </c>
      <c r="AC2467" s="17">
        <f t="shared" si="3312"/>
        <v>0</v>
      </c>
      <c r="AD2467" s="17">
        <f t="shared" si="3313"/>
        <v>0</v>
      </c>
      <c r="AE2467" s="17">
        <f t="shared" si="3343"/>
        <v>0</v>
      </c>
      <c r="AF2467" s="30"/>
      <c r="AG2467" s="25"/>
    </row>
    <row r="2468" spans="1:34" ht="31.5" x14ac:dyDescent="0.25">
      <c r="A2468" s="36" t="s">
        <v>523</v>
      </c>
      <c r="B2468" s="32"/>
      <c r="C2468" s="36"/>
      <c r="D2468" s="36"/>
      <c r="E2468" s="14" t="s">
        <v>811</v>
      </c>
      <c r="F2468" s="18">
        <f>F2469</f>
        <v>60000</v>
      </c>
      <c r="G2468" s="18">
        <f t="shared" si="3341"/>
        <v>20000</v>
      </c>
      <c r="H2468" s="18">
        <f t="shared" si="3341"/>
        <v>20000</v>
      </c>
      <c r="I2468" s="18">
        <f t="shared" si="3341"/>
        <v>-1761.0740000000001</v>
      </c>
      <c r="J2468" s="18">
        <f t="shared" si="3341"/>
        <v>-20000</v>
      </c>
      <c r="K2468" s="18">
        <f t="shared" si="3341"/>
        <v>-20000</v>
      </c>
      <c r="L2468" s="18">
        <f t="shared" si="3314"/>
        <v>58238.925999999999</v>
      </c>
      <c r="M2468" s="18">
        <f t="shared" si="3315"/>
        <v>0</v>
      </c>
      <c r="N2468" s="18">
        <f t="shared" si="3316"/>
        <v>0</v>
      </c>
      <c r="O2468" s="18">
        <f t="shared" si="3342"/>
        <v>-25000</v>
      </c>
      <c r="P2468" s="18">
        <f t="shared" si="3342"/>
        <v>0</v>
      </c>
      <c r="Q2468" s="18">
        <f t="shared" si="3342"/>
        <v>0</v>
      </c>
      <c r="R2468" s="18">
        <f t="shared" si="3297"/>
        <v>33238.925999999999</v>
      </c>
      <c r="S2468" s="18">
        <f t="shared" si="3298"/>
        <v>0</v>
      </c>
      <c r="T2468" s="18">
        <f t="shared" si="3299"/>
        <v>0</v>
      </c>
      <c r="U2468" s="18">
        <f t="shared" si="3343"/>
        <v>0</v>
      </c>
      <c r="V2468" s="18">
        <f t="shared" si="3300"/>
        <v>33238.925999999999</v>
      </c>
      <c r="W2468" s="18">
        <f t="shared" si="3301"/>
        <v>0</v>
      </c>
      <c r="X2468" s="18">
        <f t="shared" si="3302"/>
        <v>0</v>
      </c>
      <c r="Y2468" s="18">
        <f t="shared" si="3343"/>
        <v>5176.33</v>
      </c>
      <c r="Z2468" s="18">
        <f t="shared" si="3343"/>
        <v>0</v>
      </c>
      <c r="AA2468" s="18">
        <f t="shared" si="3343"/>
        <v>0</v>
      </c>
      <c r="AB2468" s="18">
        <f t="shared" si="3311"/>
        <v>38415.256000000001</v>
      </c>
      <c r="AC2468" s="18">
        <f t="shared" si="3312"/>
        <v>0</v>
      </c>
      <c r="AD2468" s="18">
        <f t="shared" si="3313"/>
        <v>0</v>
      </c>
      <c r="AE2468" s="18">
        <f t="shared" si="3343"/>
        <v>0</v>
      </c>
      <c r="AF2468" s="31"/>
      <c r="AG2468" s="22"/>
      <c r="AH2468" s="2"/>
    </row>
    <row r="2469" spans="1:34" x14ac:dyDescent="0.25">
      <c r="A2469" s="36" t="s">
        <v>523</v>
      </c>
      <c r="B2469" s="32">
        <v>800</v>
      </c>
      <c r="C2469" s="36"/>
      <c r="D2469" s="36"/>
      <c r="E2469" s="14" t="s">
        <v>583</v>
      </c>
      <c r="F2469" s="18">
        <f t="shared" si="3341"/>
        <v>60000</v>
      </c>
      <c r="G2469" s="18">
        <f t="shared" si="3341"/>
        <v>20000</v>
      </c>
      <c r="H2469" s="18">
        <f t="shared" si="3341"/>
        <v>20000</v>
      </c>
      <c r="I2469" s="18">
        <f t="shared" si="3341"/>
        <v>-1761.0740000000001</v>
      </c>
      <c r="J2469" s="18">
        <f t="shared" si="3341"/>
        <v>-20000</v>
      </c>
      <c r="K2469" s="18">
        <f t="shared" si="3341"/>
        <v>-20000</v>
      </c>
      <c r="L2469" s="18">
        <f t="shared" si="3314"/>
        <v>58238.925999999999</v>
      </c>
      <c r="M2469" s="18">
        <f t="shared" si="3315"/>
        <v>0</v>
      </c>
      <c r="N2469" s="18">
        <f t="shared" si="3316"/>
        <v>0</v>
      </c>
      <c r="O2469" s="18">
        <f t="shared" si="3342"/>
        <v>-25000</v>
      </c>
      <c r="P2469" s="18">
        <f t="shared" si="3342"/>
        <v>0</v>
      </c>
      <c r="Q2469" s="18">
        <f t="shared" si="3342"/>
        <v>0</v>
      </c>
      <c r="R2469" s="18">
        <f t="shared" si="3297"/>
        <v>33238.925999999999</v>
      </c>
      <c r="S2469" s="18">
        <f t="shared" si="3298"/>
        <v>0</v>
      </c>
      <c r="T2469" s="18">
        <f t="shared" si="3299"/>
        <v>0</v>
      </c>
      <c r="U2469" s="18">
        <f t="shared" si="3343"/>
        <v>0</v>
      </c>
      <c r="V2469" s="18">
        <f t="shared" si="3300"/>
        <v>33238.925999999999</v>
      </c>
      <c r="W2469" s="18">
        <f t="shared" si="3301"/>
        <v>0</v>
      </c>
      <c r="X2469" s="18">
        <f t="shared" si="3302"/>
        <v>0</v>
      </c>
      <c r="Y2469" s="18">
        <f t="shared" si="3343"/>
        <v>5176.33</v>
      </c>
      <c r="Z2469" s="18">
        <f t="shared" si="3343"/>
        <v>0</v>
      </c>
      <c r="AA2469" s="18">
        <f t="shared" si="3343"/>
        <v>0</v>
      </c>
      <c r="AB2469" s="18">
        <f t="shared" si="3311"/>
        <v>38415.256000000001</v>
      </c>
      <c r="AC2469" s="18">
        <f t="shared" si="3312"/>
        <v>0</v>
      </c>
      <c r="AD2469" s="18">
        <f t="shared" si="3313"/>
        <v>0</v>
      </c>
      <c r="AE2469" s="18">
        <f t="shared" si="3343"/>
        <v>0</v>
      </c>
      <c r="AF2469" s="31"/>
      <c r="AG2469" s="22"/>
      <c r="AH2469" s="2"/>
    </row>
    <row r="2470" spans="1:34" x14ac:dyDescent="0.25">
      <c r="A2470" s="36" t="s">
        <v>523</v>
      </c>
      <c r="B2470" s="32">
        <v>830</v>
      </c>
      <c r="C2470" s="36"/>
      <c r="D2470" s="36"/>
      <c r="E2470" s="14" t="s">
        <v>600</v>
      </c>
      <c r="F2470" s="18">
        <f t="shared" si="3341"/>
        <v>60000</v>
      </c>
      <c r="G2470" s="18">
        <f t="shared" si="3341"/>
        <v>20000</v>
      </c>
      <c r="H2470" s="18">
        <f t="shared" si="3341"/>
        <v>20000</v>
      </c>
      <c r="I2470" s="18">
        <f t="shared" si="3341"/>
        <v>-1761.0740000000001</v>
      </c>
      <c r="J2470" s="18">
        <f t="shared" si="3341"/>
        <v>-20000</v>
      </c>
      <c r="K2470" s="18">
        <f t="shared" si="3341"/>
        <v>-20000</v>
      </c>
      <c r="L2470" s="18">
        <f t="shared" si="3314"/>
        <v>58238.925999999999</v>
      </c>
      <c r="M2470" s="18">
        <f t="shared" si="3315"/>
        <v>0</v>
      </c>
      <c r="N2470" s="18">
        <f t="shared" si="3316"/>
        <v>0</v>
      </c>
      <c r="O2470" s="18">
        <f t="shared" si="3342"/>
        <v>-25000</v>
      </c>
      <c r="P2470" s="18">
        <f t="shared" si="3342"/>
        <v>0</v>
      </c>
      <c r="Q2470" s="18">
        <f t="shared" si="3342"/>
        <v>0</v>
      </c>
      <c r="R2470" s="18">
        <f t="shared" si="3297"/>
        <v>33238.925999999999</v>
      </c>
      <c r="S2470" s="18">
        <f t="shared" si="3298"/>
        <v>0</v>
      </c>
      <c r="T2470" s="18">
        <f t="shared" si="3299"/>
        <v>0</v>
      </c>
      <c r="U2470" s="18">
        <f t="shared" si="3343"/>
        <v>0</v>
      </c>
      <c r="V2470" s="18">
        <f t="shared" si="3300"/>
        <v>33238.925999999999</v>
      </c>
      <c r="W2470" s="18">
        <f t="shared" si="3301"/>
        <v>0</v>
      </c>
      <c r="X2470" s="18">
        <f t="shared" si="3302"/>
        <v>0</v>
      </c>
      <c r="Y2470" s="18">
        <f t="shared" si="3343"/>
        <v>5176.33</v>
      </c>
      <c r="Z2470" s="18">
        <f t="shared" si="3343"/>
        <v>0</v>
      </c>
      <c r="AA2470" s="18">
        <f t="shared" si="3343"/>
        <v>0</v>
      </c>
      <c r="AB2470" s="18">
        <f t="shared" si="3311"/>
        <v>38415.256000000001</v>
      </c>
      <c r="AC2470" s="18">
        <f t="shared" si="3312"/>
        <v>0</v>
      </c>
      <c r="AD2470" s="18">
        <f t="shared" si="3313"/>
        <v>0</v>
      </c>
      <c r="AE2470" s="18">
        <f t="shared" si="3343"/>
        <v>0</v>
      </c>
      <c r="AF2470" s="31"/>
      <c r="AG2470" s="22"/>
      <c r="AH2470" s="2"/>
    </row>
    <row r="2471" spans="1:34" x14ac:dyDescent="0.25">
      <c r="A2471" s="36" t="s">
        <v>523</v>
      </c>
      <c r="B2471" s="32">
        <v>830</v>
      </c>
      <c r="C2471" s="36" t="s">
        <v>5</v>
      </c>
      <c r="D2471" s="36" t="s">
        <v>6</v>
      </c>
      <c r="E2471" s="14" t="s">
        <v>543</v>
      </c>
      <c r="F2471" s="18">
        <v>60000</v>
      </c>
      <c r="G2471" s="18">
        <v>20000</v>
      </c>
      <c r="H2471" s="18">
        <v>20000</v>
      </c>
      <c r="I2471" s="23">
        <f>-1144.074-617</f>
        <v>-1761.0740000000001</v>
      </c>
      <c r="J2471" s="23">
        <v>-20000</v>
      </c>
      <c r="K2471" s="23">
        <v>-20000</v>
      </c>
      <c r="L2471" s="18">
        <f t="shared" si="3314"/>
        <v>58238.925999999999</v>
      </c>
      <c r="M2471" s="18">
        <f t="shared" si="3315"/>
        <v>0</v>
      </c>
      <c r="N2471" s="18">
        <f t="shared" si="3316"/>
        <v>0</v>
      </c>
      <c r="O2471" s="18">
        <v>-25000</v>
      </c>
      <c r="P2471" s="18"/>
      <c r="Q2471" s="18"/>
      <c r="R2471" s="18">
        <f t="shared" si="3297"/>
        <v>33238.925999999999</v>
      </c>
      <c r="S2471" s="18">
        <f t="shared" si="3298"/>
        <v>0</v>
      </c>
      <c r="T2471" s="18">
        <f t="shared" si="3299"/>
        <v>0</v>
      </c>
      <c r="U2471" s="18"/>
      <c r="V2471" s="18">
        <f t="shared" si="3300"/>
        <v>33238.925999999999</v>
      </c>
      <c r="W2471" s="18">
        <f t="shared" si="3301"/>
        <v>0</v>
      </c>
      <c r="X2471" s="18">
        <f t="shared" si="3302"/>
        <v>0</v>
      </c>
      <c r="Y2471" s="18">
        <v>5176.33</v>
      </c>
      <c r="Z2471" s="18"/>
      <c r="AA2471" s="18"/>
      <c r="AB2471" s="18">
        <f t="shared" si="3311"/>
        <v>38415.256000000001</v>
      </c>
      <c r="AC2471" s="18">
        <f t="shared" si="3312"/>
        <v>0</v>
      </c>
      <c r="AD2471" s="18">
        <f t="shared" si="3313"/>
        <v>0</v>
      </c>
      <c r="AE2471" s="18"/>
      <c r="AF2471" s="31"/>
      <c r="AG2471" s="22" t="s">
        <v>1355</v>
      </c>
      <c r="AH2471" s="2"/>
    </row>
    <row r="2472" spans="1:34" s="10" customFormat="1" x14ac:dyDescent="0.25">
      <c r="A2472" s="9" t="s">
        <v>527</v>
      </c>
      <c r="B2472" s="16"/>
      <c r="C2472" s="9"/>
      <c r="D2472" s="9"/>
      <c r="E2472" s="15" t="s">
        <v>623</v>
      </c>
      <c r="F2472" s="17">
        <f t="shared" ref="F2472:K2475" si="3344">F2473</f>
        <v>78600</v>
      </c>
      <c r="G2472" s="17">
        <f t="shared" si="3344"/>
        <v>78600</v>
      </c>
      <c r="H2472" s="17">
        <f t="shared" si="3344"/>
        <v>78600</v>
      </c>
      <c r="I2472" s="17">
        <f t="shared" si="3344"/>
        <v>39186.5</v>
      </c>
      <c r="J2472" s="17">
        <f t="shared" si="3344"/>
        <v>-38377.298000000003</v>
      </c>
      <c r="K2472" s="17">
        <f t="shared" si="3344"/>
        <v>0</v>
      </c>
      <c r="L2472" s="17">
        <f t="shared" si="3314"/>
        <v>117786.5</v>
      </c>
      <c r="M2472" s="17">
        <f t="shared" si="3315"/>
        <v>40222.701999999997</v>
      </c>
      <c r="N2472" s="17">
        <f t="shared" si="3316"/>
        <v>78600</v>
      </c>
      <c r="O2472" s="17">
        <f t="shared" ref="O2472:Q2475" si="3345">O2473</f>
        <v>-39186.5</v>
      </c>
      <c r="P2472" s="17">
        <f t="shared" si="3345"/>
        <v>0</v>
      </c>
      <c r="Q2472" s="17">
        <f t="shared" si="3345"/>
        <v>0</v>
      </c>
      <c r="R2472" s="17">
        <f t="shared" si="3297"/>
        <v>78600</v>
      </c>
      <c r="S2472" s="17">
        <f t="shared" si="3298"/>
        <v>40222.701999999997</v>
      </c>
      <c r="T2472" s="17">
        <f t="shared" si="3299"/>
        <v>78600</v>
      </c>
      <c r="U2472" s="17">
        <f t="shared" ref="U2472:AE2472" si="3346">U2473</f>
        <v>0</v>
      </c>
      <c r="V2472" s="17">
        <f t="shared" si="3300"/>
        <v>78600</v>
      </c>
      <c r="W2472" s="17">
        <f t="shared" si="3301"/>
        <v>40222.701999999997</v>
      </c>
      <c r="X2472" s="17">
        <f t="shared" si="3302"/>
        <v>78600</v>
      </c>
      <c r="Y2472" s="17">
        <f t="shared" si="3346"/>
        <v>0</v>
      </c>
      <c r="Z2472" s="17">
        <f t="shared" si="3346"/>
        <v>0</v>
      </c>
      <c r="AA2472" s="17">
        <f t="shared" si="3346"/>
        <v>0</v>
      </c>
      <c r="AB2472" s="17">
        <f t="shared" si="3311"/>
        <v>78600</v>
      </c>
      <c r="AC2472" s="17">
        <f t="shared" si="3312"/>
        <v>40222.701999999997</v>
      </c>
      <c r="AD2472" s="17">
        <f t="shared" si="3313"/>
        <v>78600</v>
      </c>
      <c r="AE2472" s="17">
        <f t="shared" si="3346"/>
        <v>0</v>
      </c>
      <c r="AF2472" s="30"/>
      <c r="AG2472" s="25"/>
    </row>
    <row r="2473" spans="1:34" x14ac:dyDescent="0.25">
      <c r="A2473" s="36" t="s">
        <v>526</v>
      </c>
      <c r="B2473" s="32"/>
      <c r="C2473" s="36"/>
      <c r="D2473" s="36"/>
      <c r="E2473" s="14" t="s">
        <v>812</v>
      </c>
      <c r="F2473" s="18">
        <f t="shared" si="3344"/>
        <v>78600</v>
      </c>
      <c r="G2473" s="18">
        <f t="shared" si="3344"/>
        <v>78600</v>
      </c>
      <c r="H2473" s="18">
        <f t="shared" si="3344"/>
        <v>78600</v>
      </c>
      <c r="I2473" s="18">
        <f t="shared" si="3344"/>
        <v>39186.5</v>
      </c>
      <c r="J2473" s="18">
        <f t="shared" si="3344"/>
        <v>-38377.298000000003</v>
      </c>
      <c r="K2473" s="18">
        <f t="shared" si="3344"/>
        <v>0</v>
      </c>
      <c r="L2473" s="18">
        <f t="shared" si="3314"/>
        <v>117786.5</v>
      </c>
      <c r="M2473" s="18">
        <f t="shared" si="3315"/>
        <v>40222.701999999997</v>
      </c>
      <c r="N2473" s="18">
        <f t="shared" si="3316"/>
        <v>78600</v>
      </c>
      <c r="O2473" s="18">
        <f t="shared" si="3345"/>
        <v>-39186.5</v>
      </c>
      <c r="P2473" s="18">
        <f t="shared" si="3345"/>
        <v>0</v>
      </c>
      <c r="Q2473" s="18">
        <f t="shared" si="3345"/>
        <v>0</v>
      </c>
      <c r="R2473" s="18">
        <f t="shared" si="3297"/>
        <v>78600</v>
      </c>
      <c r="S2473" s="18">
        <f t="shared" si="3298"/>
        <v>40222.701999999997</v>
      </c>
      <c r="T2473" s="18">
        <f t="shared" si="3299"/>
        <v>78600</v>
      </c>
      <c r="U2473" s="18">
        <f t="shared" ref="U2473:AE2475" si="3347">U2474</f>
        <v>0</v>
      </c>
      <c r="V2473" s="18">
        <f t="shared" si="3300"/>
        <v>78600</v>
      </c>
      <c r="W2473" s="18">
        <f t="shared" si="3301"/>
        <v>40222.701999999997</v>
      </c>
      <c r="X2473" s="18">
        <f t="shared" si="3302"/>
        <v>78600</v>
      </c>
      <c r="Y2473" s="18">
        <f t="shared" si="3347"/>
        <v>0</v>
      </c>
      <c r="Z2473" s="18">
        <f t="shared" si="3347"/>
        <v>0</v>
      </c>
      <c r="AA2473" s="18">
        <f t="shared" si="3347"/>
        <v>0</v>
      </c>
      <c r="AB2473" s="18">
        <f t="shared" si="3311"/>
        <v>78600</v>
      </c>
      <c r="AC2473" s="18">
        <f t="shared" si="3312"/>
        <v>40222.701999999997</v>
      </c>
      <c r="AD2473" s="18">
        <f t="shared" si="3313"/>
        <v>78600</v>
      </c>
      <c r="AE2473" s="18">
        <f t="shared" si="3347"/>
        <v>0</v>
      </c>
      <c r="AF2473" s="31"/>
      <c r="AG2473" s="22"/>
      <c r="AH2473" s="2"/>
    </row>
    <row r="2474" spans="1:34" x14ac:dyDescent="0.25">
      <c r="A2474" s="36" t="s">
        <v>526</v>
      </c>
      <c r="B2474" s="32">
        <v>800</v>
      </c>
      <c r="C2474" s="36"/>
      <c r="D2474" s="36"/>
      <c r="E2474" s="14" t="s">
        <v>583</v>
      </c>
      <c r="F2474" s="18">
        <f t="shared" si="3344"/>
        <v>78600</v>
      </c>
      <c r="G2474" s="18">
        <f t="shared" si="3344"/>
        <v>78600</v>
      </c>
      <c r="H2474" s="18">
        <f t="shared" si="3344"/>
        <v>78600</v>
      </c>
      <c r="I2474" s="18">
        <f t="shared" si="3344"/>
        <v>39186.5</v>
      </c>
      <c r="J2474" s="18">
        <f t="shared" si="3344"/>
        <v>-38377.298000000003</v>
      </c>
      <c r="K2474" s="18">
        <f t="shared" si="3344"/>
        <v>0</v>
      </c>
      <c r="L2474" s="18">
        <f t="shared" si="3314"/>
        <v>117786.5</v>
      </c>
      <c r="M2474" s="18">
        <f t="shared" si="3315"/>
        <v>40222.701999999997</v>
      </c>
      <c r="N2474" s="18">
        <f t="shared" si="3316"/>
        <v>78600</v>
      </c>
      <c r="O2474" s="18">
        <f t="shared" si="3345"/>
        <v>-39186.5</v>
      </c>
      <c r="P2474" s="18">
        <f t="shared" si="3345"/>
        <v>0</v>
      </c>
      <c r="Q2474" s="18">
        <f t="shared" si="3345"/>
        <v>0</v>
      </c>
      <c r="R2474" s="18">
        <f t="shared" si="3297"/>
        <v>78600</v>
      </c>
      <c r="S2474" s="18">
        <f t="shared" si="3298"/>
        <v>40222.701999999997</v>
      </c>
      <c r="T2474" s="18">
        <f t="shared" si="3299"/>
        <v>78600</v>
      </c>
      <c r="U2474" s="18">
        <f t="shared" si="3347"/>
        <v>0</v>
      </c>
      <c r="V2474" s="18">
        <f t="shared" si="3300"/>
        <v>78600</v>
      </c>
      <c r="W2474" s="18">
        <f t="shared" si="3301"/>
        <v>40222.701999999997</v>
      </c>
      <c r="X2474" s="18">
        <f t="shared" si="3302"/>
        <v>78600</v>
      </c>
      <c r="Y2474" s="18">
        <f t="shared" si="3347"/>
        <v>0</v>
      </c>
      <c r="Z2474" s="18">
        <f t="shared" si="3347"/>
        <v>0</v>
      </c>
      <c r="AA2474" s="18">
        <f t="shared" si="3347"/>
        <v>0</v>
      </c>
      <c r="AB2474" s="18">
        <f t="shared" si="3311"/>
        <v>78600</v>
      </c>
      <c r="AC2474" s="18">
        <f t="shared" si="3312"/>
        <v>40222.701999999997</v>
      </c>
      <c r="AD2474" s="18">
        <f t="shared" si="3313"/>
        <v>78600</v>
      </c>
      <c r="AE2474" s="18">
        <f t="shared" si="3347"/>
        <v>0</v>
      </c>
      <c r="AF2474" s="31"/>
      <c r="AG2474" s="22"/>
      <c r="AH2474" s="2"/>
    </row>
    <row r="2475" spans="1:34" x14ac:dyDescent="0.25">
      <c r="A2475" s="36" t="s">
        <v>526</v>
      </c>
      <c r="B2475" s="32">
        <v>870</v>
      </c>
      <c r="C2475" s="36"/>
      <c r="D2475" s="36"/>
      <c r="E2475" s="14" t="s">
        <v>603</v>
      </c>
      <c r="F2475" s="18">
        <f t="shared" si="3344"/>
        <v>78600</v>
      </c>
      <c r="G2475" s="18">
        <f t="shared" si="3344"/>
        <v>78600</v>
      </c>
      <c r="H2475" s="18">
        <f t="shared" si="3344"/>
        <v>78600</v>
      </c>
      <c r="I2475" s="18">
        <f t="shared" si="3344"/>
        <v>39186.5</v>
      </c>
      <c r="J2475" s="18">
        <f t="shared" si="3344"/>
        <v>-38377.298000000003</v>
      </c>
      <c r="K2475" s="18">
        <f t="shared" si="3344"/>
        <v>0</v>
      </c>
      <c r="L2475" s="18">
        <f t="shared" si="3314"/>
        <v>117786.5</v>
      </c>
      <c r="M2475" s="18">
        <f t="shared" si="3315"/>
        <v>40222.701999999997</v>
      </c>
      <c r="N2475" s="18">
        <f t="shared" si="3316"/>
        <v>78600</v>
      </c>
      <c r="O2475" s="18">
        <f t="shared" si="3345"/>
        <v>-39186.5</v>
      </c>
      <c r="P2475" s="18">
        <f t="shared" si="3345"/>
        <v>0</v>
      </c>
      <c r="Q2475" s="18">
        <f t="shared" si="3345"/>
        <v>0</v>
      </c>
      <c r="R2475" s="18">
        <f t="shared" si="3297"/>
        <v>78600</v>
      </c>
      <c r="S2475" s="18">
        <f t="shared" si="3298"/>
        <v>40222.701999999997</v>
      </c>
      <c r="T2475" s="18">
        <f t="shared" si="3299"/>
        <v>78600</v>
      </c>
      <c r="U2475" s="18">
        <f t="shared" si="3347"/>
        <v>0</v>
      </c>
      <c r="V2475" s="18">
        <f t="shared" si="3300"/>
        <v>78600</v>
      </c>
      <c r="W2475" s="18">
        <f t="shared" si="3301"/>
        <v>40222.701999999997</v>
      </c>
      <c r="X2475" s="18">
        <f t="shared" si="3302"/>
        <v>78600</v>
      </c>
      <c r="Y2475" s="18">
        <f t="shared" si="3347"/>
        <v>0</v>
      </c>
      <c r="Z2475" s="18">
        <f t="shared" si="3347"/>
        <v>0</v>
      </c>
      <c r="AA2475" s="18">
        <f t="shared" si="3347"/>
        <v>0</v>
      </c>
      <c r="AB2475" s="18">
        <f t="shared" si="3311"/>
        <v>78600</v>
      </c>
      <c r="AC2475" s="18">
        <f t="shared" si="3312"/>
        <v>40222.701999999997</v>
      </c>
      <c r="AD2475" s="18">
        <f t="shared" si="3313"/>
        <v>78600</v>
      </c>
      <c r="AE2475" s="18">
        <f t="shared" si="3347"/>
        <v>0</v>
      </c>
      <c r="AF2475" s="31"/>
      <c r="AG2475" s="22"/>
      <c r="AH2475" s="2"/>
    </row>
    <row r="2476" spans="1:34" x14ac:dyDescent="0.25">
      <c r="A2476" s="36" t="s">
        <v>526</v>
      </c>
      <c r="B2476" s="32">
        <v>870</v>
      </c>
      <c r="C2476" s="36" t="s">
        <v>5</v>
      </c>
      <c r="D2476" s="36" t="s">
        <v>105</v>
      </c>
      <c r="E2476" s="14" t="s">
        <v>542</v>
      </c>
      <c r="F2476" s="18">
        <v>78600</v>
      </c>
      <c r="G2476" s="18">
        <v>78600</v>
      </c>
      <c r="H2476" s="18">
        <v>78600</v>
      </c>
      <c r="I2476" s="23">
        <v>39186.5</v>
      </c>
      <c r="J2476" s="23">
        <v>-38377.298000000003</v>
      </c>
      <c r="K2476" s="18"/>
      <c r="L2476" s="18">
        <f t="shared" si="3314"/>
        <v>117786.5</v>
      </c>
      <c r="M2476" s="18">
        <f t="shared" si="3315"/>
        <v>40222.701999999997</v>
      </c>
      <c r="N2476" s="18">
        <f t="shared" si="3316"/>
        <v>78600</v>
      </c>
      <c r="O2476" s="18">
        <v>-39186.5</v>
      </c>
      <c r="P2476" s="18"/>
      <c r="Q2476" s="18"/>
      <c r="R2476" s="18">
        <f t="shared" si="3297"/>
        <v>78600</v>
      </c>
      <c r="S2476" s="18">
        <f t="shared" si="3298"/>
        <v>40222.701999999997</v>
      </c>
      <c r="T2476" s="18">
        <f t="shared" si="3299"/>
        <v>78600</v>
      </c>
      <c r="U2476" s="18"/>
      <c r="V2476" s="18">
        <f t="shared" si="3300"/>
        <v>78600</v>
      </c>
      <c r="W2476" s="18">
        <f t="shared" si="3301"/>
        <v>40222.701999999997</v>
      </c>
      <c r="X2476" s="18">
        <f t="shared" si="3302"/>
        <v>78600</v>
      </c>
      <c r="Y2476" s="18"/>
      <c r="Z2476" s="18"/>
      <c r="AA2476" s="18"/>
      <c r="AB2476" s="18">
        <f t="shared" si="3311"/>
        <v>78600</v>
      </c>
      <c r="AC2476" s="18">
        <f t="shared" si="3312"/>
        <v>40222.701999999997</v>
      </c>
      <c r="AD2476" s="18">
        <f t="shared" si="3313"/>
        <v>78600</v>
      </c>
      <c r="AE2476" s="18"/>
      <c r="AF2476" s="31"/>
      <c r="AG2476" s="22" t="s">
        <v>1308</v>
      </c>
      <c r="AH2476" s="2"/>
    </row>
    <row r="2477" spans="1:34" s="10" customFormat="1" x14ac:dyDescent="0.25">
      <c r="A2477" s="9" t="s">
        <v>529</v>
      </c>
      <c r="B2477" s="16"/>
      <c r="C2477" s="9"/>
      <c r="D2477" s="9"/>
      <c r="E2477" s="15" t="s">
        <v>624</v>
      </c>
      <c r="F2477" s="17">
        <f t="shared" ref="F2477:K2480" si="3348">F2478</f>
        <v>78850.2</v>
      </c>
      <c r="G2477" s="17">
        <f t="shared" si="3348"/>
        <v>49899.9</v>
      </c>
      <c r="H2477" s="17">
        <f t="shared" si="3348"/>
        <v>100000</v>
      </c>
      <c r="I2477" s="17">
        <f t="shared" si="3348"/>
        <v>0</v>
      </c>
      <c r="J2477" s="17">
        <f t="shared" si="3348"/>
        <v>0</v>
      </c>
      <c r="K2477" s="17">
        <f t="shared" si="3348"/>
        <v>0</v>
      </c>
      <c r="L2477" s="17">
        <f t="shared" si="3314"/>
        <v>78850.2</v>
      </c>
      <c r="M2477" s="17">
        <f t="shared" si="3315"/>
        <v>49899.9</v>
      </c>
      <c r="N2477" s="17">
        <f t="shared" si="3316"/>
        <v>100000</v>
      </c>
      <c r="O2477" s="17">
        <f t="shared" ref="O2477:Q2480" si="3349">O2478</f>
        <v>-20540.304</v>
      </c>
      <c r="P2477" s="17">
        <f t="shared" si="3349"/>
        <v>0</v>
      </c>
      <c r="Q2477" s="17">
        <f t="shared" si="3349"/>
        <v>0</v>
      </c>
      <c r="R2477" s="17">
        <f t="shared" si="3297"/>
        <v>58309.895999999993</v>
      </c>
      <c r="S2477" s="17">
        <f t="shared" si="3298"/>
        <v>49899.9</v>
      </c>
      <c r="T2477" s="17">
        <f t="shared" si="3299"/>
        <v>100000</v>
      </c>
      <c r="U2477" s="17">
        <f t="shared" ref="U2477:AE2480" si="3350">U2478</f>
        <v>0</v>
      </c>
      <c r="V2477" s="17">
        <f t="shared" si="3300"/>
        <v>58309.895999999993</v>
      </c>
      <c r="W2477" s="17">
        <f t="shared" si="3301"/>
        <v>49899.9</v>
      </c>
      <c r="X2477" s="17">
        <f t="shared" si="3302"/>
        <v>100000</v>
      </c>
      <c r="Y2477" s="17">
        <f t="shared" si="3350"/>
        <v>0</v>
      </c>
      <c r="Z2477" s="17">
        <f t="shared" si="3350"/>
        <v>0</v>
      </c>
      <c r="AA2477" s="17">
        <f t="shared" si="3350"/>
        <v>0</v>
      </c>
      <c r="AB2477" s="17">
        <f t="shared" si="3311"/>
        <v>58309.895999999993</v>
      </c>
      <c r="AC2477" s="17">
        <f t="shared" si="3312"/>
        <v>49899.9</v>
      </c>
      <c r="AD2477" s="17">
        <f t="shared" si="3313"/>
        <v>100000</v>
      </c>
      <c r="AE2477" s="17">
        <f t="shared" si="3350"/>
        <v>0</v>
      </c>
      <c r="AF2477" s="30"/>
      <c r="AG2477" s="25"/>
    </row>
    <row r="2478" spans="1:34" ht="31.5" x14ac:dyDescent="0.25">
      <c r="A2478" s="36" t="s">
        <v>528</v>
      </c>
      <c r="B2478" s="32"/>
      <c r="C2478" s="36"/>
      <c r="D2478" s="36"/>
      <c r="E2478" s="14" t="s">
        <v>811</v>
      </c>
      <c r="F2478" s="18">
        <f t="shared" si="3348"/>
        <v>78850.2</v>
      </c>
      <c r="G2478" s="18">
        <f t="shared" si="3348"/>
        <v>49899.9</v>
      </c>
      <c r="H2478" s="18">
        <f t="shared" si="3348"/>
        <v>100000</v>
      </c>
      <c r="I2478" s="18">
        <f t="shared" si="3348"/>
        <v>0</v>
      </c>
      <c r="J2478" s="18">
        <f t="shared" si="3348"/>
        <v>0</v>
      </c>
      <c r="K2478" s="18">
        <f t="shared" si="3348"/>
        <v>0</v>
      </c>
      <c r="L2478" s="18">
        <f t="shared" si="3314"/>
        <v>78850.2</v>
      </c>
      <c r="M2478" s="18">
        <f t="shared" si="3315"/>
        <v>49899.9</v>
      </c>
      <c r="N2478" s="18">
        <f t="shared" si="3316"/>
        <v>100000</v>
      </c>
      <c r="O2478" s="18">
        <f t="shared" si="3349"/>
        <v>-20540.304</v>
      </c>
      <c r="P2478" s="18">
        <f t="shared" si="3349"/>
        <v>0</v>
      </c>
      <c r="Q2478" s="18">
        <f t="shared" si="3349"/>
        <v>0</v>
      </c>
      <c r="R2478" s="18">
        <f t="shared" si="3297"/>
        <v>58309.895999999993</v>
      </c>
      <c r="S2478" s="18">
        <f t="shared" si="3298"/>
        <v>49899.9</v>
      </c>
      <c r="T2478" s="18">
        <f t="shared" si="3299"/>
        <v>100000</v>
      </c>
      <c r="U2478" s="18">
        <f t="shared" si="3350"/>
        <v>0</v>
      </c>
      <c r="V2478" s="18">
        <f t="shared" si="3300"/>
        <v>58309.895999999993</v>
      </c>
      <c r="W2478" s="18">
        <f t="shared" si="3301"/>
        <v>49899.9</v>
      </c>
      <c r="X2478" s="18">
        <f t="shared" si="3302"/>
        <v>100000</v>
      </c>
      <c r="Y2478" s="18">
        <f t="shared" si="3350"/>
        <v>0</v>
      </c>
      <c r="Z2478" s="18">
        <f t="shared" si="3350"/>
        <v>0</v>
      </c>
      <c r="AA2478" s="18">
        <f t="shared" si="3350"/>
        <v>0</v>
      </c>
      <c r="AB2478" s="18">
        <f t="shared" si="3311"/>
        <v>58309.895999999993</v>
      </c>
      <c r="AC2478" s="18">
        <f t="shared" si="3312"/>
        <v>49899.9</v>
      </c>
      <c r="AD2478" s="18">
        <f t="shared" si="3313"/>
        <v>100000</v>
      </c>
      <c r="AE2478" s="18">
        <f t="shared" si="3350"/>
        <v>0</v>
      </c>
      <c r="AF2478" s="31"/>
      <c r="AG2478" s="22"/>
      <c r="AH2478" s="2"/>
    </row>
    <row r="2479" spans="1:34" ht="47.25" x14ac:dyDescent="0.25">
      <c r="A2479" s="36" t="s">
        <v>528</v>
      </c>
      <c r="B2479" s="32">
        <v>200</v>
      </c>
      <c r="C2479" s="36"/>
      <c r="D2479" s="36"/>
      <c r="E2479" s="14" t="s">
        <v>578</v>
      </c>
      <c r="F2479" s="18">
        <f t="shared" si="3348"/>
        <v>78850.2</v>
      </c>
      <c r="G2479" s="18">
        <f t="shared" si="3348"/>
        <v>49899.9</v>
      </c>
      <c r="H2479" s="18">
        <f t="shared" si="3348"/>
        <v>100000</v>
      </c>
      <c r="I2479" s="18">
        <f t="shared" si="3348"/>
        <v>0</v>
      </c>
      <c r="J2479" s="18">
        <f t="shared" si="3348"/>
        <v>0</v>
      </c>
      <c r="K2479" s="18">
        <f t="shared" si="3348"/>
        <v>0</v>
      </c>
      <c r="L2479" s="18">
        <f t="shared" si="3314"/>
        <v>78850.2</v>
      </c>
      <c r="M2479" s="18">
        <f t="shared" si="3315"/>
        <v>49899.9</v>
      </c>
      <c r="N2479" s="18">
        <f t="shared" si="3316"/>
        <v>100000</v>
      </c>
      <c r="O2479" s="18">
        <f t="shared" si="3349"/>
        <v>-20540.304</v>
      </c>
      <c r="P2479" s="18">
        <f t="shared" si="3349"/>
        <v>0</v>
      </c>
      <c r="Q2479" s="18">
        <f t="shared" si="3349"/>
        <v>0</v>
      </c>
      <c r="R2479" s="18">
        <f t="shared" si="3297"/>
        <v>58309.895999999993</v>
      </c>
      <c r="S2479" s="18">
        <f t="shared" si="3298"/>
        <v>49899.9</v>
      </c>
      <c r="T2479" s="18">
        <f t="shared" si="3299"/>
        <v>100000</v>
      </c>
      <c r="U2479" s="18">
        <f t="shared" si="3350"/>
        <v>0</v>
      </c>
      <c r="V2479" s="18">
        <f t="shared" si="3300"/>
        <v>58309.895999999993</v>
      </c>
      <c r="W2479" s="18">
        <f t="shared" si="3301"/>
        <v>49899.9</v>
      </c>
      <c r="X2479" s="18">
        <f t="shared" si="3302"/>
        <v>100000</v>
      </c>
      <c r="Y2479" s="18">
        <f t="shared" si="3350"/>
        <v>0</v>
      </c>
      <c r="Z2479" s="18">
        <f t="shared" si="3350"/>
        <v>0</v>
      </c>
      <c r="AA2479" s="18">
        <f t="shared" si="3350"/>
        <v>0</v>
      </c>
      <c r="AB2479" s="18">
        <f t="shared" si="3311"/>
        <v>58309.895999999993</v>
      </c>
      <c r="AC2479" s="18">
        <f t="shared" si="3312"/>
        <v>49899.9</v>
      </c>
      <c r="AD2479" s="18">
        <f t="shared" si="3313"/>
        <v>100000</v>
      </c>
      <c r="AE2479" s="18">
        <f t="shared" si="3350"/>
        <v>0</v>
      </c>
      <c r="AF2479" s="31"/>
      <c r="AG2479" s="22"/>
      <c r="AH2479" s="2"/>
    </row>
    <row r="2480" spans="1:34" ht="47.25" x14ac:dyDescent="0.25">
      <c r="A2480" s="36" t="s">
        <v>528</v>
      </c>
      <c r="B2480" s="32">
        <v>240</v>
      </c>
      <c r="C2480" s="36"/>
      <c r="D2480" s="36"/>
      <c r="E2480" s="14" t="s">
        <v>586</v>
      </c>
      <c r="F2480" s="18">
        <f t="shared" si="3348"/>
        <v>78850.2</v>
      </c>
      <c r="G2480" s="18">
        <f t="shared" si="3348"/>
        <v>49899.9</v>
      </c>
      <c r="H2480" s="18">
        <f t="shared" si="3348"/>
        <v>100000</v>
      </c>
      <c r="I2480" s="18">
        <f t="shared" si="3348"/>
        <v>0</v>
      </c>
      <c r="J2480" s="18">
        <f t="shared" si="3348"/>
        <v>0</v>
      </c>
      <c r="K2480" s="18">
        <f t="shared" si="3348"/>
        <v>0</v>
      </c>
      <c r="L2480" s="18">
        <f t="shared" si="3314"/>
        <v>78850.2</v>
      </c>
      <c r="M2480" s="18">
        <f t="shared" si="3315"/>
        <v>49899.9</v>
      </c>
      <c r="N2480" s="18">
        <f t="shared" si="3316"/>
        <v>100000</v>
      </c>
      <c r="O2480" s="18">
        <f t="shared" si="3349"/>
        <v>-20540.304</v>
      </c>
      <c r="P2480" s="18">
        <f t="shared" si="3349"/>
        <v>0</v>
      </c>
      <c r="Q2480" s="18">
        <f t="shared" si="3349"/>
        <v>0</v>
      </c>
      <c r="R2480" s="18">
        <f t="shared" si="3297"/>
        <v>58309.895999999993</v>
      </c>
      <c r="S2480" s="18">
        <f t="shared" si="3298"/>
        <v>49899.9</v>
      </c>
      <c r="T2480" s="18">
        <f t="shared" si="3299"/>
        <v>100000</v>
      </c>
      <c r="U2480" s="18">
        <f t="shared" si="3350"/>
        <v>0</v>
      </c>
      <c r="V2480" s="18">
        <f t="shared" si="3300"/>
        <v>58309.895999999993</v>
      </c>
      <c r="W2480" s="18">
        <f t="shared" si="3301"/>
        <v>49899.9</v>
      </c>
      <c r="X2480" s="18">
        <f t="shared" si="3302"/>
        <v>100000</v>
      </c>
      <c r="Y2480" s="18">
        <f t="shared" si="3350"/>
        <v>0</v>
      </c>
      <c r="Z2480" s="18">
        <f t="shared" si="3350"/>
        <v>0</v>
      </c>
      <c r="AA2480" s="18">
        <f t="shared" si="3350"/>
        <v>0</v>
      </c>
      <c r="AB2480" s="18">
        <f t="shared" si="3311"/>
        <v>58309.895999999993</v>
      </c>
      <c r="AC2480" s="18">
        <f t="shared" si="3312"/>
        <v>49899.9</v>
      </c>
      <c r="AD2480" s="18">
        <f t="shared" si="3313"/>
        <v>100000</v>
      </c>
      <c r="AE2480" s="18">
        <f t="shared" si="3350"/>
        <v>0</v>
      </c>
      <c r="AF2480" s="31"/>
      <c r="AG2480" s="22"/>
      <c r="AH2480" s="2"/>
    </row>
    <row r="2481" spans="1:34" x14ac:dyDescent="0.25">
      <c r="A2481" s="36" t="s">
        <v>528</v>
      </c>
      <c r="B2481" s="32">
        <v>240</v>
      </c>
      <c r="C2481" s="36" t="s">
        <v>200</v>
      </c>
      <c r="D2481" s="36" t="s">
        <v>5</v>
      </c>
      <c r="E2481" s="14" t="s">
        <v>551</v>
      </c>
      <c r="F2481" s="18">
        <v>78850.2</v>
      </c>
      <c r="G2481" s="18">
        <v>49899.9</v>
      </c>
      <c r="H2481" s="18">
        <v>100000</v>
      </c>
      <c r="I2481" s="18"/>
      <c r="J2481" s="18"/>
      <c r="K2481" s="18"/>
      <c r="L2481" s="18">
        <f t="shared" si="3314"/>
        <v>78850.2</v>
      </c>
      <c r="M2481" s="18">
        <f t="shared" si="3315"/>
        <v>49899.9</v>
      </c>
      <c r="N2481" s="18">
        <f t="shared" si="3316"/>
        <v>100000</v>
      </c>
      <c r="O2481" s="18">
        <f>-23185.34+2645.036</f>
        <v>-20540.304</v>
      </c>
      <c r="P2481" s="18"/>
      <c r="Q2481" s="18"/>
      <c r="R2481" s="18">
        <f t="shared" si="3297"/>
        <v>58309.895999999993</v>
      </c>
      <c r="S2481" s="18">
        <f t="shared" si="3298"/>
        <v>49899.9</v>
      </c>
      <c r="T2481" s="18">
        <f t="shared" si="3299"/>
        <v>100000</v>
      </c>
      <c r="U2481" s="18"/>
      <c r="V2481" s="18">
        <f t="shared" si="3300"/>
        <v>58309.895999999993</v>
      </c>
      <c r="W2481" s="18">
        <f t="shared" si="3301"/>
        <v>49899.9</v>
      </c>
      <c r="X2481" s="18">
        <f t="shared" si="3302"/>
        <v>100000</v>
      </c>
      <c r="Y2481" s="18"/>
      <c r="Z2481" s="18"/>
      <c r="AA2481" s="18"/>
      <c r="AB2481" s="18">
        <f t="shared" si="3311"/>
        <v>58309.895999999993</v>
      </c>
      <c r="AC2481" s="18">
        <f t="shared" si="3312"/>
        <v>49899.9</v>
      </c>
      <c r="AD2481" s="18">
        <f t="shared" si="3313"/>
        <v>100000</v>
      </c>
      <c r="AE2481" s="18"/>
      <c r="AF2481" s="31"/>
      <c r="AG2481" s="22"/>
      <c r="AH2481" s="2"/>
    </row>
    <row r="2482" spans="1:34" s="8" customFormat="1" ht="63" x14ac:dyDescent="0.25">
      <c r="A2482" s="7" t="s">
        <v>532</v>
      </c>
      <c r="B2482" s="13"/>
      <c r="C2482" s="7"/>
      <c r="D2482" s="7"/>
      <c r="E2482" s="33" t="s">
        <v>610</v>
      </c>
      <c r="F2482" s="11">
        <f t="shared" ref="F2482:K2483" si="3351">F2483</f>
        <v>44973.599999999999</v>
      </c>
      <c r="G2482" s="11">
        <f t="shared" si="3351"/>
        <v>41218.1</v>
      </c>
      <c r="H2482" s="11">
        <f t="shared" si="3351"/>
        <v>41202.199999999997</v>
      </c>
      <c r="I2482" s="11">
        <f t="shared" si="3351"/>
        <v>16294</v>
      </c>
      <c r="J2482" s="11">
        <f t="shared" si="3351"/>
        <v>16180.698</v>
      </c>
      <c r="K2482" s="11">
        <f t="shared" si="3351"/>
        <v>16180.698</v>
      </c>
      <c r="L2482" s="11">
        <f t="shared" si="3314"/>
        <v>61267.6</v>
      </c>
      <c r="M2482" s="11">
        <f t="shared" si="3315"/>
        <v>57398.797999999995</v>
      </c>
      <c r="N2482" s="11">
        <f t="shared" si="3316"/>
        <v>57382.898000000001</v>
      </c>
      <c r="O2482" s="11">
        <f t="shared" ref="O2482:Q2483" si="3352">O2483</f>
        <v>0</v>
      </c>
      <c r="P2482" s="11">
        <f t="shared" si="3352"/>
        <v>0</v>
      </c>
      <c r="Q2482" s="11">
        <f t="shared" si="3352"/>
        <v>0</v>
      </c>
      <c r="R2482" s="11">
        <f t="shared" si="3297"/>
        <v>61267.6</v>
      </c>
      <c r="S2482" s="11">
        <f t="shared" si="3298"/>
        <v>57398.797999999995</v>
      </c>
      <c r="T2482" s="11">
        <f t="shared" si="3299"/>
        <v>57382.898000000001</v>
      </c>
      <c r="U2482" s="11">
        <f t="shared" ref="U2482:AE2483" si="3353">U2483</f>
        <v>0</v>
      </c>
      <c r="V2482" s="11">
        <f t="shared" si="3300"/>
        <v>61267.6</v>
      </c>
      <c r="W2482" s="11">
        <f t="shared" si="3301"/>
        <v>57398.797999999995</v>
      </c>
      <c r="X2482" s="11">
        <f t="shared" si="3302"/>
        <v>57382.898000000001</v>
      </c>
      <c r="Y2482" s="11">
        <f t="shared" si="3353"/>
        <v>0</v>
      </c>
      <c r="Z2482" s="11">
        <f t="shared" si="3353"/>
        <v>0</v>
      </c>
      <c r="AA2482" s="11">
        <f t="shared" si="3353"/>
        <v>0</v>
      </c>
      <c r="AB2482" s="11">
        <f t="shared" si="3311"/>
        <v>61267.6</v>
      </c>
      <c r="AC2482" s="11">
        <f t="shared" si="3312"/>
        <v>57398.797999999995</v>
      </c>
      <c r="AD2482" s="11">
        <f t="shared" si="3313"/>
        <v>57382.898000000001</v>
      </c>
      <c r="AE2482" s="11">
        <f t="shared" si="3353"/>
        <v>0</v>
      </c>
      <c r="AF2482" s="21"/>
      <c r="AG2482" s="24"/>
    </row>
    <row r="2483" spans="1:34" s="10" customFormat="1" ht="63" x14ac:dyDescent="0.25">
      <c r="A2483" s="9" t="s">
        <v>531</v>
      </c>
      <c r="B2483" s="16"/>
      <c r="C2483" s="9"/>
      <c r="D2483" s="9"/>
      <c r="E2483" s="15" t="s">
        <v>1265</v>
      </c>
      <c r="F2483" s="17">
        <f t="shared" si="3351"/>
        <v>44973.599999999999</v>
      </c>
      <c r="G2483" s="17">
        <f t="shared" si="3351"/>
        <v>41218.1</v>
      </c>
      <c r="H2483" s="17">
        <f t="shared" si="3351"/>
        <v>41202.199999999997</v>
      </c>
      <c r="I2483" s="17">
        <f t="shared" si="3351"/>
        <v>16294</v>
      </c>
      <c r="J2483" s="17">
        <f t="shared" si="3351"/>
        <v>16180.698</v>
      </c>
      <c r="K2483" s="17">
        <f t="shared" si="3351"/>
        <v>16180.698</v>
      </c>
      <c r="L2483" s="17">
        <f t="shared" si="3314"/>
        <v>61267.6</v>
      </c>
      <c r="M2483" s="17">
        <f t="shared" si="3315"/>
        <v>57398.797999999995</v>
      </c>
      <c r="N2483" s="17">
        <f t="shared" si="3316"/>
        <v>57382.898000000001</v>
      </c>
      <c r="O2483" s="17">
        <f t="shared" si="3352"/>
        <v>0</v>
      </c>
      <c r="P2483" s="17">
        <f t="shared" si="3352"/>
        <v>0</v>
      </c>
      <c r="Q2483" s="17">
        <f t="shared" si="3352"/>
        <v>0</v>
      </c>
      <c r="R2483" s="17">
        <f t="shared" si="3297"/>
        <v>61267.6</v>
      </c>
      <c r="S2483" s="17">
        <f t="shared" si="3298"/>
        <v>57398.797999999995</v>
      </c>
      <c r="T2483" s="17">
        <f t="shared" si="3299"/>
        <v>57382.898000000001</v>
      </c>
      <c r="U2483" s="17">
        <f t="shared" si="3353"/>
        <v>0</v>
      </c>
      <c r="V2483" s="17">
        <f t="shared" si="3300"/>
        <v>61267.6</v>
      </c>
      <c r="W2483" s="17">
        <f t="shared" si="3301"/>
        <v>57398.797999999995</v>
      </c>
      <c r="X2483" s="17">
        <f t="shared" si="3302"/>
        <v>57382.898000000001</v>
      </c>
      <c r="Y2483" s="17">
        <f t="shared" si="3353"/>
        <v>0</v>
      </c>
      <c r="Z2483" s="17">
        <f t="shared" si="3353"/>
        <v>0</v>
      </c>
      <c r="AA2483" s="17">
        <f t="shared" si="3353"/>
        <v>0</v>
      </c>
      <c r="AB2483" s="17">
        <f t="shared" si="3311"/>
        <v>61267.6</v>
      </c>
      <c r="AC2483" s="17">
        <f t="shared" si="3312"/>
        <v>57398.797999999995</v>
      </c>
      <c r="AD2483" s="17">
        <f t="shared" si="3313"/>
        <v>57382.898000000001</v>
      </c>
      <c r="AE2483" s="17">
        <f t="shared" si="3353"/>
        <v>0</v>
      </c>
      <c r="AF2483" s="30"/>
      <c r="AG2483" s="25"/>
    </row>
    <row r="2484" spans="1:34" ht="47.25" x14ac:dyDescent="0.25">
      <c r="A2484" s="36" t="s">
        <v>530</v>
      </c>
      <c r="B2484" s="32"/>
      <c r="C2484" s="36"/>
      <c r="D2484" s="36"/>
      <c r="E2484" s="14" t="s">
        <v>627</v>
      </c>
      <c r="F2484" s="18">
        <f t="shared" ref="F2484:K2484" si="3354">F2485+F2488+F2491</f>
        <v>44973.599999999999</v>
      </c>
      <c r="G2484" s="18">
        <f t="shared" si="3354"/>
        <v>41218.1</v>
      </c>
      <c r="H2484" s="18">
        <f t="shared" si="3354"/>
        <v>41202.199999999997</v>
      </c>
      <c r="I2484" s="18">
        <f t="shared" si="3354"/>
        <v>16294</v>
      </c>
      <c r="J2484" s="18">
        <f t="shared" si="3354"/>
        <v>16180.698</v>
      </c>
      <c r="K2484" s="18">
        <f t="shared" si="3354"/>
        <v>16180.698</v>
      </c>
      <c r="L2484" s="18">
        <f t="shared" si="3314"/>
        <v>61267.6</v>
      </c>
      <c r="M2484" s="18">
        <f t="shared" si="3315"/>
        <v>57398.797999999995</v>
      </c>
      <c r="N2484" s="18">
        <f t="shared" si="3316"/>
        <v>57382.898000000001</v>
      </c>
      <c r="O2484" s="18">
        <f t="shared" ref="O2484:Q2484" si="3355">O2485+O2488+O2491</f>
        <v>0</v>
      </c>
      <c r="P2484" s="18">
        <f t="shared" si="3355"/>
        <v>0</v>
      </c>
      <c r="Q2484" s="18">
        <f t="shared" si="3355"/>
        <v>0</v>
      </c>
      <c r="R2484" s="18">
        <f t="shared" si="3297"/>
        <v>61267.6</v>
      </c>
      <c r="S2484" s="18">
        <f t="shared" si="3298"/>
        <v>57398.797999999995</v>
      </c>
      <c r="T2484" s="18">
        <f t="shared" si="3299"/>
        <v>57382.898000000001</v>
      </c>
      <c r="U2484" s="18">
        <f t="shared" ref="U2484:AE2484" si="3356">U2485+U2488+U2491</f>
        <v>0</v>
      </c>
      <c r="V2484" s="18">
        <f t="shared" si="3300"/>
        <v>61267.6</v>
      </c>
      <c r="W2484" s="18">
        <f t="shared" si="3301"/>
        <v>57398.797999999995</v>
      </c>
      <c r="X2484" s="18">
        <f t="shared" si="3302"/>
        <v>57382.898000000001</v>
      </c>
      <c r="Y2484" s="18">
        <f t="shared" ref="Y2484:AA2484" si="3357">Y2485+Y2488+Y2491</f>
        <v>0</v>
      </c>
      <c r="Z2484" s="18">
        <f t="shared" si="3357"/>
        <v>0</v>
      </c>
      <c r="AA2484" s="18">
        <f t="shared" si="3357"/>
        <v>0</v>
      </c>
      <c r="AB2484" s="18">
        <f t="shared" si="3311"/>
        <v>61267.6</v>
      </c>
      <c r="AC2484" s="18">
        <f t="shared" si="3312"/>
        <v>57398.797999999995</v>
      </c>
      <c r="AD2484" s="18">
        <f t="shared" si="3313"/>
        <v>57382.898000000001</v>
      </c>
      <c r="AE2484" s="18">
        <f t="shared" si="3356"/>
        <v>0</v>
      </c>
      <c r="AF2484" s="31"/>
      <c r="AG2484" s="22"/>
      <c r="AH2484" s="2"/>
    </row>
    <row r="2485" spans="1:34" ht="94.5" x14ac:dyDescent="0.25">
      <c r="A2485" s="36" t="s">
        <v>530</v>
      </c>
      <c r="B2485" s="32">
        <v>100</v>
      </c>
      <c r="C2485" s="36"/>
      <c r="D2485" s="36"/>
      <c r="E2485" s="14" t="s">
        <v>577</v>
      </c>
      <c r="F2485" s="18">
        <f t="shared" ref="F2485:K2486" si="3358">F2486</f>
        <v>36866.800000000003</v>
      </c>
      <c r="G2485" s="18">
        <f t="shared" si="3358"/>
        <v>33283.1</v>
      </c>
      <c r="H2485" s="18">
        <f t="shared" si="3358"/>
        <v>33282.5</v>
      </c>
      <c r="I2485" s="18">
        <f t="shared" si="3358"/>
        <v>16294</v>
      </c>
      <c r="J2485" s="18">
        <f t="shared" si="3358"/>
        <v>16180.698</v>
      </c>
      <c r="K2485" s="18">
        <f t="shared" si="3358"/>
        <v>16180.698</v>
      </c>
      <c r="L2485" s="18">
        <f t="shared" si="3314"/>
        <v>53160.800000000003</v>
      </c>
      <c r="M2485" s="18">
        <f t="shared" si="3315"/>
        <v>49463.797999999995</v>
      </c>
      <c r="N2485" s="18">
        <f t="shared" si="3316"/>
        <v>49463.198000000004</v>
      </c>
      <c r="O2485" s="18">
        <f t="shared" ref="O2485:Q2486" si="3359">O2486</f>
        <v>0</v>
      </c>
      <c r="P2485" s="18">
        <f t="shared" si="3359"/>
        <v>0</v>
      </c>
      <c r="Q2485" s="18">
        <f t="shared" si="3359"/>
        <v>0</v>
      </c>
      <c r="R2485" s="18">
        <f t="shared" si="3297"/>
        <v>53160.800000000003</v>
      </c>
      <c r="S2485" s="18">
        <f t="shared" si="3298"/>
        <v>49463.797999999995</v>
      </c>
      <c r="T2485" s="18">
        <f t="shared" si="3299"/>
        <v>49463.198000000004</v>
      </c>
      <c r="U2485" s="18">
        <f t="shared" ref="U2485:AE2486" si="3360">U2486</f>
        <v>0</v>
      </c>
      <c r="V2485" s="18">
        <f t="shared" si="3300"/>
        <v>53160.800000000003</v>
      </c>
      <c r="W2485" s="18">
        <f t="shared" si="3301"/>
        <v>49463.797999999995</v>
      </c>
      <c r="X2485" s="18">
        <f t="shared" si="3302"/>
        <v>49463.198000000004</v>
      </c>
      <c r="Y2485" s="18">
        <f t="shared" si="3360"/>
        <v>0</v>
      </c>
      <c r="Z2485" s="18">
        <f t="shared" si="3360"/>
        <v>0</v>
      </c>
      <c r="AA2485" s="18">
        <f t="shared" si="3360"/>
        <v>0</v>
      </c>
      <c r="AB2485" s="18">
        <f t="shared" si="3311"/>
        <v>53160.800000000003</v>
      </c>
      <c r="AC2485" s="18">
        <f t="shared" si="3312"/>
        <v>49463.797999999995</v>
      </c>
      <c r="AD2485" s="18">
        <f t="shared" si="3313"/>
        <v>49463.198000000004</v>
      </c>
      <c r="AE2485" s="18">
        <f t="shared" si="3360"/>
        <v>0</v>
      </c>
      <c r="AF2485" s="31"/>
      <c r="AG2485" s="22"/>
      <c r="AH2485" s="2"/>
    </row>
    <row r="2486" spans="1:34" ht="31.5" x14ac:dyDescent="0.25">
      <c r="A2486" s="36" t="s">
        <v>530</v>
      </c>
      <c r="B2486" s="32">
        <v>110</v>
      </c>
      <c r="C2486" s="36"/>
      <c r="D2486" s="36"/>
      <c r="E2486" s="14" t="s">
        <v>584</v>
      </c>
      <c r="F2486" s="18">
        <f t="shared" si="3358"/>
        <v>36866.800000000003</v>
      </c>
      <c r="G2486" s="18">
        <f t="shared" si="3358"/>
        <v>33283.1</v>
      </c>
      <c r="H2486" s="18">
        <f t="shared" si="3358"/>
        <v>33282.5</v>
      </c>
      <c r="I2486" s="18">
        <f t="shared" si="3358"/>
        <v>16294</v>
      </c>
      <c r="J2486" s="18">
        <f t="shared" si="3358"/>
        <v>16180.698</v>
      </c>
      <c r="K2486" s="18">
        <f t="shared" si="3358"/>
        <v>16180.698</v>
      </c>
      <c r="L2486" s="18">
        <f t="shared" si="3314"/>
        <v>53160.800000000003</v>
      </c>
      <c r="M2486" s="18">
        <f t="shared" si="3315"/>
        <v>49463.797999999995</v>
      </c>
      <c r="N2486" s="18">
        <f t="shared" si="3316"/>
        <v>49463.198000000004</v>
      </c>
      <c r="O2486" s="18">
        <f t="shared" si="3359"/>
        <v>0</v>
      </c>
      <c r="P2486" s="18">
        <f t="shared" si="3359"/>
        <v>0</v>
      </c>
      <c r="Q2486" s="18">
        <f t="shared" si="3359"/>
        <v>0</v>
      </c>
      <c r="R2486" s="18">
        <f t="shared" si="3297"/>
        <v>53160.800000000003</v>
      </c>
      <c r="S2486" s="18">
        <f t="shared" si="3298"/>
        <v>49463.797999999995</v>
      </c>
      <c r="T2486" s="18">
        <f t="shared" si="3299"/>
        <v>49463.198000000004</v>
      </c>
      <c r="U2486" s="18">
        <f t="shared" si="3360"/>
        <v>0</v>
      </c>
      <c r="V2486" s="18">
        <f t="shared" si="3300"/>
        <v>53160.800000000003</v>
      </c>
      <c r="W2486" s="18">
        <f t="shared" si="3301"/>
        <v>49463.797999999995</v>
      </c>
      <c r="X2486" s="18">
        <f t="shared" si="3302"/>
        <v>49463.198000000004</v>
      </c>
      <c r="Y2486" s="18">
        <f t="shared" si="3360"/>
        <v>0</v>
      </c>
      <c r="Z2486" s="18">
        <f t="shared" si="3360"/>
        <v>0</v>
      </c>
      <c r="AA2486" s="18">
        <f t="shared" si="3360"/>
        <v>0</v>
      </c>
      <c r="AB2486" s="18">
        <f t="shared" si="3311"/>
        <v>53160.800000000003</v>
      </c>
      <c r="AC2486" s="18">
        <f t="shared" si="3312"/>
        <v>49463.797999999995</v>
      </c>
      <c r="AD2486" s="18">
        <f t="shared" si="3313"/>
        <v>49463.198000000004</v>
      </c>
      <c r="AE2486" s="18">
        <f t="shared" si="3360"/>
        <v>0</v>
      </c>
      <c r="AF2486" s="31"/>
      <c r="AG2486" s="22"/>
      <c r="AH2486" s="2"/>
    </row>
    <row r="2487" spans="1:34" x14ac:dyDescent="0.25">
      <c r="A2487" s="36" t="s">
        <v>530</v>
      </c>
      <c r="B2487" s="32">
        <v>110</v>
      </c>
      <c r="C2487" s="36" t="s">
        <v>5</v>
      </c>
      <c r="D2487" s="36" t="s">
        <v>6</v>
      </c>
      <c r="E2487" s="14" t="s">
        <v>543</v>
      </c>
      <c r="F2487" s="18">
        <v>36866.800000000003</v>
      </c>
      <c r="G2487" s="18">
        <v>33283.1</v>
      </c>
      <c r="H2487" s="18">
        <v>33282.5</v>
      </c>
      <c r="I2487" s="18">
        <v>16294</v>
      </c>
      <c r="J2487" s="18">
        <v>16180.698</v>
      </c>
      <c r="K2487" s="18">
        <v>16180.698</v>
      </c>
      <c r="L2487" s="18">
        <f t="shared" si="3314"/>
        <v>53160.800000000003</v>
      </c>
      <c r="M2487" s="18">
        <f t="shared" si="3315"/>
        <v>49463.797999999995</v>
      </c>
      <c r="N2487" s="18">
        <f t="shared" si="3316"/>
        <v>49463.198000000004</v>
      </c>
      <c r="O2487" s="18"/>
      <c r="P2487" s="18"/>
      <c r="Q2487" s="18"/>
      <c r="R2487" s="18">
        <f t="shared" si="3297"/>
        <v>53160.800000000003</v>
      </c>
      <c r="S2487" s="18">
        <f t="shared" si="3298"/>
        <v>49463.797999999995</v>
      </c>
      <c r="T2487" s="18">
        <f t="shared" si="3299"/>
        <v>49463.198000000004</v>
      </c>
      <c r="U2487" s="18"/>
      <c r="V2487" s="18">
        <f t="shared" si="3300"/>
        <v>53160.800000000003</v>
      </c>
      <c r="W2487" s="18">
        <f t="shared" si="3301"/>
        <v>49463.797999999995</v>
      </c>
      <c r="X2487" s="18">
        <f t="shared" si="3302"/>
        <v>49463.198000000004</v>
      </c>
      <c r="Y2487" s="18"/>
      <c r="Z2487" s="18"/>
      <c r="AA2487" s="18"/>
      <c r="AB2487" s="18">
        <f t="shared" si="3311"/>
        <v>53160.800000000003</v>
      </c>
      <c r="AC2487" s="18">
        <f t="shared" si="3312"/>
        <v>49463.797999999995</v>
      </c>
      <c r="AD2487" s="18">
        <f t="shared" si="3313"/>
        <v>49463.198000000004</v>
      </c>
      <c r="AE2487" s="18"/>
      <c r="AF2487" s="31"/>
      <c r="AG2487" s="22" t="s">
        <v>1326</v>
      </c>
      <c r="AH2487" s="2"/>
    </row>
    <row r="2488" spans="1:34" ht="47.25" x14ac:dyDescent="0.25">
      <c r="A2488" s="36" t="s">
        <v>530</v>
      </c>
      <c r="B2488" s="32">
        <v>200</v>
      </c>
      <c r="C2488" s="36"/>
      <c r="D2488" s="36"/>
      <c r="E2488" s="14" t="s">
        <v>578</v>
      </c>
      <c r="F2488" s="18">
        <f t="shared" ref="F2488:K2489" si="3361">F2489</f>
        <v>7222.2</v>
      </c>
      <c r="G2488" s="18">
        <f t="shared" si="3361"/>
        <v>7151.7</v>
      </c>
      <c r="H2488" s="18">
        <f t="shared" si="3361"/>
        <v>7159.5</v>
      </c>
      <c r="I2488" s="18">
        <f t="shared" si="3361"/>
        <v>0</v>
      </c>
      <c r="J2488" s="18">
        <f t="shared" si="3361"/>
        <v>0</v>
      </c>
      <c r="K2488" s="18">
        <f t="shared" si="3361"/>
        <v>0</v>
      </c>
      <c r="L2488" s="18">
        <f t="shared" si="3314"/>
        <v>7222.2</v>
      </c>
      <c r="M2488" s="18">
        <f t="shared" si="3315"/>
        <v>7151.7</v>
      </c>
      <c r="N2488" s="18">
        <f t="shared" si="3316"/>
        <v>7159.5</v>
      </c>
      <c r="O2488" s="18">
        <f t="shared" ref="O2488:Q2489" si="3362">O2489</f>
        <v>0</v>
      </c>
      <c r="P2488" s="18">
        <f t="shared" si="3362"/>
        <v>0</v>
      </c>
      <c r="Q2488" s="18">
        <f t="shared" si="3362"/>
        <v>0</v>
      </c>
      <c r="R2488" s="18">
        <f t="shared" si="3297"/>
        <v>7222.2</v>
      </c>
      <c r="S2488" s="18">
        <f t="shared" si="3298"/>
        <v>7151.7</v>
      </c>
      <c r="T2488" s="18">
        <f t="shared" si="3299"/>
        <v>7159.5</v>
      </c>
      <c r="U2488" s="18">
        <f t="shared" ref="U2488:AE2489" si="3363">U2489</f>
        <v>0</v>
      </c>
      <c r="V2488" s="18">
        <f t="shared" si="3300"/>
        <v>7222.2</v>
      </c>
      <c r="W2488" s="18">
        <f t="shared" si="3301"/>
        <v>7151.7</v>
      </c>
      <c r="X2488" s="18">
        <f t="shared" si="3302"/>
        <v>7159.5</v>
      </c>
      <c r="Y2488" s="18">
        <f t="shared" si="3363"/>
        <v>0</v>
      </c>
      <c r="Z2488" s="18">
        <f t="shared" si="3363"/>
        <v>0</v>
      </c>
      <c r="AA2488" s="18">
        <f t="shared" si="3363"/>
        <v>0</v>
      </c>
      <c r="AB2488" s="18">
        <f t="shared" si="3311"/>
        <v>7222.2</v>
      </c>
      <c r="AC2488" s="18">
        <f t="shared" si="3312"/>
        <v>7151.7</v>
      </c>
      <c r="AD2488" s="18">
        <f t="shared" si="3313"/>
        <v>7159.5</v>
      </c>
      <c r="AE2488" s="18">
        <f t="shared" si="3363"/>
        <v>0</v>
      </c>
      <c r="AF2488" s="31"/>
      <c r="AG2488" s="22"/>
      <c r="AH2488" s="2"/>
    </row>
    <row r="2489" spans="1:34" ht="47.25" x14ac:dyDescent="0.25">
      <c r="A2489" s="36" t="s">
        <v>530</v>
      </c>
      <c r="B2489" s="32">
        <v>240</v>
      </c>
      <c r="C2489" s="36"/>
      <c r="D2489" s="36"/>
      <c r="E2489" s="14" t="s">
        <v>586</v>
      </c>
      <c r="F2489" s="18">
        <f t="shared" si="3361"/>
        <v>7222.2</v>
      </c>
      <c r="G2489" s="18">
        <f t="shared" si="3361"/>
        <v>7151.7</v>
      </c>
      <c r="H2489" s="18">
        <f t="shared" si="3361"/>
        <v>7159.5</v>
      </c>
      <c r="I2489" s="18">
        <f t="shared" si="3361"/>
        <v>0</v>
      </c>
      <c r="J2489" s="18">
        <f t="shared" si="3361"/>
        <v>0</v>
      </c>
      <c r="K2489" s="18">
        <f t="shared" si="3361"/>
        <v>0</v>
      </c>
      <c r="L2489" s="18">
        <f t="shared" si="3314"/>
        <v>7222.2</v>
      </c>
      <c r="M2489" s="18">
        <f t="shared" si="3315"/>
        <v>7151.7</v>
      </c>
      <c r="N2489" s="18">
        <f t="shared" si="3316"/>
        <v>7159.5</v>
      </c>
      <c r="O2489" s="18">
        <f t="shared" si="3362"/>
        <v>0</v>
      </c>
      <c r="P2489" s="18">
        <f t="shared" si="3362"/>
        <v>0</v>
      </c>
      <c r="Q2489" s="18">
        <f t="shared" si="3362"/>
        <v>0</v>
      </c>
      <c r="R2489" s="18">
        <f t="shared" si="3297"/>
        <v>7222.2</v>
      </c>
      <c r="S2489" s="18">
        <f t="shared" si="3298"/>
        <v>7151.7</v>
      </c>
      <c r="T2489" s="18">
        <f t="shared" si="3299"/>
        <v>7159.5</v>
      </c>
      <c r="U2489" s="18">
        <f t="shared" si="3363"/>
        <v>0</v>
      </c>
      <c r="V2489" s="18">
        <f t="shared" si="3300"/>
        <v>7222.2</v>
      </c>
      <c r="W2489" s="18">
        <f t="shared" si="3301"/>
        <v>7151.7</v>
      </c>
      <c r="X2489" s="18">
        <f t="shared" si="3302"/>
        <v>7159.5</v>
      </c>
      <c r="Y2489" s="18">
        <f t="shared" si="3363"/>
        <v>0</v>
      </c>
      <c r="Z2489" s="18">
        <f t="shared" si="3363"/>
        <v>0</v>
      </c>
      <c r="AA2489" s="18">
        <f t="shared" si="3363"/>
        <v>0</v>
      </c>
      <c r="AB2489" s="18">
        <f t="shared" si="3311"/>
        <v>7222.2</v>
      </c>
      <c r="AC2489" s="18">
        <f t="shared" si="3312"/>
        <v>7151.7</v>
      </c>
      <c r="AD2489" s="18">
        <f t="shared" si="3313"/>
        <v>7159.5</v>
      </c>
      <c r="AE2489" s="18">
        <f t="shared" si="3363"/>
        <v>0</v>
      </c>
      <c r="AF2489" s="31"/>
      <c r="AG2489" s="22"/>
      <c r="AH2489" s="2"/>
    </row>
    <row r="2490" spans="1:34" x14ac:dyDescent="0.25">
      <c r="A2490" s="36" t="s">
        <v>530</v>
      </c>
      <c r="B2490" s="32">
        <v>240</v>
      </c>
      <c r="C2490" s="36" t="s">
        <v>5</v>
      </c>
      <c r="D2490" s="36" t="s">
        <v>6</v>
      </c>
      <c r="E2490" s="14" t="s">
        <v>543</v>
      </c>
      <c r="F2490" s="18">
        <v>7222.2</v>
      </c>
      <c r="G2490" s="18">
        <v>7151.7</v>
      </c>
      <c r="H2490" s="18">
        <v>7159.5</v>
      </c>
      <c r="I2490" s="18"/>
      <c r="J2490" s="18"/>
      <c r="K2490" s="18"/>
      <c r="L2490" s="18">
        <f t="shared" si="3314"/>
        <v>7222.2</v>
      </c>
      <c r="M2490" s="18">
        <f t="shared" si="3315"/>
        <v>7151.7</v>
      </c>
      <c r="N2490" s="18">
        <f t="shared" si="3316"/>
        <v>7159.5</v>
      </c>
      <c r="O2490" s="18"/>
      <c r="P2490" s="18"/>
      <c r="Q2490" s="18"/>
      <c r="R2490" s="18">
        <f t="shared" si="3297"/>
        <v>7222.2</v>
      </c>
      <c r="S2490" s="18">
        <f t="shared" si="3298"/>
        <v>7151.7</v>
      </c>
      <c r="T2490" s="18">
        <f t="shared" si="3299"/>
        <v>7159.5</v>
      </c>
      <c r="U2490" s="18"/>
      <c r="V2490" s="18">
        <f t="shared" si="3300"/>
        <v>7222.2</v>
      </c>
      <c r="W2490" s="18">
        <f t="shared" si="3301"/>
        <v>7151.7</v>
      </c>
      <c r="X2490" s="18">
        <f t="shared" si="3302"/>
        <v>7159.5</v>
      </c>
      <c r="Y2490" s="18"/>
      <c r="Z2490" s="18"/>
      <c r="AA2490" s="18"/>
      <c r="AB2490" s="18">
        <f t="shared" si="3311"/>
        <v>7222.2</v>
      </c>
      <c r="AC2490" s="18">
        <f t="shared" si="3312"/>
        <v>7151.7</v>
      </c>
      <c r="AD2490" s="18">
        <f t="shared" si="3313"/>
        <v>7159.5</v>
      </c>
      <c r="AE2490" s="18"/>
      <c r="AF2490" s="31"/>
      <c r="AG2490" s="22"/>
      <c r="AH2490" s="2"/>
    </row>
    <row r="2491" spans="1:34" x14ac:dyDescent="0.25">
      <c r="A2491" s="36" t="s">
        <v>530</v>
      </c>
      <c r="B2491" s="32">
        <v>800</v>
      </c>
      <c r="C2491" s="36"/>
      <c r="D2491" s="36"/>
      <c r="E2491" s="14" t="s">
        <v>583</v>
      </c>
      <c r="F2491" s="18">
        <f>F2492</f>
        <v>884.6</v>
      </c>
      <c r="G2491" s="18">
        <f t="shared" ref="G2491:AE2492" si="3364">G2492</f>
        <v>783.3</v>
      </c>
      <c r="H2491" s="18">
        <f t="shared" si="3364"/>
        <v>760.2</v>
      </c>
      <c r="I2491" s="18">
        <f t="shared" si="3364"/>
        <v>0</v>
      </c>
      <c r="J2491" s="18">
        <f t="shared" si="3364"/>
        <v>0</v>
      </c>
      <c r="K2491" s="18">
        <f t="shared" si="3364"/>
        <v>0</v>
      </c>
      <c r="L2491" s="18">
        <f t="shared" si="3314"/>
        <v>884.6</v>
      </c>
      <c r="M2491" s="18">
        <f t="shared" si="3315"/>
        <v>783.3</v>
      </c>
      <c r="N2491" s="18">
        <f t="shared" si="3316"/>
        <v>760.2</v>
      </c>
      <c r="O2491" s="18">
        <f t="shared" si="3364"/>
        <v>0</v>
      </c>
      <c r="P2491" s="18">
        <f t="shared" si="3364"/>
        <v>0</v>
      </c>
      <c r="Q2491" s="18">
        <f t="shared" si="3364"/>
        <v>0</v>
      </c>
      <c r="R2491" s="18">
        <f t="shared" si="3297"/>
        <v>884.6</v>
      </c>
      <c r="S2491" s="18">
        <f t="shared" si="3298"/>
        <v>783.3</v>
      </c>
      <c r="T2491" s="18">
        <f t="shared" si="3299"/>
        <v>760.2</v>
      </c>
      <c r="U2491" s="18">
        <f t="shared" si="3364"/>
        <v>0</v>
      </c>
      <c r="V2491" s="18">
        <f t="shared" si="3300"/>
        <v>884.6</v>
      </c>
      <c r="W2491" s="18">
        <f t="shared" si="3301"/>
        <v>783.3</v>
      </c>
      <c r="X2491" s="18">
        <f t="shared" si="3302"/>
        <v>760.2</v>
      </c>
      <c r="Y2491" s="18">
        <f t="shared" si="3364"/>
        <v>0</v>
      </c>
      <c r="Z2491" s="18">
        <f t="shared" si="3364"/>
        <v>0</v>
      </c>
      <c r="AA2491" s="18">
        <f t="shared" si="3364"/>
        <v>0</v>
      </c>
      <c r="AB2491" s="18">
        <f t="shared" si="3311"/>
        <v>884.6</v>
      </c>
      <c r="AC2491" s="18">
        <f t="shared" si="3312"/>
        <v>783.3</v>
      </c>
      <c r="AD2491" s="18">
        <f t="shared" si="3313"/>
        <v>760.2</v>
      </c>
      <c r="AE2491" s="18">
        <f t="shared" si="3364"/>
        <v>0</v>
      </c>
      <c r="AF2491" s="31"/>
      <c r="AG2491" s="22"/>
      <c r="AH2491" s="2"/>
    </row>
    <row r="2492" spans="1:34" x14ac:dyDescent="0.25">
      <c r="A2492" s="36" t="s">
        <v>530</v>
      </c>
      <c r="B2492" s="32">
        <v>850</v>
      </c>
      <c r="C2492" s="36"/>
      <c r="D2492" s="36"/>
      <c r="E2492" s="14" t="s">
        <v>601</v>
      </c>
      <c r="F2492" s="18">
        <f t="shared" ref="F2492:H2492" si="3365">F2493</f>
        <v>884.6</v>
      </c>
      <c r="G2492" s="18">
        <f t="shared" si="3365"/>
        <v>783.3</v>
      </c>
      <c r="H2492" s="18">
        <f t="shared" si="3365"/>
        <v>760.2</v>
      </c>
      <c r="I2492" s="18">
        <f t="shared" si="3364"/>
        <v>0</v>
      </c>
      <c r="J2492" s="18">
        <f t="shared" si="3364"/>
        <v>0</v>
      </c>
      <c r="K2492" s="18">
        <f t="shared" si="3364"/>
        <v>0</v>
      </c>
      <c r="L2492" s="18">
        <f t="shared" si="3314"/>
        <v>884.6</v>
      </c>
      <c r="M2492" s="18">
        <f t="shared" si="3315"/>
        <v>783.3</v>
      </c>
      <c r="N2492" s="18">
        <f t="shared" si="3316"/>
        <v>760.2</v>
      </c>
      <c r="O2492" s="18">
        <f t="shared" si="3364"/>
        <v>0</v>
      </c>
      <c r="P2492" s="18">
        <f t="shared" si="3364"/>
        <v>0</v>
      </c>
      <c r="Q2492" s="18">
        <f t="shared" si="3364"/>
        <v>0</v>
      </c>
      <c r="R2492" s="18">
        <f t="shared" si="3297"/>
        <v>884.6</v>
      </c>
      <c r="S2492" s="18">
        <f t="shared" si="3298"/>
        <v>783.3</v>
      </c>
      <c r="T2492" s="18">
        <f t="shared" si="3299"/>
        <v>760.2</v>
      </c>
      <c r="U2492" s="18">
        <f t="shared" ref="U2492:AE2492" si="3366">U2493</f>
        <v>0</v>
      </c>
      <c r="V2492" s="18">
        <f t="shared" si="3300"/>
        <v>884.6</v>
      </c>
      <c r="W2492" s="18">
        <f t="shared" si="3301"/>
        <v>783.3</v>
      </c>
      <c r="X2492" s="18">
        <f t="shared" si="3302"/>
        <v>760.2</v>
      </c>
      <c r="Y2492" s="18">
        <f t="shared" si="3366"/>
        <v>0</v>
      </c>
      <c r="Z2492" s="18">
        <f t="shared" si="3366"/>
        <v>0</v>
      </c>
      <c r="AA2492" s="18">
        <f t="shared" si="3366"/>
        <v>0</v>
      </c>
      <c r="AB2492" s="18">
        <f t="shared" si="3311"/>
        <v>884.6</v>
      </c>
      <c r="AC2492" s="18">
        <f t="shared" si="3312"/>
        <v>783.3</v>
      </c>
      <c r="AD2492" s="18">
        <f t="shared" si="3313"/>
        <v>760.2</v>
      </c>
      <c r="AE2492" s="18">
        <f t="shared" si="3366"/>
        <v>0</v>
      </c>
      <c r="AF2492" s="31"/>
      <c r="AG2492" s="22"/>
      <c r="AH2492" s="2"/>
    </row>
    <row r="2493" spans="1:34" x14ac:dyDescent="0.25">
      <c r="A2493" s="36" t="s">
        <v>530</v>
      </c>
      <c r="B2493" s="32">
        <v>850</v>
      </c>
      <c r="C2493" s="36" t="s">
        <v>5</v>
      </c>
      <c r="D2493" s="36" t="s">
        <v>6</v>
      </c>
      <c r="E2493" s="14" t="s">
        <v>543</v>
      </c>
      <c r="F2493" s="18">
        <v>884.6</v>
      </c>
      <c r="G2493" s="18">
        <v>783.3</v>
      </c>
      <c r="H2493" s="18">
        <v>760.2</v>
      </c>
      <c r="I2493" s="18"/>
      <c r="J2493" s="18"/>
      <c r="K2493" s="18"/>
      <c r="L2493" s="18">
        <f t="shared" si="3314"/>
        <v>884.6</v>
      </c>
      <c r="M2493" s="18">
        <f t="shared" si="3315"/>
        <v>783.3</v>
      </c>
      <c r="N2493" s="18">
        <f t="shared" si="3316"/>
        <v>760.2</v>
      </c>
      <c r="O2493" s="18"/>
      <c r="P2493" s="18"/>
      <c r="Q2493" s="18"/>
      <c r="R2493" s="18">
        <f t="shared" si="3297"/>
        <v>884.6</v>
      </c>
      <c r="S2493" s="18">
        <f t="shared" si="3298"/>
        <v>783.3</v>
      </c>
      <c r="T2493" s="18">
        <f t="shared" si="3299"/>
        <v>760.2</v>
      </c>
      <c r="U2493" s="18"/>
      <c r="V2493" s="18">
        <f t="shared" si="3300"/>
        <v>884.6</v>
      </c>
      <c r="W2493" s="18">
        <f t="shared" si="3301"/>
        <v>783.3</v>
      </c>
      <c r="X2493" s="18">
        <f t="shared" si="3302"/>
        <v>760.2</v>
      </c>
      <c r="Y2493" s="18"/>
      <c r="Z2493" s="18"/>
      <c r="AA2493" s="18"/>
      <c r="AB2493" s="18">
        <f t="shared" si="3311"/>
        <v>884.6</v>
      </c>
      <c r="AC2493" s="18">
        <f t="shared" si="3312"/>
        <v>783.3</v>
      </c>
      <c r="AD2493" s="18">
        <f t="shared" si="3313"/>
        <v>760.2</v>
      </c>
      <c r="AE2493" s="18"/>
      <c r="AF2493" s="31"/>
      <c r="AG2493" s="22"/>
      <c r="AH2493" s="2"/>
    </row>
    <row r="2494" spans="1:34" s="8" customFormat="1" x14ac:dyDescent="0.25">
      <c r="A2494" s="7" t="s">
        <v>533</v>
      </c>
      <c r="B2494" s="7" t="s">
        <v>576</v>
      </c>
      <c r="C2494" s="7" t="s">
        <v>534</v>
      </c>
      <c r="D2494" s="7" t="s">
        <v>534</v>
      </c>
      <c r="E2494" s="33" t="s">
        <v>536</v>
      </c>
      <c r="F2494" s="11">
        <v>0</v>
      </c>
      <c r="G2494" s="11">
        <v>620600</v>
      </c>
      <c r="H2494" s="11">
        <v>1247100</v>
      </c>
      <c r="I2494" s="11"/>
      <c r="J2494" s="28">
        <f>146.8+310.8+686.2</f>
        <v>1143.8000000000002</v>
      </c>
      <c r="K2494" s="28">
        <f>121.5+310.8+321.1+2117.1+686.2</f>
        <v>3556.7</v>
      </c>
      <c r="L2494" s="11">
        <f t="shared" si="3314"/>
        <v>0</v>
      </c>
      <c r="M2494" s="11">
        <f t="shared" si="3315"/>
        <v>621743.80000000005</v>
      </c>
      <c r="N2494" s="11">
        <f t="shared" si="3316"/>
        <v>1250656.7</v>
      </c>
      <c r="O2494" s="11"/>
      <c r="P2494" s="11"/>
      <c r="Q2494" s="11"/>
      <c r="R2494" s="11">
        <f t="shared" si="3297"/>
        <v>0</v>
      </c>
      <c r="S2494" s="11">
        <f t="shared" si="3298"/>
        <v>621743.80000000005</v>
      </c>
      <c r="T2494" s="11">
        <f t="shared" si="3299"/>
        <v>1250656.7</v>
      </c>
      <c r="U2494" s="11"/>
      <c r="V2494" s="11">
        <f t="shared" si="3300"/>
        <v>0</v>
      </c>
      <c r="W2494" s="11">
        <f t="shared" si="3301"/>
        <v>621743.80000000005</v>
      </c>
      <c r="X2494" s="11">
        <f t="shared" si="3302"/>
        <v>1250656.7</v>
      </c>
      <c r="Y2494" s="11"/>
      <c r="Z2494" s="11"/>
      <c r="AA2494" s="11"/>
      <c r="AB2494" s="11">
        <f t="shared" si="3311"/>
        <v>0</v>
      </c>
      <c r="AC2494" s="11">
        <f t="shared" si="3312"/>
        <v>621743.80000000005</v>
      </c>
      <c r="AD2494" s="11">
        <f t="shared" si="3313"/>
        <v>1250656.7</v>
      </c>
      <c r="AE2494" s="11"/>
      <c r="AF2494" s="21"/>
      <c r="AG2494" s="24" t="s">
        <v>1352</v>
      </c>
    </row>
    <row r="2495" spans="1:34" x14ac:dyDescent="0.25">
      <c r="A2495" s="45" t="s">
        <v>535</v>
      </c>
      <c r="B2495" s="45"/>
      <c r="C2495" s="45"/>
      <c r="D2495" s="45"/>
      <c r="E2495" s="45"/>
      <c r="F2495" s="11">
        <f t="shared" ref="F2495:K2495" si="3367">F16+F88+F202+F333+F369+F489+F632+F863+F1096+F1166+F1425+F1526+F1598+F1629+F1686+F1789+F1830+F1998+F2059+F2087+F2327+F2349+F2370+F2388+F2466+F2482+F2494</f>
        <v>39288877.399999999</v>
      </c>
      <c r="G2495" s="11">
        <f t="shared" si="3367"/>
        <v>41453119.899999991</v>
      </c>
      <c r="H2495" s="11">
        <f t="shared" si="3367"/>
        <v>41051688.600000001</v>
      </c>
      <c r="I2495" s="11">
        <f t="shared" si="3367"/>
        <v>-164232.09999999995</v>
      </c>
      <c r="J2495" s="11">
        <f t="shared" si="3367"/>
        <v>-6.3664629124104977E-12</v>
      </c>
      <c r="K2495" s="11">
        <f t="shared" si="3367"/>
        <v>0</v>
      </c>
      <c r="L2495" s="11">
        <f t="shared" si="3314"/>
        <v>39124645.299999997</v>
      </c>
      <c r="M2495" s="11">
        <f t="shared" si="3315"/>
        <v>41453119.899999991</v>
      </c>
      <c r="N2495" s="11">
        <f t="shared" si="3316"/>
        <v>41051688.600000001</v>
      </c>
      <c r="O2495" s="11">
        <f>O16+O88+O202+O333+O369+O489+O632+O863+O1096+O1166+O1425+O1526+O1598+O1629+O1686+O1789+O1830+O1998+O2059+O2087+O2327+O2349+O2370+O2388+O2466+O2482+O2494</f>
        <v>1879380.31</v>
      </c>
      <c r="P2495" s="11">
        <f>P16+P88+P202+P333+P369+P489+P632+P863+P1096+P1166+P1425+P1526+P1598+P1629+P1686+P1789+P1830+P1998+P2059+P2087+P2327+P2349+P2370+P2388+P2466+P2482+P2494</f>
        <v>496418</v>
      </c>
      <c r="Q2495" s="11">
        <f>Q16+Q88+Q202+Q333+Q369+Q489+Q632+Q863+Q1096+Q1166+Q1425+Q1526+Q1598+Q1629+Q1686+Q1789+Q1830+Q1998+Q2059+Q2087+Q2327+Q2349+Q2370+Q2388+Q2466+Q2482+Q2494</f>
        <v>66138.800000000017</v>
      </c>
      <c r="R2495" s="11">
        <f t="shared" si="3297"/>
        <v>41004025.609999999</v>
      </c>
      <c r="S2495" s="11">
        <f t="shared" si="3298"/>
        <v>41949537.899999991</v>
      </c>
      <c r="T2495" s="11">
        <f t="shared" si="3299"/>
        <v>41117827.399999999</v>
      </c>
      <c r="U2495" s="11">
        <f>U16+U88+U202+U333+U369+U489+U632+U863+U1096+U1166+U1425+U1526+U1598+U1629+U1686+U1789+U1830+U1998+U2059+U2087+U2327+U2349+U2370+U2388+U2466+U2482+U2494</f>
        <v>0</v>
      </c>
      <c r="V2495" s="11">
        <f t="shared" si="3300"/>
        <v>41004025.609999999</v>
      </c>
      <c r="W2495" s="11">
        <f t="shared" si="3301"/>
        <v>41949537.899999991</v>
      </c>
      <c r="X2495" s="11">
        <f t="shared" si="3302"/>
        <v>41117827.399999999</v>
      </c>
      <c r="Y2495" s="11">
        <f>Y16+Y88+Y202+Y333+Y369+Y489+Y632+Y863+Y1096+Y1166+Y1425+Y1526+Y1598+Y1629+Y1686+Y1789+Y1830+Y1998+Y2059+Y2087+Y2327+Y2349+Y2370+Y2388+Y2466+Y2482+Y2494</f>
        <v>1944161.4260000002</v>
      </c>
      <c r="Z2495" s="11">
        <f>Z16+Z88+Z202+Z333+Z369+Z489+Z632+Z863+Z1096+Z1166+Z1425+Z1526+Z1598+Z1629+Z1686+Z1789+Z1830+Z1998+Z2059+Z2087+Z2327+Z2349+Z2370+Z2388+Z2466+Z2482+Z2494</f>
        <v>2118951.5729999999</v>
      </c>
      <c r="AA2495" s="11">
        <f>AA16+AA88+AA202+AA333+AA369+AA489+AA632+AA863+AA1096+AA1166+AA1425+AA1526+AA1598+AA1629+AA1686+AA1789+AA1830+AA1998+AA2059+AA2087+AA2327+AA2349+AA2370+AA2388+AA2466+AA2482+AA2494</f>
        <v>2793822.2889999999</v>
      </c>
      <c r="AB2495" s="11">
        <f>V2495+Y2495</f>
        <v>42948187.035999998</v>
      </c>
      <c r="AC2495" s="11">
        <f>W2495+Z2495</f>
        <v>44068489.47299999</v>
      </c>
      <c r="AD2495" s="11">
        <f>X2495+AA2495</f>
        <v>43911649.688999996</v>
      </c>
      <c r="AE2495" s="11">
        <f>AE16+AE88+AE202+AE333+AE369+AE489+AE632+AE863+AE1096+AE1166+AE1425+AE1526+AE1598+AE1629+AE1686+AE1789+AE1830+AE1998+AE2059+AE2087+AE2327+AE2349+AE2370+AE2388+AE2466+AE2482+AE2494</f>
        <v>0</v>
      </c>
      <c r="AF2495" s="21"/>
      <c r="AG2495" s="24"/>
      <c r="AH2495" s="2"/>
    </row>
    <row r="2498" spans="6:30" x14ac:dyDescent="0.25">
      <c r="F2498" s="11">
        <v>39288877.400000006</v>
      </c>
      <c r="G2498" s="11">
        <v>41453119.900000006</v>
      </c>
      <c r="H2498" s="11">
        <v>41051688.599999994</v>
      </c>
      <c r="I2498" s="21"/>
      <c r="J2498" s="21"/>
      <c r="K2498" s="21"/>
      <c r="L2498" s="21"/>
      <c r="M2498" s="21"/>
      <c r="N2498" s="21"/>
      <c r="O2498" s="21"/>
      <c r="P2498" s="21"/>
      <c r="Q2498" s="21"/>
      <c r="R2498" s="21"/>
      <c r="S2498" s="21"/>
      <c r="T2498" s="21"/>
      <c r="U2498" s="21"/>
      <c r="V2498" s="21"/>
      <c r="W2498" s="21"/>
      <c r="X2498" s="21"/>
    </row>
    <row r="2499" spans="6:30" x14ac:dyDescent="0.25">
      <c r="F2499" s="11">
        <f>F2495-F2498</f>
        <v>0</v>
      </c>
      <c r="G2499" s="11">
        <f>G2495-G2498</f>
        <v>0</v>
      </c>
      <c r="H2499" s="11">
        <f>H2495-H2498</f>
        <v>0</v>
      </c>
      <c r="I2499" s="21"/>
      <c r="J2499" s="21"/>
      <c r="K2499" s="21"/>
      <c r="L2499" s="21"/>
      <c r="M2499" s="21"/>
      <c r="N2499" s="21"/>
      <c r="O2499" s="21"/>
      <c r="P2499" s="21"/>
      <c r="Q2499" s="21"/>
      <c r="R2499" s="21"/>
      <c r="S2499" s="21"/>
      <c r="T2499" s="21"/>
      <c r="U2499" s="21"/>
      <c r="V2499" s="21"/>
      <c r="W2499" s="21"/>
      <c r="X2499" s="21"/>
      <c r="Y2499" s="12"/>
      <c r="Z2499" s="12"/>
      <c r="AA2499" s="12"/>
      <c r="AB2499" s="12"/>
      <c r="AC2499" s="12"/>
      <c r="AD2499" s="12"/>
    </row>
  </sheetData>
  <autoFilter ref="A15:AH2495">
    <filterColumn colId="31">
      <filters blank="1"/>
    </filterColumn>
  </autoFilter>
  <mergeCells count="36">
    <mergeCell ref="AC7:AD7"/>
    <mergeCell ref="AC8:AD8"/>
    <mergeCell ref="A11:AD11"/>
    <mergeCell ref="AC1:AD1"/>
    <mergeCell ref="AC2:AD2"/>
    <mergeCell ref="AC3:AD3"/>
    <mergeCell ref="AC5:AD5"/>
    <mergeCell ref="AC6:AD6"/>
    <mergeCell ref="AC14:AC15"/>
    <mergeCell ref="AD14:AD15"/>
    <mergeCell ref="A2495:E2495"/>
    <mergeCell ref="G14:G15"/>
    <mergeCell ref="S14:S15"/>
    <mergeCell ref="T14:T15"/>
    <mergeCell ref="G1:H1"/>
    <mergeCell ref="G7:H7"/>
    <mergeCell ref="G10:H10"/>
    <mergeCell ref="U14:U15"/>
    <mergeCell ref="W14:W15"/>
    <mergeCell ref="V14:V15"/>
    <mergeCell ref="AE14:AE15"/>
    <mergeCell ref="A14:A15"/>
    <mergeCell ref="B14:B15"/>
    <mergeCell ref="C14:C15"/>
    <mergeCell ref="D14:D15"/>
    <mergeCell ref="E14:E15"/>
    <mergeCell ref="F14:F15"/>
    <mergeCell ref="H14:H15"/>
    <mergeCell ref="I14:K14"/>
    <mergeCell ref="L14:L15"/>
    <mergeCell ref="M14:M15"/>
    <mergeCell ref="N14:N15"/>
    <mergeCell ref="R14:R15"/>
    <mergeCell ref="Y14:AA14"/>
    <mergeCell ref="X14:X15"/>
    <mergeCell ref="AB14:AB15"/>
  </mergeCells>
  <printOptions horizontalCentered="1"/>
  <pageMargins left="0.31496062992125984" right="0.31496062992125984" top="0.35433070866141736" bottom="0.35433070866141736" header="0.11811023622047245" footer="0.11811023622047245"/>
  <pageSetup paperSize="9" scale="70" fitToHeight="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3</vt:lpstr>
      <vt:lpstr>'Приложение 3'!Заголовки_для_печати</vt:lpstr>
      <vt:lpstr>'Приложение 3'!Область_печати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Долгих Марина Александровна</cp:lastModifiedBy>
  <cp:lastPrinted>2020-03-03T12:04:47Z</cp:lastPrinted>
  <dcterms:created xsi:type="dcterms:W3CDTF">2013-10-10T08:33:25Z</dcterms:created>
  <dcterms:modified xsi:type="dcterms:W3CDTF">2020-03-03T12:05:02Z</dcterms:modified>
</cp:coreProperties>
</file>